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2-2023\IowaCOVID19\COVID19\"/>
    </mc:Choice>
  </mc:AlternateContent>
  <xr:revisionPtr revIDLastSave="0" documentId="13_ncr:1_{A4482D90-F189-4E59-9BD8-67DE1C0800D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25" i="1" l="1"/>
  <c r="W925" i="1"/>
  <c r="W920" i="1"/>
  <c r="W914" i="1"/>
  <c r="W908" i="1"/>
  <c r="W902" i="1"/>
  <c r="W895" i="1"/>
  <c r="W888" i="1"/>
  <c r="W881" i="1"/>
  <c r="W875" i="1"/>
  <c r="BO1" i="9"/>
  <c r="W869" i="1"/>
  <c r="W864" i="1"/>
  <c r="W859" i="1"/>
  <c r="W852" i="1"/>
  <c r="W846" i="1"/>
  <c r="AK840" i="1"/>
  <c r="AJ840" i="1"/>
  <c r="AI840" i="1"/>
  <c r="AK827" i="1"/>
  <c r="AJ827" i="1"/>
  <c r="AI827" i="1"/>
  <c r="AK833" i="1"/>
  <c r="AJ833" i="1"/>
  <c r="AI833" i="1"/>
  <c r="AK820" i="1"/>
  <c r="AJ820" i="1"/>
  <c r="AI820" i="1"/>
  <c r="AK813" i="1"/>
  <c r="AJ813" i="1"/>
  <c r="AI813" i="1"/>
  <c r="AK806" i="1"/>
  <c r="AJ806" i="1"/>
  <c r="AI806" i="1"/>
  <c r="AK799" i="1"/>
  <c r="AJ799" i="1"/>
  <c r="AI799" i="1"/>
  <c r="AK792" i="1"/>
  <c r="AJ792" i="1"/>
  <c r="AI792" i="1"/>
  <c r="AK785" i="1"/>
  <c r="AJ785" i="1"/>
  <c r="AI785" i="1"/>
  <c r="AK773" i="1"/>
  <c r="AJ773" i="1"/>
  <c r="AI773" i="1"/>
  <c r="AK766" i="1"/>
  <c r="AJ766" i="1"/>
  <c r="AI766" i="1"/>
  <c r="W840" i="1"/>
  <c r="W833" i="1"/>
  <c r="W827" i="1"/>
  <c r="W820" i="1"/>
  <c r="W813" i="1"/>
  <c r="W806" i="1"/>
  <c r="W799" i="1"/>
  <c r="W792" i="1" l="1"/>
  <c r="W785" i="1"/>
  <c r="W779" i="1"/>
  <c r="W773" i="1"/>
  <c r="W766" i="1"/>
  <c r="AK759" i="1"/>
  <c r="AJ759" i="1"/>
  <c r="AI759" i="1"/>
  <c r="W759" i="1"/>
  <c r="AK752" i="1"/>
  <c r="AJ752" i="1"/>
  <c r="AI752" i="1"/>
  <c r="W752" i="1"/>
  <c r="AK745" i="1"/>
  <c r="AJ745" i="1"/>
  <c r="AI745" i="1"/>
  <c r="W745" i="1"/>
  <c r="W738" i="1"/>
  <c r="AK738" i="1"/>
  <c r="AJ738" i="1"/>
  <c r="AI738" i="1"/>
  <c r="AK731" i="1"/>
  <c r="AJ731" i="1"/>
  <c r="AI731" i="1"/>
  <c r="Y731" i="1"/>
  <c r="W731" i="1"/>
  <c r="AK724" i="1"/>
  <c r="AJ724" i="1"/>
  <c r="AI724" i="1"/>
  <c r="W724" i="1"/>
  <c r="Y724" i="1"/>
  <c r="AS1" i="9"/>
  <c r="AT1" i="9" s="1"/>
  <c r="AK717" i="1"/>
  <c r="AJ717" i="1"/>
  <c r="AI717" i="1"/>
  <c r="AK710" i="1"/>
  <c r="AJ710" i="1"/>
  <c r="AI710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W717" i="1"/>
  <c r="W710" i="1"/>
  <c r="AK703" i="1"/>
  <c r="AJ703" i="1"/>
  <c r="AI703" i="1"/>
  <c r="Y703" i="1"/>
  <c r="W703" i="1"/>
  <c r="AK696" i="1"/>
  <c r="AJ696" i="1"/>
  <c r="AI696" i="1"/>
  <c r="Y696" i="1"/>
  <c r="W696" i="1"/>
  <c r="AK689" i="1" l="1"/>
  <c r="AJ689" i="1"/>
  <c r="AI689" i="1"/>
  <c r="W689" i="1"/>
  <c r="Y689" i="1"/>
  <c r="AK683" i="1"/>
  <c r="AJ683" i="1"/>
  <c r="AI683" i="1"/>
  <c r="W683" i="1"/>
  <c r="C13" i="8"/>
  <c r="Y683" i="1"/>
  <c r="W676" i="1"/>
  <c r="AK676" i="1"/>
  <c r="AJ676" i="1"/>
  <c r="AI676" i="1"/>
  <c r="Y670" i="1"/>
  <c r="Y671" i="1"/>
  <c r="Y672" i="1"/>
  <c r="Y673" i="1"/>
  <c r="Y674" i="1"/>
  <c r="Y675" i="1"/>
  <c r="Y676" i="1"/>
  <c r="AK648" i="1"/>
  <c r="AK662" i="1"/>
  <c r="AJ662" i="1"/>
  <c r="AI662" i="1"/>
  <c r="AI641" i="1"/>
  <c r="AJ641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AL1" i="9"/>
  <c r="AM1" i="9" s="1"/>
  <c r="AN1" i="9" s="1"/>
  <c r="AO1" i="9" s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597" i="1"/>
  <c r="AK655" i="1"/>
  <c r="AJ655" i="1"/>
  <c r="AI655" i="1"/>
  <c r="AJ1" i="9"/>
  <c r="A655" i="1"/>
  <c r="AK635" i="1"/>
  <c r="AJ635" i="1"/>
  <c r="AI635" i="1"/>
  <c r="AI648" i="1"/>
  <c r="AJ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I605" i="1"/>
  <c r="AJ605" i="1" s="1"/>
  <c r="AK605" i="1" s="1"/>
  <c r="AI606" i="1"/>
  <c r="AJ606" i="1" s="1"/>
  <c r="AK606" i="1" s="1"/>
  <c r="AI607" i="1"/>
  <c r="AJ607" i="1" s="1"/>
  <c r="AK607" i="1" s="1"/>
  <c r="AA1" i="9"/>
  <c r="AB1" i="9" s="1"/>
  <c r="AC1" i="9" s="1"/>
  <c r="AD1" i="9" s="1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X598" i="1" s="1"/>
  <c r="S598" i="1"/>
  <c r="T598" i="1" s="1"/>
  <c r="R599" i="1"/>
  <c r="S599" i="1" s="1"/>
  <c r="T599" i="1" s="1"/>
  <c r="R600" i="1"/>
  <c r="S600" i="1"/>
  <c r="T600" i="1" s="1"/>
  <c r="V600" i="1"/>
  <c r="X600" i="1" s="1"/>
  <c r="R601" i="1"/>
  <c r="V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X602" i="1" s="1"/>
  <c r="V599" i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22" i="9" l="1"/>
  <c r="G13" i="8"/>
  <c r="B5" i="9"/>
  <c r="F13" i="8"/>
  <c r="O525" i="1"/>
  <c r="N525" i="1"/>
  <c r="W525" i="1"/>
  <c r="X525" i="1" s="1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U274" i="1"/>
  <c r="T268" i="1"/>
  <c r="BU266" i="1"/>
  <c r="B30" i="9" l="1"/>
  <c r="K13" i="8"/>
  <c r="B26" i="9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<sst xmlns="http://schemas.openxmlformats.org/spreadsheetml/2006/main" count="480" uniqueCount="461">
  <si>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</si>
  <si>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</si>
  <si>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</si>
  <si>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</si>
  <si>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</si>
  <si>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</si>
  <si>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</si>
  <si>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</si>
  <si>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Admit</t>
  </si>
  <si>
    <t>RMCC6-Hospitalized</t>
  </si>
  <si>
    <t>RMCC6-ICU</t>
  </si>
  <si>
    <t>RMCC6-Admit</t>
  </si>
  <si>
    <t>RMCC6-Leave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</si>
  <si>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</si>
  <si>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</si>
  <si>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</si>
  <si>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</si>
  <si>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</si>
  <si>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</si>
  <si>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</si>
  <si>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Week Positivity Rate</t>
  </si>
  <si>
    <t>Total Daily Tests</t>
  </si>
  <si>
    <t>Still Sick</t>
  </si>
  <si>
    <t>Percent Hospitalized</t>
  </si>
  <si>
    <t>New Deaths</t>
  </si>
  <si>
    <t>Bremer Positive</t>
  </si>
  <si>
    <t>Butler P</t>
  </si>
  <si>
    <t>BlackHawk P</t>
  </si>
  <si>
    <t>Bremer Recovered</t>
  </si>
  <si>
    <t>Butler R</t>
  </si>
  <si>
    <t>BlackHawk R</t>
  </si>
  <si>
    <t>Bremer Death</t>
  </si>
  <si>
    <t>Butler D</t>
  </si>
  <si>
    <t>BlackHawk D</t>
  </si>
  <si>
    <t>Bremer SS</t>
  </si>
  <si>
    <t>Butler SS</t>
  </si>
  <si>
    <t>BlackHawk SS</t>
  </si>
  <si>
    <t>Knights Positive</t>
  </si>
  <si>
    <t>Knights Isolation</t>
  </si>
  <si>
    <t>Kights Quarantine</t>
  </si>
  <si>
    <t>TotalTested2</t>
  </si>
  <si>
    <t>TotalPositive2</t>
  </si>
  <si>
    <t>TotalRecovered2</t>
  </si>
  <si>
    <t>TotalDeaths2</t>
  </si>
  <si>
    <t>New Positive Tests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</si>
  <si>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</si>
  <si>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</si>
  <si>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</si>
  <si>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</si>
  <si>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</si>
  <si>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</si>
  <si>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</si>
  <si>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</si>
  <si>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</si>
  <si>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</si>
  <si>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</si>
  <si>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State 7Day</t>
  </si>
  <si>
    <t>State 14Day</t>
  </si>
  <si>
    <t>Bremer 7Day</t>
  </si>
  <si>
    <t>Black Hawk 7Day</t>
  </si>
  <si>
    <t>Butler 7Day</t>
  </si>
  <si>
    <t>Bremer School</t>
  </si>
  <si>
    <t>Black Hawk School</t>
  </si>
  <si>
    <t>Butler School</t>
  </si>
  <si>
    <t>Total Tests</t>
  </si>
  <si>
    <t>Positive Tests</t>
  </si>
  <si>
    <t>PCR Individuals</t>
  </si>
  <si>
    <t>Antigen Individuals</t>
  </si>
  <si>
    <t>Individuals Tested</t>
  </si>
  <si>
    <t>Individuals Postive</t>
  </si>
  <si>
    <t>Butler PCR Individuals</t>
  </si>
  <si>
    <t>ButlerAntigen Individuals</t>
  </si>
  <si>
    <t>BH PCR Individuals</t>
  </si>
  <si>
    <t>BH Antigen Individuals</t>
  </si>
  <si>
    <t>Bremer</t>
  </si>
  <si>
    <t>Butler</t>
  </si>
  <si>
    <t>Black Hawk</t>
  </si>
  <si>
    <t>Reported Positive</t>
  </si>
  <si>
    <t>Calculated Positive</t>
  </si>
  <si>
    <t>0-17</t>
  </si>
  <si>
    <t>18-29</t>
  </si>
  <si>
    <t>30-39</t>
  </si>
  <si>
    <t>40-49</t>
  </si>
  <si>
    <t>50-59</t>
  </si>
  <si>
    <t>60-69</t>
  </si>
  <si>
    <t>70-79</t>
  </si>
  <si>
    <t>80+</t>
  </si>
  <si>
    <t xml:space="preserve">ID </t>
  </si>
  <si>
    <t xml:space="preserve">Name </t>
  </si>
  <si>
    <t xml:space="preserve">Positive Test Date </t>
  </si>
  <si>
    <t xml:space="preserve">End of Clear Period </t>
  </si>
  <si>
    <t>Marked Recovered</t>
  </si>
  <si>
    <t>Out of Isolation</t>
  </si>
  <si>
    <t>End Isolation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</si>
  <si>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</si>
  <si>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</si>
  <si>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</si>
  <si>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</si>
  <si>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</si>
  <si>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</si>
  <si>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</si>
  <si>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</si>
  <si>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</si>
  <si>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</si>
  <si>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</si>
  <si>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</si>
  <si>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</si>
  <si>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</si>
  <si>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</si>
  <si>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</si>
  <si>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</si>
  <si>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</si>
  <si>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</si>
  <si>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</si>
  <si>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</si>
  <si>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</si>
  <si>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</si>
  <si>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</si>
  <si>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</si>
  <si>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</si>
  <si>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</si>
  <si>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</si>
  <si>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</si>
  <si>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</si>
  <si>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</si>
  <si>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</si>
  <si>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</si>
  <si>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</si>
  <si>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</si>
  <si>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</si>
  <si>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</si>
  <si>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</si>
  <si>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</si>
  <si>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</si>
  <si>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</si>
  <si>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</si>
  <si>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</si>
  <si>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</si>
  <si>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</si>
  <si>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</si>
  <si>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</si>
  <si>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</si>
  <si>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</si>
  <si>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</si>
  <si>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</si>
  <si>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</si>
  <si>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</si>
  <si>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</si>
  <si>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</si>
  <si>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</si>
  <si>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</si>
  <si>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</si>
  <si>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</si>
  <si>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</si>
  <si>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</si>
  <si>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</si>
  <si>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</si>
  <si>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</si>
  <si>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</si>
  <si>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</si>
  <si>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</si>
  <si>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</si>
  <si>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</si>
  <si>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</si>
  <si>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</si>
  <si>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</si>
  <si>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</si>
  <si>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</si>
  <si>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</si>
  <si>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</si>
  <si>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</si>
  <si>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</si>
  <si>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</si>
  <si>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</si>
  <si>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</si>
  <si>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</si>
  <si>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</si>
  <si>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</si>
  <si>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</si>
  <si>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</si>
  <si>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</si>
  <si>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</si>
  <si>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</si>
  <si>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</si>
  <si>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</si>
  <si>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</si>
  <si>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</si>
  <si>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</si>
  <si>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</si>
  <si>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</si>
  <si>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</si>
  <si>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</si>
  <si>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</si>
  <si>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</si>
  <si>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</si>
  <si>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</si>
  <si>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</si>
  <si>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</si>
  <si>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</si>
  <si>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</si>
  <si>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</si>
  <si>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</si>
  <si>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</si>
  <si>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</si>
  <si>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</si>
  <si>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</si>
  <si>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</si>
  <si>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</si>
  <si>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</si>
  <si>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</si>
  <si>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</si>
  <si>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</si>
  <si>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</si>
  <si>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</si>
  <si>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</si>
  <si>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</si>
  <si>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</si>
  <si>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</si>
  <si>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</si>
  <si>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</si>
  <si>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</si>
  <si>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</si>
  <si>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</si>
  <si>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</si>
  <si>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</si>
  <si>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</si>
  <si>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</si>
  <si>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</si>
  <si>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</si>
  <si>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</si>
  <si>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</si>
  <si>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</si>
  <si>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</si>
  <si>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</si>
  <si>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</si>
  <si>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</si>
  <si>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</si>
  <si>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</si>
  <si>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</si>
  <si>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</si>
  <si>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</si>
  <si>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</si>
  <si>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</si>
  <si>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</si>
  <si>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</si>
  <si>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</si>
  <si>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</si>
  <si>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</si>
  <si>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</si>
  <si>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</si>
  <si>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</si>
  <si>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</si>
  <si>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</si>
  <si>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</si>
  <si>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</si>
  <si>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</si>
  <si>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</si>
  <si>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</si>
  <si>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</si>
  <si>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</si>
  <si>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</si>
  <si>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</si>
  <si>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</si>
  <si>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</si>
  <si>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</si>
  <si>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</si>
  <si>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</si>
  <si>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</si>
  <si>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</si>
  <si>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</si>
  <si>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</si>
  <si>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</si>
  <si>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</si>
  <si>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</si>
  <si>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</si>
  <si>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</si>
  <si>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</si>
  <si>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</si>
  <si>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</si>
  <si>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</si>
  <si>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</si>
  <si>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</si>
  <si>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</si>
  <si>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</si>
  <si>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</si>
  <si>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</si>
  <si>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</si>
  <si>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</si>
  <si>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</si>
  <si>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</si>
  <si>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</si>
  <si>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</si>
  <si>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</si>
  <si>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</si>
  <si>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</si>
  <si>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</si>
  <si>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</si>
  <si>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</si>
  <si>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</si>
  <si>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</si>
  <si>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</si>
  <si>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</si>
  <si>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</si>
  <si>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</si>
  <si>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</si>
  <si>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</si>
  <si>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</si>
  <si>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</si>
  <si>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</si>
  <si>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</si>
  <si>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</si>
  <si>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</si>
  <si>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</si>
  <si>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</si>
  <si>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</si>
  <si>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Max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</si>
  <si>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</si>
  <si>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</si>
  <si>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</si>
  <si>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</si>
  <si>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</si>
  <si>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</si>
  <si>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</si>
  <si>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</si>
  <si>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Total Deaths - Rolling 14 Day Total</t>
  </si>
  <si>
    <t>Total Deaths</t>
  </si>
  <si>
    <t>Recoverd</t>
  </si>
  <si>
    <t>Tested</t>
  </si>
  <si>
    <t>Positive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</si>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</sst>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Border="1" applyAlignment="1">
      <alignment horizontal="right" wrapText="1"/>
    </xf>
    <xf numFmtId="164" fontId="0" fillId="0" borderId="0" xfId="1" applyNumberFormat="1" applyFont="1"/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925"/>
  <sheetViews>
    <sheetView tabSelected="1" zoomScale="112" zoomScaleNormal="112" workbookViewId="0">
      <pane xSplit="1" ySplit="1" topLeftCell="B916" activePane="bottomRight" state="frozen"/>
      <selection pane="topRight" activeCell="B1" sqref="B1"/>
      <selection pane="bottomLeft" activeCell="A2" sqref="A2"/>
      <selection pane="bottomRight" activeCell="Y926" sqref="Y926"/>
    </sheetView>
  </sheetViews>
  <sheetFormatPr defaultRowHeight="14.5" x14ac:dyDescent="0.35"/>
  <cols>
    <col min="1" max="1" width="12.26953125" style="1" customWidth="1"/>
    <col min="2" max="2" width="11" hidden="1" customWidth="1"/>
    <col min="5" max="5" width="9.453125" bestFit="1" customWidth="1"/>
    <col min="7" max="7" width="8.7265625" customWidth="1"/>
    <col min="9" max="9" width="8.7265625" customWidth="1"/>
    <col min="10" max="13" width="8.7265625" hidden="1" customWidth="1"/>
    <col min="14" max="22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15" hidden="1" customWidth="1"/>
  </cols>
  <sheetData>
    <row r="1" spans="1:9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s="15" t="s">
        <v>61</v>
      </c>
      <c r="BL1" s="15" t="s">
        <v>62</v>
      </c>
      <c r="BM1" s="15" t="s">
        <v>63</v>
      </c>
      <c r="BN1" t="s">
        <v>64</v>
      </c>
      <c r="BO1" t="s">
        <v>65</v>
      </c>
      <c r="BP1" t="s">
        <v>66</v>
      </c>
      <c r="BQ1" t="s">
        <v>67</v>
      </c>
      <c r="BR1" t="str">
        <f>"Positive "&amp;BP1</f>
        <v>Positive PCR Individuals</v>
      </c>
      <c r="BS1" t="str">
        <f>"Positive "&amp;BQ1</f>
        <v>Positive Antigen Individuals</v>
      </c>
      <c r="BT1" t="s">
        <v>68</v>
      </c>
      <c r="BU1" t="s">
        <v>69</v>
      </c>
      <c r="BV1" t="str">
        <f t="shared" ref="BV1:CC1" si="0">"Bremer "&amp;BN1</f>
        <v>Bremer Total Tests</v>
      </c>
      <c r="BW1" t="str">
        <f t="shared" si="0"/>
        <v>Bremer Positive Tests</v>
      </c>
      <c r="BX1" t="str">
        <f t="shared" si="0"/>
        <v>Bremer PCR Individuals</v>
      </c>
      <c r="BY1" t="str">
        <f t="shared" si="0"/>
        <v>Bremer Antigen Individuals</v>
      </c>
      <c r="BZ1" t="str">
        <f t="shared" si="0"/>
        <v>Bremer Positive PCR Individuals</v>
      </c>
      <c r="CA1" t="str">
        <f t="shared" si="0"/>
        <v>Bremer Positive Antigen Individuals</v>
      </c>
      <c r="CB1" t="str">
        <f t="shared" si="0"/>
        <v>Bremer Individuals Tested</v>
      </c>
      <c r="CC1" t="str">
        <f t="shared" si="0"/>
        <v>Bremer Individuals Postive</v>
      </c>
      <c r="CD1" t="str">
        <f>"Butler "&amp;BN1</f>
        <v>Butler Total Tests</v>
      </c>
      <c r="CE1" t="str">
        <f>"Butler "&amp;BO1</f>
        <v>Butler Positive Tests</v>
      </c>
      <c r="CF1" t="s">
        <v>70</v>
      </c>
      <c r="CG1" t="s">
        <v>71</v>
      </c>
      <c r="CH1" t="str">
        <f>"Positive "&amp;CF1</f>
        <v>Positive Butler PCR Individuals</v>
      </c>
      <c r="CI1" t="str">
        <f>"Positive "&amp;CG1</f>
        <v>Positive ButlerAntigen Individuals</v>
      </c>
      <c r="CJ1" t="str">
        <f>"Butler "&amp;BT1</f>
        <v>Butler Individuals Tested</v>
      </c>
      <c r="CK1" t="str">
        <f>"Butler "&amp;BU1</f>
        <v>Butler Individuals Postive</v>
      </c>
      <c r="CL1" t="str">
        <f>"Black Hawk "&amp;BN1</f>
        <v>Black Hawk Total Tests</v>
      </c>
      <c r="CM1" t="str">
        <f>"Black Hawk "&amp;BO1</f>
        <v>Black Hawk Positive Tests</v>
      </c>
      <c r="CN1" t="s">
        <v>72</v>
      </c>
      <c r="CO1" t="s">
        <v>73</v>
      </c>
      <c r="CP1" t="str">
        <f>"Positive "&amp;CN1</f>
        <v>Positive BH PCR Individuals</v>
      </c>
      <c r="CQ1" t="str">
        <f>"Positive "&amp;CO1</f>
        <v>Positive BH Antigen Individuals</v>
      </c>
      <c r="CR1" t="str">
        <f t="shared" ref="CR1:CS1" si="1">"Positive "&amp;CP1</f>
        <v>Positive Positive BH PCR Individuals</v>
      </c>
      <c r="CS1" t="str">
        <f t="shared" si="1"/>
        <v>Positive Positive BH Antigen Individuals</v>
      </c>
    </row>
    <row r="2" spans="1:97" x14ac:dyDescent="0.35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6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6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6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6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6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6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6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6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6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6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6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6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6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6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6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6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6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6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6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6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6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6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6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6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6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6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6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6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6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6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6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6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6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6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6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6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6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6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6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6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6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6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6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6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6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6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6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6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6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6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6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6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6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6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6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6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6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6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6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6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6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3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6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3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6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3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6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3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6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3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6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3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6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3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6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3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6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3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6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3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6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">
        <f t="shared" si="16"/>
        <v>43996</v>
      </c>
      <c r="B90" s="4">
        <v>224663</v>
      </c>
      <c r="C90" s="4">
        <v>23879</v>
      </c>
      <c r="D90">
        <f t="shared" si="14"/>
        <v>16913</v>
      </c>
      <c r="E90" s="4">
        <v>651</v>
      </c>
      <c r="F90" s="4">
        <v>203</v>
      </c>
      <c r="G90" s="4">
        <v>77</v>
      </c>
      <c r="H90" s="5">
        <v>77</v>
      </c>
      <c r="I90" s="5"/>
      <c r="N90">
        <f t="shared" si="4"/>
        <v>200784</v>
      </c>
      <c r="O90" s="3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6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>
        <f t="shared" si="4"/>
        <v>203368</v>
      </c>
      <c r="O91" s="3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6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>
        <f t="shared" si="4"/>
        <v>206102</v>
      </c>
      <c r="O92" s="3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6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>
        <f t="shared" si="4"/>
        <v>210026</v>
      </c>
      <c r="O93" s="3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6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>
        <f t="shared" si="4"/>
        <v>214861</v>
      </c>
      <c r="O94" s="3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6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>
        <f t="shared" si="4"/>
        <v>220151</v>
      </c>
      <c r="O95" s="3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6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>
        <f t="shared" si="4"/>
        <v>223783</v>
      </c>
      <c r="O96" s="3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6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>
        <f t="shared" si="4"/>
        <v>231095</v>
      </c>
      <c r="O97" s="3">
        <f t="shared" si="5"/>
        <v>0.10065768991282691</v>
      </c>
      <c r="R97">
        <f t="shared" si="9"/>
        <v>441</v>
      </c>
      <c r="S97">
        <f t="shared" si="10"/>
        <v>7312</v>
      </c>
      <c r="T97" s="6">
        <f t="shared" si="11"/>
        <v>5.6881207274603378E-2</v>
      </c>
      <c r="U97" s="6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>
        <f t="shared" si="4"/>
        <v>232954</v>
      </c>
      <c r="O98" s="3">
        <f t="shared" si="5"/>
        <v>0.1005706519640775</v>
      </c>
      <c r="R98">
        <f t="shared" si="9"/>
        <v>183</v>
      </c>
      <c r="S98">
        <f t="shared" si="10"/>
        <v>1859</v>
      </c>
      <c r="T98" s="6">
        <f t="shared" si="11"/>
        <v>8.9618021547502452E-2</v>
      </c>
      <c r="U98" s="6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>
        <f t="shared" si="4"/>
        <v>237922</v>
      </c>
      <c r="O99" s="3">
        <f t="shared" si="5"/>
        <v>9.9684029288782089E-2</v>
      </c>
      <c r="R99">
        <f t="shared" si="9"/>
        <v>295</v>
      </c>
      <c r="S99">
        <f t="shared" si="10"/>
        <v>4968</v>
      </c>
      <c r="T99" s="6">
        <f t="shared" si="11"/>
        <v>5.6051681550446514E-2</v>
      </c>
      <c r="U99" s="6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>
        <f t="shared" si="4"/>
        <v>241834</v>
      </c>
      <c r="O100" s="3">
        <f t="shared" si="5"/>
        <v>9.9096615568014607E-2</v>
      </c>
      <c r="R100">
        <f t="shared" si="9"/>
        <v>258</v>
      </c>
      <c r="S100">
        <f t="shared" si="10"/>
        <v>3912</v>
      </c>
      <c r="T100" s="6">
        <f t="shared" si="11"/>
        <v>6.1870503597122303E-2</v>
      </c>
      <c r="U100" s="6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>
        <f t="shared" ref="N101:N132" si="17">B101-C101</f>
        <v>248380</v>
      </c>
      <c r="O101" s="3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6">
        <f t="shared" ref="T101:T122" si="21">R101/V101</f>
        <v>6.5791351505637224E-2</v>
      </c>
      <c r="U101" s="6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>
        <f t="shared" si="17"/>
        <v>254430</v>
      </c>
      <c r="O102" s="3">
        <f t="shared" si="18"/>
        <v>9.7839537910028612E-2</v>
      </c>
      <c r="R102">
        <f t="shared" si="19"/>
        <v>531</v>
      </c>
      <c r="S102">
        <f t="shared" si="20"/>
        <v>6050</v>
      </c>
      <c r="T102" s="6">
        <f t="shared" si="21"/>
        <v>8.0686825710378357E-2</v>
      </c>
      <c r="U102" s="6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>
        <f t="shared" si="17"/>
        <v>260278</v>
      </c>
      <c r="O103" s="3">
        <f t="shared" si="18"/>
        <v>9.6921710407616615E-2</v>
      </c>
      <c r="R103">
        <f t="shared" si="19"/>
        <v>341</v>
      </c>
      <c r="S103">
        <f t="shared" si="20"/>
        <v>5848</v>
      </c>
      <c r="T103" s="6">
        <f t="shared" si="21"/>
        <v>5.5097754079819032E-2</v>
      </c>
      <c r="U103" s="6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>
        <f t="shared" si="17"/>
        <v>267442</v>
      </c>
      <c r="O104" s="3">
        <f t="shared" si="18"/>
        <v>9.6235469045688027E-2</v>
      </c>
      <c r="R104">
        <f t="shared" si="19"/>
        <v>544</v>
      </c>
      <c r="S104">
        <f t="shared" si="20"/>
        <v>7164</v>
      </c>
      <c r="T104" s="6">
        <f t="shared" si="21"/>
        <v>7.0576024909185256E-2</v>
      </c>
      <c r="U104" s="6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>
        <f t="shared" si="17"/>
        <v>271702</v>
      </c>
      <c r="O105" s="3">
        <f t="shared" si="18"/>
        <v>9.5644011889347846E-2</v>
      </c>
      <c r="R105">
        <f t="shared" si="19"/>
        <v>257</v>
      </c>
      <c r="S105">
        <f t="shared" si="20"/>
        <v>4260</v>
      </c>
      <c r="T105" s="6">
        <f t="shared" si="21"/>
        <v>5.6896170024352447E-2</v>
      </c>
      <c r="U105" s="6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>
        <f t="shared" si="17"/>
        <v>274831</v>
      </c>
      <c r="O106" s="3">
        <f t="shared" si="18"/>
        <v>9.5281046827421612E-2</v>
      </c>
      <c r="R106">
        <f t="shared" si="19"/>
        <v>209</v>
      </c>
      <c r="S106">
        <f t="shared" si="20"/>
        <v>3129</v>
      </c>
      <c r="T106" s="6">
        <f t="shared" si="21"/>
        <v>6.2612342720191727E-2</v>
      </c>
      <c r="U106" s="6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>
        <f t="shared" si="17"/>
        <v>279333</v>
      </c>
      <c r="O107" s="3">
        <f t="shared" si="18"/>
        <v>9.5072567059738239E-2</v>
      </c>
      <c r="R107">
        <f t="shared" si="19"/>
        <v>403</v>
      </c>
      <c r="S107">
        <f t="shared" si="20"/>
        <v>4502</v>
      </c>
      <c r="T107" s="6">
        <f t="shared" si="21"/>
        <v>8.2161060142711517E-2</v>
      </c>
      <c r="U107" s="6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>
        <f t="shared" si="17"/>
        <v>286345</v>
      </c>
      <c r="O108" s="3">
        <f t="shared" si="18"/>
        <v>9.5004819772127491E-2</v>
      </c>
      <c r="R108">
        <f t="shared" si="19"/>
        <v>713</v>
      </c>
      <c r="S108">
        <f t="shared" si="20"/>
        <v>7012</v>
      </c>
      <c r="T108" s="6">
        <f t="shared" si="21"/>
        <v>9.229773462783171E-2</v>
      </c>
      <c r="U108" s="6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>
        <f t="shared" si="17"/>
        <v>290569</v>
      </c>
      <c r="O109" s="3">
        <f t="shared" si="18"/>
        <v>9.4586257182385863E-2</v>
      </c>
      <c r="R109">
        <f t="shared" si="19"/>
        <v>295</v>
      </c>
      <c r="S109">
        <f t="shared" si="20"/>
        <v>4224</v>
      </c>
      <c r="T109" s="6">
        <f t="shared" si="21"/>
        <v>6.5279929187873426E-2</v>
      </c>
      <c r="U109" s="6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>
        <f t="shared" si="17"/>
        <v>297014</v>
      </c>
      <c r="O110" s="3">
        <f t="shared" si="18"/>
        <v>9.429278883684622E-2</v>
      </c>
      <c r="R110">
        <f t="shared" si="19"/>
        <v>567</v>
      </c>
      <c r="S110">
        <f t="shared" si="20"/>
        <v>6445</v>
      </c>
      <c r="T110" s="6">
        <f t="shared" si="21"/>
        <v>8.0861380490587567E-2</v>
      </c>
      <c r="U110" s="6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>
        <f t="shared" si="17"/>
        <v>300871</v>
      </c>
      <c r="O111" s="3">
        <f t="shared" si="18"/>
        <v>9.4073119471025007E-2</v>
      </c>
      <c r="R111">
        <f t="shared" si="19"/>
        <v>321</v>
      </c>
      <c r="S111">
        <f t="shared" si="20"/>
        <v>3857</v>
      </c>
      <c r="T111" s="6">
        <f t="shared" si="21"/>
        <v>7.6831019626615607E-2</v>
      </c>
      <c r="U111" s="6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>
        <f t="shared" si="17"/>
        <v>304060</v>
      </c>
      <c r="O112" s="3">
        <f t="shared" si="18"/>
        <v>9.4293986583898301E-2</v>
      </c>
      <c r="R112">
        <f t="shared" si="19"/>
        <v>413</v>
      </c>
      <c r="S112">
        <f t="shared" si="20"/>
        <v>3189</v>
      </c>
      <c r="T112" s="6">
        <f t="shared" si="21"/>
        <v>0.11465852304275402</v>
      </c>
      <c r="U112" s="6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>
        <f t="shared" si="17"/>
        <v>307111</v>
      </c>
      <c r="O113" s="3">
        <f t="shared" si="18"/>
        <v>9.4174728645587541E-2</v>
      </c>
      <c r="R113">
        <f t="shared" si="19"/>
        <v>273</v>
      </c>
      <c r="S113">
        <f t="shared" si="20"/>
        <v>3051</v>
      </c>
      <c r="T113" s="6">
        <f t="shared" si="21"/>
        <v>8.2129963898916969E-2</v>
      </c>
      <c r="U113" s="6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>
        <f t="shared" si="17"/>
        <v>312131</v>
      </c>
      <c r="O114" s="3">
        <f t="shared" si="18"/>
        <v>9.3890975806592086E-2</v>
      </c>
      <c r="R114">
        <f t="shared" si="19"/>
        <v>414</v>
      </c>
      <c r="S114">
        <f t="shared" si="20"/>
        <v>5020</v>
      </c>
      <c r="T114" s="6">
        <f t="shared" si="21"/>
        <v>7.6186970923813033E-2</v>
      </c>
      <c r="U114" s="6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>
        <f t="shared" si="17"/>
        <v>319094</v>
      </c>
      <c r="O115" s="3">
        <f t="shared" si="18"/>
        <v>9.3755857611060311E-2</v>
      </c>
      <c r="R115">
        <f t="shared" si="19"/>
        <v>669</v>
      </c>
      <c r="S115">
        <f t="shared" si="20"/>
        <v>6963</v>
      </c>
      <c r="T115" s="6">
        <f t="shared" si="21"/>
        <v>8.765723270440251E-2</v>
      </c>
      <c r="U115" s="6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>
        <f t="shared" si="17"/>
        <v>327496</v>
      </c>
      <c r="O116" s="3">
        <f t="shared" si="18"/>
        <v>9.3441697208596769E-2</v>
      </c>
      <c r="R116">
        <f t="shared" si="19"/>
        <v>744</v>
      </c>
      <c r="S116">
        <f t="shared" si="20"/>
        <v>8402</v>
      </c>
      <c r="T116" s="6">
        <f t="shared" si="21"/>
        <v>8.1347036956046365E-2</v>
      </c>
      <c r="U116" s="6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>
        <f t="shared" si="17"/>
        <v>333323</v>
      </c>
      <c r="O117" s="3">
        <f t="shared" si="18"/>
        <v>9.3792649705564099E-2</v>
      </c>
      <c r="R117">
        <f t="shared" si="19"/>
        <v>743</v>
      </c>
      <c r="S117">
        <f t="shared" si="20"/>
        <v>5827</v>
      </c>
      <c r="T117" s="6">
        <f t="shared" si="21"/>
        <v>0.11308980213089802</v>
      </c>
      <c r="U117" s="6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>
        <f t="shared" si="17"/>
        <v>339815</v>
      </c>
      <c r="O118" s="3">
        <f t="shared" si="18"/>
        <v>9.3384238174896023E-2</v>
      </c>
      <c r="R118">
        <f t="shared" si="19"/>
        <v>503</v>
      </c>
      <c r="S118">
        <f t="shared" si="20"/>
        <v>6492</v>
      </c>
      <c r="T118" s="6">
        <f t="shared" si="21"/>
        <v>7.1908506075768402E-2</v>
      </c>
      <c r="U118" s="6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>
        <f t="shared" si="17"/>
        <v>342106</v>
      </c>
      <c r="O119" s="3">
        <f t="shared" si="18"/>
        <v>9.4018135208999806E-2</v>
      </c>
      <c r="R119">
        <f t="shared" si="19"/>
        <v>500</v>
      </c>
      <c r="S119">
        <f t="shared" si="20"/>
        <v>2291</v>
      </c>
      <c r="T119" s="6">
        <f t="shared" si="21"/>
        <v>0.17914725904693657</v>
      </c>
      <c r="U119" s="6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>
        <f t="shared" si="17"/>
        <v>345469</v>
      </c>
      <c r="O120" s="3">
        <f t="shared" si="18"/>
        <v>9.3968250637950793E-2</v>
      </c>
      <c r="R120">
        <f t="shared" si="19"/>
        <v>328</v>
      </c>
      <c r="S120">
        <f t="shared" si="20"/>
        <v>3363</v>
      </c>
      <c r="T120" s="6">
        <f t="shared" si="21"/>
        <v>8.8864806285559469E-2</v>
      </c>
      <c r="U120" s="6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>
        <f t="shared" si="17"/>
        <v>348729</v>
      </c>
      <c r="O121" s="3">
        <f t="shared" si="18"/>
        <v>9.3657167361896221E-2</v>
      </c>
      <c r="R121">
        <f t="shared" si="19"/>
        <v>206</v>
      </c>
      <c r="S121">
        <f t="shared" si="20"/>
        <v>3260</v>
      </c>
      <c r="T121" s="6">
        <f t="shared" si="21"/>
        <v>5.9434506635891518E-2</v>
      </c>
      <c r="U121" s="6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>
        <f t="shared" si="17"/>
        <v>356175</v>
      </c>
      <c r="O122" s="3">
        <f t="shared" si="18"/>
        <v>9.349930773302928E-2</v>
      </c>
      <c r="R122">
        <f t="shared" si="19"/>
        <v>701</v>
      </c>
      <c r="S122">
        <f t="shared" si="20"/>
        <v>7446</v>
      </c>
      <c r="T122" s="6">
        <f t="shared" si="21"/>
        <v>8.6043942555541916E-2</v>
      </c>
      <c r="U122" s="6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>
        <f t="shared" si="17"/>
        <v>365396</v>
      </c>
      <c r="O123" s="3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6">
        <f t="shared" ref="T123:T154" si="28">R123/V123</f>
        <v>8.7029702970297024E-2</v>
      </c>
      <c r="U123" s="6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>
        <f t="shared" si="17"/>
        <v>365823</v>
      </c>
      <c r="O124" s="3">
        <f t="shared" si="18"/>
        <v>9.3882980040918843E-2</v>
      </c>
      <c r="R124">
        <f t="shared" si="19"/>
        <v>287</v>
      </c>
      <c r="S124">
        <f t="shared" si="27"/>
        <v>427</v>
      </c>
      <c r="T124" s="6">
        <f t="shared" si="28"/>
        <v>0.40196078431372551</v>
      </c>
      <c r="U124" s="6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>
        <f t="shared" si="17"/>
        <v>375933</v>
      </c>
      <c r="O125" s="3">
        <f t="shared" si="18"/>
        <v>9.3038067826787654E-2</v>
      </c>
      <c r="R125">
        <f t="shared" si="19"/>
        <v>661</v>
      </c>
      <c r="S125">
        <f t="shared" si="27"/>
        <v>10110</v>
      </c>
      <c r="T125" s="6">
        <f t="shared" si="28"/>
        <v>6.1368489462445455E-2</v>
      </c>
      <c r="U125" s="6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>
        <f t="shared" si="17"/>
        <v>380360</v>
      </c>
      <c r="O126" s="3">
        <f t="shared" si="18"/>
        <v>9.2797668311600967E-2</v>
      </c>
      <c r="R126">
        <f t="shared" si="19"/>
        <v>343</v>
      </c>
      <c r="S126">
        <f t="shared" si="27"/>
        <v>4427</v>
      </c>
      <c r="T126" s="6">
        <f t="shared" si="28"/>
        <v>7.1907756813417184E-2</v>
      </c>
      <c r="U126" s="6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>
        <f t="shared" si="17"/>
        <v>383802</v>
      </c>
      <c r="O127" s="3">
        <f t="shared" si="18"/>
        <v>9.3140463256785461E-2</v>
      </c>
      <c r="R127">
        <f t="shared" si="19"/>
        <v>512</v>
      </c>
      <c r="S127">
        <f t="shared" si="27"/>
        <v>3442</v>
      </c>
      <c r="T127" s="6">
        <f t="shared" si="28"/>
        <v>0.12948912493677289</v>
      </c>
      <c r="U127" s="6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>
        <f t="shared" si="17"/>
        <v>388115</v>
      </c>
      <c r="O128" s="3">
        <f t="shared" si="18"/>
        <v>9.299428849191882E-2</v>
      </c>
      <c r="R128">
        <f t="shared" si="19"/>
        <v>374</v>
      </c>
      <c r="S128">
        <f t="shared" si="27"/>
        <v>4313</v>
      </c>
      <c r="T128" s="6">
        <f t="shared" si="28"/>
        <v>7.9795178152336249E-2</v>
      </c>
      <c r="U128" s="6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>
        <f t="shared" si="17"/>
        <v>396225</v>
      </c>
      <c r="O129" s="3">
        <f t="shared" si="18"/>
        <v>9.2754399703251861E-2</v>
      </c>
      <c r="R129">
        <f t="shared" si="19"/>
        <v>716</v>
      </c>
      <c r="S129">
        <f t="shared" si="27"/>
        <v>8110</v>
      </c>
      <c r="T129" s="6">
        <f t="shared" si="28"/>
        <v>8.1123951960117832E-2</v>
      </c>
      <c r="U129" s="6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>
        <f t="shared" si="17"/>
        <v>400296</v>
      </c>
      <c r="O130" s="3">
        <f t="shared" si="18"/>
        <v>9.2825933245100356E-2</v>
      </c>
      <c r="R130">
        <f t="shared" si="19"/>
        <v>451</v>
      </c>
      <c r="S130">
        <f t="shared" si="27"/>
        <v>4071</v>
      </c>
      <c r="T130" s="6">
        <f t="shared" si="28"/>
        <v>9.9734630694383014E-2</v>
      </c>
      <c r="U130" s="6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>
        <f t="shared" si="17"/>
        <v>405623</v>
      </c>
      <c r="O131" s="3">
        <f t="shared" si="18"/>
        <v>9.3075253045828851E-2</v>
      </c>
      <c r="R131">
        <f t="shared" si="19"/>
        <v>668</v>
      </c>
      <c r="S131">
        <f t="shared" si="27"/>
        <v>5327</v>
      </c>
      <c r="T131" s="6">
        <f t="shared" si="28"/>
        <v>0.11142618849040867</v>
      </c>
      <c r="U131" s="6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>
        <f t="shared" si="17"/>
        <v>409321</v>
      </c>
      <c r="O132" s="3">
        <f t="shared" si="18"/>
        <v>9.3092301318083825E-2</v>
      </c>
      <c r="R132">
        <f t="shared" si="19"/>
        <v>388</v>
      </c>
      <c r="S132">
        <f t="shared" si="27"/>
        <v>3698</v>
      </c>
      <c r="T132" s="6">
        <f t="shared" si="28"/>
        <v>9.4958394517865877E-2</v>
      </c>
      <c r="U132" s="6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>
        <f t="shared" ref="N133:N150" si="34">B133-C133</f>
        <v>413315</v>
      </c>
      <c r="O133" s="3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6">
        <f t="shared" si="28"/>
        <v>9.227272727272727E-2</v>
      </c>
      <c r="U133" s="6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>
        <f t="shared" si="34"/>
        <v>416054</v>
      </c>
      <c r="O134" s="3">
        <f t="shared" si="35"/>
        <v>9.3153324382290889E-2</v>
      </c>
      <c r="R134">
        <f t="shared" si="36"/>
        <v>316</v>
      </c>
      <c r="S134">
        <f t="shared" si="27"/>
        <v>2739</v>
      </c>
      <c r="T134" s="6">
        <f t="shared" si="28"/>
        <v>0.10343698854337152</v>
      </c>
      <c r="U134" s="6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>
        <f t="shared" si="34"/>
        <v>420769</v>
      </c>
      <c r="O135" s="3">
        <f t="shared" si="35"/>
        <v>9.3099895681561504E-2</v>
      </c>
      <c r="R135">
        <f t="shared" si="36"/>
        <v>457</v>
      </c>
      <c r="S135">
        <f t="shared" si="27"/>
        <v>4715</v>
      </c>
      <c r="T135" s="6">
        <f t="shared" si="28"/>
        <v>8.8360402165506571E-2</v>
      </c>
      <c r="U135" s="6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>
        <f t="shared" si="34"/>
        <v>425833</v>
      </c>
      <c r="O136" s="3">
        <f t="shared" si="35"/>
        <v>9.3129143480214588E-2</v>
      </c>
      <c r="R136">
        <f t="shared" si="36"/>
        <v>535</v>
      </c>
      <c r="S136">
        <f t="shared" si="27"/>
        <v>5064</v>
      </c>
      <c r="T136" s="6">
        <f t="shared" si="28"/>
        <v>9.5552777281657439E-2</v>
      </c>
      <c r="U136" s="6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>
        <f t="shared" si="34"/>
        <v>431023</v>
      </c>
      <c r="O137" s="3">
        <f t="shared" si="35"/>
        <v>9.3531610083764982E-2</v>
      </c>
      <c r="R137">
        <f t="shared" si="36"/>
        <v>744</v>
      </c>
      <c r="S137">
        <f t="shared" si="27"/>
        <v>5190</v>
      </c>
      <c r="T137" s="6">
        <f t="shared" si="28"/>
        <v>0.12537917087967643</v>
      </c>
      <c r="U137" s="6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>
        <f t="shared" si="34"/>
        <v>435488</v>
      </c>
      <c r="O138" s="3">
        <f t="shared" si="35"/>
        <v>9.353593172711662E-2</v>
      </c>
      <c r="R138">
        <f t="shared" si="36"/>
        <v>463</v>
      </c>
      <c r="S138">
        <f t="shared" si="27"/>
        <v>4465</v>
      </c>
      <c r="T138" s="6">
        <f t="shared" si="28"/>
        <v>9.395292207792208E-2</v>
      </c>
      <c r="U138" s="6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>
        <f t="shared" si="34"/>
        <v>440348</v>
      </c>
      <c r="O139" s="3">
        <f t="shared" si="35"/>
        <v>9.3613377573956214E-2</v>
      </c>
      <c r="R139">
        <f t="shared" si="36"/>
        <v>543</v>
      </c>
      <c r="S139">
        <f t="shared" si="27"/>
        <v>4860</v>
      </c>
      <c r="T139" s="6">
        <f t="shared" si="28"/>
        <v>0.10049972237645752</v>
      </c>
      <c r="U139" s="6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>
        <f t="shared" si="34"/>
        <v>442356</v>
      </c>
      <c r="O140" s="3">
        <f t="shared" si="35"/>
        <v>9.3789051456760184E-2</v>
      </c>
      <c r="R140">
        <f t="shared" si="36"/>
        <v>302</v>
      </c>
      <c r="S140">
        <f t="shared" si="27"/>
        <v>2008</v>
      </c>
      <c r="T140" s="6">
        <f t="shared" si="28"/>
        <v>0.13073593073593073</v>
      </c>
      <c r="U140" s="6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>
        <f t="shared" si="34"/>
        <v>445947</v>
      </c>
      <c r="O141" s="3">
        <f t="shared" si="35"/>
        <v>9.3472838560036103E-2</v>
      </c>
      <c r="R141">
        <f t="shared" si="36"/>
        <v>200</v>
      </c>
      <c r="S141">
        <f t="shared" si="27"/>
        <v>3591</v>
      </c>
      <c r="T141" s="6">
        <f t="shared" si="28"/>
        <v>5.2756528620416777E-2</v>
      </c>
      <c r="U141" s="6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>
        <f t="shared" si="34"/>
        <v>450768</v>
      </c>
      <c r="O142" s="3">
        <f t="shared" si="35"/>
        <v>9.335049680196307E-2</v>
      </c>
      <c r="R142">
        <f t="shared" si="36"/>
        <v>430</v>
      </c>
      <c r="S142">
        <f t="shared" si="27"/>
        <v>4821</v>
      </c>
      <c r="T142" s="6">
        <f t="shared" si="28"/>
        <v>8.1889163968767859E-2</v>
      </c>
      <c r="U142" s="6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>
        <f t="shared" si="34"/>
        <v>456637</v>
      </c>
      <c r="O143" s="3">
        <f t="shared" si="35"/>
        <v>9.335718554492442E-2</v>
      </c>
      <c r="R143">
        <f t="shared" si="36"/>
        <v>608</v>
      </c>
      <c r="S143">
        <f t="shared" si="27"/>
        <v>5869</v>
      </c>
      <c r="T143" s="6">
        <f t="shared" si="28"/>
        <v>9.3870619113787246E-2</v>
      </c>
      <c r="U143" s="6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>
        <f t="shared" si="34"/>
        <v>462794</v>
      </c>
      <c r="O144" s="3">
        <f t="shared" si="35"/>
        <v>9.3488625367760841E-2</v>
      </c>
      <c r="R144">
        <f t="shared" si="36"/>
        <v>708</v>
      </c>
      <c r="S144">
        <f t="shared" si="27"/>
        <v>6157</v>
      </c>
      <c r="T144" s="6">
        <f t="shared" si="28"/>
        <v>0.10313182811361982</v>
      </c>
      <c r="U144" s="6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>
        <f t="shared" si="34"/>
        <v>466339</v>
      </c>
      <c r="O145" s="3">
        <f t="shared" si="35"/>
        <v>9.3521054483322999E-2</v>
      </c>
      <c r="R145">
        <f t="shared" si="36"/>
        <v>384</v>
      </c>
      <c r="S145">
        <f t="shared" si="27"/>
        <v>3545</v>
      </c>
      <c r="T145" s="6">
        <f t="shared" si="28"/>
        <v>9.7734792568083484E-2</v>
      </c>
      <c r="U145" s="6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>
        <f t="shared" si="34"/>
        <v>472650</v>
      </c>
      <c r="O146" s="3">
        <f t="shared" si="35"/>
        <v>9.3466978146541313E-2</v>
      </c>
      <c r="R146">
        <f t="shared" si="36"/>
        <v>620</v>
      </c>
      <c r="S146">
        <f t="shared" si="27"/>
        <v>6311</v>
      </c>
      <c r="T146" s="6">
        <f t="shared" si="28"/>
        <v>8.9453181359111233E-2</v>
      </c>
      <c r="U146" s="6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>
        <f t="shared" si="34"/>
        <v>474928</v>
      </c>
      <c r="O147" s="3">
        <f t="shared" si="35"/>
        <v>9.3524301048999101E-2</v>
      </c>
      <c r="R147">
        <f t="shared" si="36"/>
        <v>268</v>
      </c>
      <c r="S147">
        <f t="shared" si="27"/>
        <v>2278</v>
      </c>
      <c r="T147" s="6">
        <f t="shared" si="28"/>
        <v>0.10526315789473684</v>
      </c>
      <c r="U147" s="6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>
        <f t="shared" si="34"/>
        <v>476429</v>
      </c>
      <c r="O148" s="3">
        <f t="shared" si="35"/>
        <v>9.3540058562423783E-2</v>
      </c>
      <c r="R148">
        <f t="shared" si="36"/>
        <v>164</v>
      </c>
      <c r="S148">
        <f t="shared" si="27"/>
        <v>1501</v>
      </c>
      <c r="T148" s="6">
        <f t="shared" si="28"/>
        <v>9.8498498498498496E-2</v>
      </c>
      <c r="U148" s="6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>
        <f t="shared" si="34"/>
        <v>480810</v>
      </c>
      <c r="O149" s="3">
        <f t="shared" si="35"/>
        <v>9.3509147674997364E-2</v>
      </c>
      <c r="R149">
        <f t="shared" si="36"/>
        <v>434</v>
      </c>
      <c r="S149">
        <f t="shared" si="27"/>
        <v>4381</v>
      </c>
      <c r="T149" s="6">
        <f t="shared" si="28"/>
        <v>9.0134994807891999E-2</v>
      </c>
      <c r="U149" s="6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>
        <f t="shared" si="34"/>
        <v>485882</v>
      </c>
      <c r="O150" s="3">
        <f t="shared" si="35"/>
        <v>9.3309198801981769E-2</v>
      </c>
      <c r="R150">
        <f t="shared" si="36"/>
        <v>405</v>
      </c>
      <c r="S150">
        <f t="shared" si="27"/>
        <v>5072</v>
      </c>
      <c r="T150" s="6">
        <f t="shared" si="28"/>
        <v>7.3945590651816689E-2</v>
      </c>
      <c r="U150" s="6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>
        <f t="shared" ref="N151:N157" si="42">B151-C151</f>
        <v>490293</v>
      </c>
      <c r="O151" s="3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6">
        <f t="shared" si="28"/>
        <v>0.13322853212811947</v>
      </c>
      <c r="U151" s="6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>
        <f t="shared" si="42"/>
        <v>500769</v>
      </c>
      <c r="O152" s="3">
        <f t="shared" si="43"/>
        <v>9.3494588327296221E-2</v>
      </c>
      <c r="R152">
        <f t="shared" si="44"/>
        <v>967</v>
      </c>
      <c r="S152">
        <f t="shared" si="27"/>
        <v>10476</v>
      </c>
      <c r="T152" s="6">
        <f t="shared" si="28"/>
        <v>8.4505811413090978E-2</v>
      </c>
      <c r="U152" s="6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>
        <f t="shared" si="42"/>
        <v>506453</v>
      </c>
      <c r="O153" s="3">
        <f t="shared" si="43"/>
        <v>9.3473116701332085E-2</v>
      </c>
      <c r="R153">
        <f t="shared" si="44"/>
        <v>573</v>
      </c>
      <c r="S153">
        <f t="shared" si="27"/>
        <v>5684</v>
      </c>
      <c r="T153" s="6">
        <f t="shared" si="28"/>
        <v>9.1577433274732306E-2</v>
      </c>
      <c r="U153" s="6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>
        <f t="shared" si="42"/>
        <v>508607</v>
      </c>
      <c r="O154" s="3">
        <f t="shared" si="43"/>
        <v>9.3744320388868499E-2</v>
      </c>
      <c r="R154">
        <f t="shared" si="44"/>
        <v>390</v>
      </c>
      <c r="S154">
        <f t="shared" si="27"/>
        <v>2154</v>
      </c>
      <c r="T154" s="6">
        <f t="shared" si="28"/>
        <v>0.15330188679245282</v>
      </c>
      <c r="U154" s="6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>
        <f t="shared" si="42"/>
        <v>511525</v>
      </c>
      <c r="O155" s="3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6">
        <f t="shared" ref="T155:T172" si="51">R155/V155</f>
        <v>9.5193798449612399E-2</v>
      </c>
      <c r="U155" s="6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>
        <f t="shared" si="42"/>
        <v>516478</v>
      </c>
      <c r="O156" s="3">
        <f t="shared" si="43"/>
        <v>9.3836244936057023E-2</v>
      </c>
      <c r="R156">
        <f t="shared" si="44"/>
        <v>565</v>
      </c>
      <c r="S156">
        <f t="shared" si="50"/>
        <v>4953</v>
      </c>
      <c r="T156" s="6">
        <f t="shared" si="51"/>
        <v>0.10239217107647698</v>
      </c>
      <c r="U156" s="6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>
        <f t="shared" si="42"/>
        <v>522680</v>
      </c>
      <c r="O157" s="3">
        <f>C157/B157</f>
        <v>9.3295123173987485E-2</v>
      </c>
      <c r="R157">
        <f t="shared" si="44"/>
        <v>298</v>
      </c>
      <c r="S157">
        <f t="shared" si="50"/>
        <v>6202</v>
      </c>
      <c r="T157" s="6">
        <f t="shared" si="51"/>
        <v>4.5846153846153849E-2</v>
      </c>
      <c r="U157" s="6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>
        <f>B158-C158</f>
        <v>530839</v>
      </c>
      <c r="O158" s="3">
        <f>C158/B158</f>
        <v>9.3340780100053117E-2</v>
      </c>
      <c r="R158">
        <f t="shared" si="44"/>
        <v>869</v>
      </c>
      <c r="S158">
        <f t="shared" si="50"/>
        <v>8159</v>
      </c>
      <c r="T158" s="6">
        <f t="shared" si="51"/>
        <v>9.6256092157731496E-2</v>
      </c>
      <c r="U158" s="6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>
        <f>B159-C159</f>
        <v>535517</v>
      </c>
      <c r="O159" s="3">
        <f>C159/B159</f>
        <v>9.3899795774373823E-2</v>
      </c>
      <c r="R159">
        <f t="shared" si="44"/>
        <v>846</v>
      </c>
      <c r="S159">
        <f t="shared" si="50"/>
        <v>4678</v>
      </c>
      <c r="T159" s="6">
        <f t="shared" si="51"/>
        <v>0.15314989138305576</v>
      </c>
      <c r="U159" s="6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>
        <f t="shared" ref="N160:N171" si="56">B160-C160</f>
        <v>539169</v>
      </c>
      <c r="O160" s="3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6">
        <f t="shared" si="51"/>
        <v>0.13928823945321706</v>
      </c>
      <c r="U160" s="6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>
        <f t="shared" si="56"/>
        <v>541046</v>
      </c>
      <c r="O161" s="3">
        <f t="shared" si="57"/>
        <v>9.4559451091958832E-2</v>
      </c>
      <c r="R161">
        <f t="shared" si="44"/>
        <v>417</v>
      </c>
      <c r="S161">
        <f t="shared" si="50"/>
        <v>1877</v>
      </c>
      <c r="T161" s="6">
        <f t="shared" si="51"/>
        <v>0.18177855274629467</v>
      </c>
      <c r="U161" s="6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>
        <f t="shared" si="56"/>
        <v>544392</v>
      </c>
      <c r="O162" s="3">
        <f t="shared" si="57"/>
        <v>9.4853859314546235E-2</v>
      </c>
      <c r="R162">
        <f t="shared" si="44"/>
        <v>545</v>
      </c>
      <c r="S162">
        <f t="shared" si="50"/>
        <v>3346</v>
      </c>
      <c r="T162" s="6">
        <f t="shared" si="51"/>
        <v>0.14006682086867128</v>
      </c>
      <c r="U162" s="6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>
        <f t="shared" si="56"/>
        <v>549681</v>
      </c>
      <c r="O163" s="3">
        <f t="shared" si="57"/>
        <v>9.5218499857619959E-2</v>
      </c>
      <c r="R163">
        <f t="shared" si="44"/>
        <v>799</v>
      </c>
      <c r="S163">
        <f t="shared" si="50"/>
        <v>5289</v>
      </c>
      <c r="T163" s="6">
        <f t="shared" si="51"/>
        <v>0.13124178712220763</v>
      </c>
      <c r="U163" s="6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>
        <f t="shared" si="56"/>
        <v>555411</v>
      </c>
      <c r="O164" s="3">
        <f t="shared" si="57"/>
        <v>9.6175501861639812E-2</v>
      </c>
      <c r="R164">
        <f t="shared" si="44"/>
        <v>1253</v>
      </c>
      <c r="S164">
        <f t="shared" si="50"/>
        <v>5730</v>
      </c>
      <c r="T164" s="6">
        <f t="shared" si="51"/>
        <v>0.17943577259057711</v>
      </c>
      <c r="U164" s="6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>
        <f t="shared" si="56"/>
        <v>555718</v>
      </c>
      <c r="O165" s="3">
        <f t="shared" si="57"/>
        <v>9.9887104846716895E-2</v>
      </c>
      <c r="R165">
        <f t="shared" si="44"/>
        <v>2568</v>
      </c>
      <c r="S165">
        <f t="shared" si="50"/>
        <v>307</v>
      </c>
      <c r="T165" s="6">
        <f t="shared" si="51"/>
        <v>0.89321739130434785</v>
      </c>
      <c r="U165" s="6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>
        <f t="shared" si="56"/>
        <v>561637</v>
      </c>
      <c r="O166" s="3">
        <f t="shared" si="57"/>
        <v>0.10099962384050838</v>
      </c>
      <c r="R166">
        <f t="shared" si="44"/>
        <v>1429</v>
      </c>
      <c r="S166">
        <f t="shared" si="50"/>
        <v>5919</v>
      </c>
      <c r="T166" s="6">
        <f t="shared" si="51"/>
        <v>0.19447468698965706</v>
      </c>
      <c r="U166" s="6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>
        <f t="shared" si="56"/>
        <v>566342</v>
      </c>
      <c r="O167" s="3">
        <f t="shared" si="57"/>
        <v>0.10168039768671702</v>
      </c>
      <c r="R167">
        <f t="shared" si="44"/>
        <v>1006</v>
      </c>
      <c r="S167">
        <f t="shared" si="50"/>
        <v>4705</v>
      </c>
      <c r="T167" s="6">
        <f t="shared" si="51"/>
        <v>0.17615128699001925</v>
      </c>
      <c r="U167" s="6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>
        <f t="shared" si="56"/>
        <v>568951</v>
      </c>
      <c r="O168" s="3">
        <f t="shared" si="57"/>
        <v>0.10212510099989899</v>
      </c>
      <c r="R168">
        <f t="shared" si="44"/>
        <v>609</v>
      </c>
      <c r="S168">
        <f t="shared" si="50"/>
        <v>2609</v>
      </c>
      <c r="T168" s="6">
        <f t="shared" si="51"/>
        <v>0.18924798011187072</v>
      </c>
      <c r="U168" s="6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>
        <f t="shared" si="56"/>
        <v>571703</v>
      </c>
      <c r="O169" s="3">
        <f t="shared" si="57"/>
        <v>0.10264793595981793</v>
      </c>
      <c r="R169">
        <f t="shared" si="44"/>
        <v>684</v>
      </c>
      <c r="S169">
        <f t="shared" si="50"/>
        <v>2752</v>
      </c>
      <c r="T169" s="6">
        <f t="shared" si="51"/>
        <v>0.19906868451688009</v>
      </c>
      <c r="U169" s="6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>
        <f t="shared" si="56"/>
        <v>575501</v>
      </c>
      <c r="O170" s="3">
        <f t="shared" si="57"/>
        <v>0.10287111920335718</v>
      </c>
      <c r="R170">
        <f t="shared" si="44"/>
        <v>594</v>
      </c>
      <c r="S170">
        <f t="shared" si="50"/>
        <v>3798</v>
      </c>
      <c r="T170" s="6">
        <f t="shared" si="51"/>
        <v>0.13524590163934427</v>
      </c>
      <c r="U170" s="6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>
        <f t="shared" si="56"/>
        <v>580286</v>
      </c>
      <c r="O171" s="3">
        <f t="shared" si="57"/>
        <v>0.10297973115021704</v>
      </c>
      <c r="R171">
        <f t="shared" si="44"/>
        <v>627</v>
      </c>
      <c r="S171">
        <f t="shared" si="50"/>
        <v>4785</v>
      </c>
      <c r="T171" s="6">
        <f t="shared" si="51"/>
        <v>0.11585365853658537</v>
      </c>
      <c r="U171" s="6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>
        <f t="shared" ref="N172:N186" si="58">B172-C172</f>
        <v>586759</v>
      </c>
      <c r="O172" s="3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6">
        <f t="shared" si="51"/>
        <v>0.15924145992986102</v>
      </c>
      <c r="U172" s="6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>
        <f t="shared" si="58"/>
        <v>592883</v>
      </c>
      <c r="O173" s="3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6">
        <f t="shared" ref="T173" si="62">R173/V173</f>
        <v>0.15097740191321227</v>
      </c>
      <c r="U173" s="6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>
        <f t="shared" si="58"/>
        <v>598153</v>
      </c>
      <c r="O174" s="3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6">
        <f t="shared" ref="T174" si="69">R174/V174</f>
        <v>0.13478903299950748</v>
      </c>
      <c r="U174" s="6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>
        <f t="shared" si="58"/>
        <v>600263</v>
      </c>
      <c r="O175" s="3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6">
        <f t="shared" ref="T175" si="80">R175/V175</f>
        <v>0.19342507645259938</v>
      </c>
      <c r="U175" s="6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>
        <f t="shared" si="58"/>
        <v>602967</v>
      </c>
      <c r="O176" s="3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6">
        <f t="shared" ref="T176" si="91">R176/V176</f>
        <v>0.12605042016806722</v>
      </c>
      <c r="U176" s="6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>
        <f t="shared" si="58"/>
        <v>605523</v>
      </c>
      <c r="O177" s="3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6">
        <f t="shared" ref="T177" si="99">R177/V177</f>
        <v>0.14256960751425696</v>
      </c>
      <c r="U177" s="6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>
        <f t="shared" si="58"/>
        <v>610175</v>
      </c>
      <c r="O178" s="3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6">
        <f t="shared" ref="T178" si="110">R178/V178</f>
        <v>0.12358703843255464</v>
      </c>
      <c r="U178" s="6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>
        <f t="shared" si="58"/>
        <v>615471</v>
      </c>
      <c r="O179" s="3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6">
        <f t="shared" ref="T179" si="121">R179/V179</f>
        <v>0.14525500322788895</v>
      </c>
      <c r="U179" s="6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>
        <f t="shared" si="58"/>
        <v>620876</v>
      </c>
      <c r="O180" s="3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6">
        <f t="shared" ref="T180" si="132">R180/V180</f>
        <v>0.13782102408677621</v>
      </c>
      <c r="U180" s="6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>
        <f t="shared" si="58"/>
        <v>626165</v>
      </c>
      <c r="O181" s="3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6">
        <f t="shared" ref="T181" si="143">R181/V181</f>
        <v>0.13195470211718366</v>
      </c>
      <c r="U181" s="6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>
        <f t="shared" si="58"/>
        <v>628947</v>
      </c>
      <c r="O182" s="3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6">
        <f t="shared" ref="T182" si="154">R182/V182</f>
        <v>0.13656114214773432</v>
      </c>
      <c r="U182" s="6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>
        <f t="shared" si="58"/>
        <v>631845</v>
      </c>
      <c r="O183" s="3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6">
        <f t="shared" ref="T183" si="166">R183/V183</f>
        <v>0.12868310282621767</v>
      </c>
      <c r="U183" s="6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>
        <f t="shared" si="58"/>
        <v>636646</v>
      </c>
      <c r="O184" s="3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6">
        <f t="shared" ref="T184" si="178">R184/V184</f>
        <v>0.1261376046596287</v>
      </c>
      <c r="U184" s="6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>
        <f t="shared" si="58"/>
        <v>642662</v>
      </c>
      <c r="O185" s="3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6">
        <f t="shared" ref="T185" si="189">R185/V185</f>
        <v>0.15541204548645235</v>
      </c>
      <c r="U185" s="6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>
        <f t="shared" si="58"/>
        <v>647025</v>
      </c>
      <c r="O186" s="3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6">
        <f t="shared" ref="T186" si="200">R186/V186</f>
        <v>0.18827906976744185</v>
      </c>
      <c r="U186" s="6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>
        <f t="shared" ref="N187:N202" si="209">B187-C187</f>
        <v>653112</v>
      </c>
      <c r="O187" s="3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6">
        <f t="shared" ref="T187:T188" si="213">R187/V187</f>
        <v>0.15234646985099567</v>
      </c>
      <c r="U187" s="6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>
        <f t="shared" si="209"/>
        <v>657970</v>
      </c>
      <c r="O188" s="3">
        <f t="shared" si="210"/>
        <v>0.10841636415128343</v>
      </c>
      <c r="R188">
        <f t="shared" si="211"/>
        <v>936</v>
      </c>
      <c r="S188">
        <f t="shared" si="212"/>
        <v>4858</v>
      </c>
      <c r="T188" s="6">
        <f t="shared" si="213"/>
        <v>0.16154642733862618</v>
      </c>
      <c r="U188" s="6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>
        <f t="shared" si="209"/>
        <v>660180</v>
      </c>
      <c r="O189" s="3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6">
        <f t="shared" ref="T189:T190" si="224">R189/V189</f>
        <v>0.1741405082212257</v>
      </c>
      <c r="U189" s="6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>
        <f t="shared" si="209"/>
        <v>663585</v>
      </c>
      <c r="O190" s="3">
        <f t="shared" si="210"/>
        <v>0.10888237142557872</v>
      </c>
      <c r="R190">
        <f t="shared" si="222"/>
        <v>606</v>
      </c>
      <c r="S190">
        <f t="shared" si="223"/>
        <v>3405</v>
      </c>
      <c r="T190" s="6">
        <f t="shared" si="224"/>
        <v>0.15108451757666416</v>
      </c>
      <c r="U190" s="6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>
        <f t="shared" si="209"/>
        <v>668328</v>
      </c>
      <c r="O191" s="3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6">
        <f t="shared" ref="T191:T192" si="237">R191/V191</f>
        <v>0.13068181818181818</v>
      </c>
      <c r="U191" s="6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>
        <f t="shared" si="209"/>
        <v>673969</v>
      </c>
      <c r="O192" s="3">
        <f t="shared" si="210"/>
        <v>0.10976307248896068</v>
      </c>
      <c r="R192">
        <f t="shared" si="235"/>
        <v>1304</v>
      </c>
      <c r="S192">
        <f t="shared" si="236"/>
        <v>5641</v>
      </c>
      <c r="T192" s="6">
        <f t="shared" si="237"/>
        <v>0.18776097912167028</v>
      </c>
      <c r="U192" s="6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>
        <f t="shared" si="209"/>
        <v>679530</v>
      </c>
      <c r="O193" s="3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6">
        <f t="shared" ref="T193" si="249">R193/V193</f>
        <v>0.16035029442850671</v>
      </c>
      <c r="U193" s="6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>
        <f t="shared" si="209"/>
        <v>686333</v>
      </c>
      <c r="O194" s="3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6">
        <f t="shared" ref="T194" si="258">R194/V194</f>
        <v>0.15647861128332299</v>
      </c>
      <c r="U194" s="6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>
        <f t="shared" si="209"/>
        <v>691379</v>
      </c>
      <c r="O195" s="3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6">
        <f t="shared" ref="T195" si="269">R195/V195</f>
        <v>0.13224419604471196</v>
      </c>
      <c r="U195" s="6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>
        <f t="shared" si="209"/>
        <v>698463</v>
      </c>
      <c r="O196" s="3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6">
        <f t="shared" ref="T196" si="280">R196/V196</f>
        <v>6.2218692083664283E-2</v>
      </c>
      <c r="U196" s="6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>
        <f t="shared" si="209"/>
        <v>701983</v>
      </c>
      <c r="O197" s="3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6">
        <f t="shared" ref="T197" si="291">R197/V197</f>
        <v>0.1544559212106654</v>
      </c>
      <c r="U197" s="6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>
        <f t="shared" si="209"/>
        <v>708583</v>
      </c>
      <c r="O198" s="3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6">
        <f t="shared" ref="T198" si="303">R198/V198</f>
        <v>0.15934275888421856</v>
      </c>
      <c r="U198" s="6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>
        <f t="shared" si="209"/>
        <v>713221</v>
      </c>
      <c r="O199" s="3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6">
        <f t="shared" ref="T199" si="314">R199/V199</f>
        <v>0.15795206971677561</v>
      </c>
      <c r="U199" s="6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">
        <f t="shared" si="49"/>
        <v>44106</v>
      </c>
      <c r="B200">
        <v>809262</v>
      </c>
      <c r="C200">
        <v>90528</v>
      </c>
      <c r="D200">
        <v>70383</v>
      </c>
      <c r="E200">
        <v>1366</v>
      </c>
      <c r="F200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>
        <f t="shared" si="209"/>
        <v>718734</v>
      </c>
      <c r="O200" s="3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6">
        <f t="shared" ref="T200" si="325">R200/V200</f>
        <v>0.16671704957678354</v>
      </c>
      <c r="U200" s="6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">
        <f t="shared" si="49"/>
        <v>44107</v>
      </c>
      <c r="B201">
        <v>815884</v>
      </c>
      <c r="C201">
        <v>91693</v>
      </c>
      <c r="D201">
        <v>71293</v>
      </c>
      <c r="E201">
        <v>1377</v>
      </c>
      <c r="F201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>
        <f t="shared" si="209"/>
        <v>724191</v>
      </c>
      <c r="O201" s="3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6">
        <f t="shared" ref="T201" si="336">R201/V201</f>
        <v>0.17592872244035035</v>
      </c>
      <c r="U201" s="6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">
        <f t="shared" si="49"/>
        <v>44108</v>
      </c>
      <c r="B202">
        <v>821403</v>
      </c>
      <c r="C202">
        <v>92544</v>
      </c>
      <c r="D202">
        <v>71581</v>
      </c>
      <c r="E202">
        <v>1381</v>
      </c>
      <c r="F202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>
        <f t="shared" si="209"/>
        <v>728859</v>
      </c>
      <c r="O202" s="3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6">
        <f t="shared" ref="T202" si="347">R202/V202</f>
        <v>0.15419460047109984</v>
      </c>
      <c r="U202" s="6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">
        <f t="shared" si="49"/>
        <v>44109</v>
      </c>
      <c r="B203">
        <v>823766</v>
      </c>
      <c r="C203">
        <v>92843</v>
      </c>
      <c r="D203">
        <v>71785</v>
      </c>
      <c r="E203">
        <v>1387</v>
      </c>
      <c r="F203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>
        <f t="shared" ref="N203:N259" si="353">B203-C203</f>
        <v>730923</v>
      </c>
      <c r="O203" s="3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6">
        <f t="shared" ref="T203" si="357">R203/V203</f>
        <v>0.12653406686415575</v>
      </c>
      <c r="U203" s="6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">
        <f t="shared" si="49"/>
        <v>44110</v>
      </c>
      <c r="B204">
        <v>827172</v>
      </c>
      <c r="C204">
        <v>93380</v>
      </c>
      <c r="D204">
        <v>72139</v>
      </c>
      <c r="E204">
        <v>1398</v>
      </c>
      <c r="F204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>
        <f t="shared" si="353"/>
        <v>733792</v>
      </c>
      <c r="O204" s="3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6">
        <f t="shared" ref="T204" si="367">R204/V204</f>
        <v>0.1576629477392836</v>
      </c>
      <c r="U204" s="6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">
        <f t="shared" si="49"/>
        <v>44111</v>
      </c>
      <c r="B205">
        <v>832909</v>
      </c>
      <c r="C205">
        <v>94342</v>
      </c>
      <c r="D205">
        <v>73237</v>
      </c>
      <c r="E205">
        <v>1414</v>
      </c>
      <c r="F205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>
        <f t="shared" si="353"/>
        <v>738567</v>
      </c>
      <c r="O205" s="3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6">
        <f t="shared" ref="T205" si="377">R205/V205</f>
        <v>0.16768345825344255</v>
      </c>
      <c r="U205" s="6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">
        <f t="shared" si="49"/>
        <v>44112</v>
      </c>
      <c r="B206">
        <v>841904</v>
      </c>
      <c r="C206">
        <v>95850</v>
      </c>
      <c r="D206">
        <v>74166</v>
      </c>
      <c r="E206">
        <v>1419</v>
      </c>
      <c r="F206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>
        <f t="shared" si="353"/>
        <v>746054</v>
      </c>
      <c r="O206" s="3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6">
        <f t="shared" ref="T206" si="387">R206/V206</f>
        <v>0.16764869371873262</v>
      </c>
      <c r="U206" s="6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">
        <f t="shared" si="49"/>
        <v>44113</v>
      </c>
      <c r="B207">
        <v>847954</v>
      </c>
      <c r="C207">
        <v>96852</v>
      </c>
      <c r="D207">
        <v>74993</v>
      </c>
      <c r="E207">
        <v>1433</v>
      </c>
      <c r="F207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>
        <f t="shared" si="353"/>
        <v>751102</v>
      </c>
      <c r="O207" s="3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6">
        <f t="shared" ref="T207" si="395">R207/V207</f>
        <v>0.16561983471074379</v>
      </c>
      <c r="U207" s="6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">
        <f t="shared" si="49"/>
        <v>44114</v>
      </c>
      <c r="B208">
        <v>855352</v>
      </c>
      <c r="C208">
        <v>98305</v>
      </c>
      <c r="D208">
        <v>75930</v>
      </c>
      <c r="E208">
        <v>1454</v>
      </c>
      <c r="F208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>
        <f t="shared" si="353"/>
        <v>757047</v>
      </c>
      <c r="O208" s="3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6">
        <f t="shared" ref="T208" si="403">R208/V208</f>
        <v>0.196404433630711</v>
      </c>
      <c r="U208" s="6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">
        <f t="shared" si="49"/>
        <v>44115</v>
      </c>
      <c r="B209">
        <v>861858</v>
      </c>
      <c r="C209">
        <v>99619</v>
      </c>
      <c r="D209">
        <v>76254</v>
      </c>
      <c r="E209">
        <v>1460</v>
      </c>
      <c r="F20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>
        <f t="shared" si="353"/>
        <v>762239</v>
      </c>
      <c r="O209" s="3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6">
        <f t="shared" ref="T209" si="411">R209/V209</f>
        <v>0.20196741469412849</v>
      </c>
      <c r="U209" s="6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">
        <f t="shared" si="49"/>
        <v>44116</v>
      </c>
      <c r="B210">
        <v>864454</v>
      </c>
      <c r="C210">
        <v>100043</v>
      </c>
      <c r="D210">
        <v>76491</v>
      </c>
      <c r="E210">
        <v>1462</v>
      </c>
      <c r="F210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>
        <f t="shared" si="353"/>
        <v>764411</v>
      </c>
      <c r="O210" s="3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6">
        <f t="shared" ref="T210" si="422">R210/V210</f>
        <v>0.1633281972265023</v>
      </c>
      <c r="U210" s="6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">
        <f t="shared" si="49"/>
        <v>44117</v>
      </c>
      <c r="B211">
        <v>867390</v>
      </c>
      <c r="C211">
        <v>100562</v>
      </c>
      <c r="D211">
        <v>78027</v>
      </c>
      <c r="E211">
        <v>1481</v>
      </c>
      <c r="F211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>
        <f t="shared" si="353"/>
        <v>766828</v>
      </c>
      <c r="O211" s="3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6">
        <f t="shared" ref="T211" si="430">R211/V211</f>
        <v>0.17677111716621252</v>
      </c>
      <c r="U211" s="6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">
        <f t="shared" si="49"/>
        <v>44118</v>
      </c>
      <c r="B212">
        <v>872496</v>
      </c>
      <c r="C212">
        <v>101628</v>
      </c>
      <c r="D212">
        <v>79022</v>
      </c>
      <c r="E212">
        <v>1491</v>
      </c>
      <c r="F212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>
        <f t="shared" si="353"/>
        <v>770868</v>
      </c>
      <c r="O212" s="3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6">
        <f t="shared" ref="T212" si="441">R212/V212</f>
        <v>0.20877399138268704</v>
      </c>
      <c r="U212" s="6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">
        <f t="shared" si="49"/>
        <v>44119</v>
      </c>
      <c r="B213">
        <v>879098</v>
      </c>
      <c r="C213">
        <v>103015</v>
      </c>
      <c r="D213">
        <v>80076</v>
      </c>
      <c r="E213">
        <v>1505</v>
      </c>
      <c r="F213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>
        <f t="shared" si="353"/>
        <v>776083</v>
      </c>
      <c r="O213" s="3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6">
        <f t="shared" ref="T213" si="449">R213/V213</f>
        <v>0.21008785216601031</v>
      </c>
      <c r="U213" s="6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">
        <f t="shared" si="49"/>
        <v>44120</v>
      </c>
      <c r="B214">
        <v>886557</v>
      </c>
      <c r="C214">
        <v>104552</v>
      </c>
      <c r="D214">
        <v>80486</v>
      </c>
      <c r="E214">
        <v>1521</v>
      </c>
      <c r="F214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>
        <f t="shared" si="353"/>
        <v>782005</v>
      </c>
      <c r="O214" s="3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6">
        <f t="shared" ref="T214" si="460">R214/V214</f>
        <v>0.20605979353800777</v>
      </c>
      <c r="U214" s="6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">
        <f t="shared" si="49"/>
        <v>44121</v>
      </c>
      <c r="B215">
        <v>893668</v>
      </c>
      <c r="C215">
        <v>106047</v>
      </c>
      <c r="D215">
        <v>81468</v>
      </c>
      <c r="E215">
        <v>1524</v>
      </c>
      <c r="F215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>
        <f t="shared" si="353"/>
        <v>787621</v>
      </c>
      <c r="O215" s="3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6">
        <f t="shared" ref="T215" si="471">R215/V215</f>
        <v>0.21023765996343693</v>
      </c>
      <c r="U215" s="6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">
        <f t="shared" si="49"/>
        <v>44122</v>
      </c>
      <c r="B216">
        <v>898873</v>
      </c>
      <c r="C216">
        <v>107062</v>
      </c>
      <c r="D216">
        <v>81781</v>
      </c>
      <c r="E216">
        <v>1528</v>
      </c>
      <c r="F216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>
        <f t="shared" si="353"/>
        <v>791811</v>
      </c>
      <c r="O216" s="3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6">
        <f t="shared" ref="T216" si="482">R216/V216</f>
        <v>0.19500480307396734</v>
      </c>
      <c r="U216" s="6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">
        <f t="shared" si="49"/>
        <v>44123</v>
      </c>
      <c r="B217">
        <v>901734</v>
      </c>
      <c r="C217">
        <v>107562</v>
      </c>
      <c r="D217">
        <v>82046</v>
      </c>
      <c r="E217">
        <v>1532</v>
      </c>
      <c r="F217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>
        <f t="shared" si="353"/>
        <v>794172</v>
      </c>
      <c r="O217" s="3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6">
        <f t="shared" ref="T217" si="493">R217/V217</f>
        <v>0.17476406850751486</v>
      </c>
      <c r="U217" s="6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">
        <f t="shared" si="49"/>
        <v>44124</v>
      </c>
      <c r="B218">
        <v>905212</v>
      </c>
      <c r="C218">
        <v>108176</v>
      </c>
      <c r="D218">
        <v>83416</v>
      </c>
      <c r="E218">
        <v>1548</v>
      </c>
      <c r="F218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>
        <f t="shared" si="353"/>
        <v>797036</v>
      </c>
      <c r="O218" s="3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6">
        <f t="shared" ref="T218" si="501">R218/V218</f>
        <v>0.17653824036802759</v>
      </c>
      <c r="U218" s="6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">
        <f t="shared" si="49"/>
        <v>44125</v>
      </c>
      <c r="B219">
        <v>910774</v>
      </c>
      <c r="C219">
        <v>109313</v>
      </c>
      <c r="D219">
        <v>84604</v>
      </c>
      <c r="E219">
        <v>1576</v>
      </c>
      <c r="F21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>
        <f t="shared" si="353"/>
        <v>801461</v>
      </c>
      <c r="O219" s="3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6">
        <f t="shared" ref="T219" si="509">R219/V219</f>
        <v>0.20442286947141317</v>
      </c>
      <c r="U219" s="6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">
        <f t="shared" si="49"/>
        <v>44126</v>
      </c>
      <c r="B220">
        <v>917195</v>
      </c>
      <c r="C220">
        <v>110779</v>
      </c>
      <c r="D220">
        <v>85593</v>
      </c>
      <c r="E220">
        <v>1594</v>
      </c>
      <c r="F220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>
        <f t="shared" si="353"/>
        <v>806416</v>
      </c>
      <c r="O220" s="3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6">
        <f t="shared" ref="T220" si="517">R220/V220</f>
        <v>0.22831334683071172</v>
      </c>
      <c r="U220" s="6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">
        <f t="shared" si="49"/>
        <v>44127</v>
      </c>
      <c r="B221">
        <v>923998</v>
      </c>
      <c r="C221">
        <v>112346</v>
      </c>
      <c r="D221">
        <v>86520</v>
      </c>
      <c r="E221">
        <v>1617</v>
      </c>
      <c r="F221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>
        <f t="shared" si="353"/>
        <v>811652</v>
      </c>
      <c r="O221" s="3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6">
        <f t="shared" ref="T221" si="525">R221/V221</f>
        <v>0.23033955607820078</v>
      </c>
      <c r="U221" s="6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">
        <f t="shared" si="49"/>
        <v>44128</v>
      </c>
      <c r="B222">
        <v>931803</v>
      </c>
      <c r="C222">
        <v>114462</v>
      </c>
      <c r="D222">
        <v>87448</v>
      </c>
      <c r="E222">
        <v>1629</v>
      </c>
      <c r="F222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>
        <f t="shared" si="353"/>
        <v>817341</v>
      </c>
      <c r="O222" s="3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6">
        <f t="shared" ref="T222" si="536">R222/V222</f>
        <v>0.27110826393337606</v>
      </c>
      <c r="U222" s="6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">
        <f t="shared" si="49"/>
        <v>44129</v>
      </c>
      <c r="B223">
        <v>936811</v>
      </c>
      <c r="C223">
        <v>115775</v>
      </c>
      <c r="D223">
        <v>87711</v>
      </c>
      <c r="E223">
        <v>1634</v>
      </c>
      <c r="F223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>
        <f t="shared" si="353"/>
        <v>821036</v>
      </c>
      <c r="O223" s="3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6">
        <f t="shared" ref="T223" si="547">R223/V223</f>
        <v>0.26218051118210861</v>
      </c>
      <c r="U223" s="6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">
        <f t="shared" si="49"/>
        <v>44130</v>
      </c>
      <c r="B224">
        <v>939205</v>
      </c>
      <c r="C224">
        <v>116350</v>
      </c>
      <c r="D224">
        <v>87970</v>
      </c>
      <c r="E224">
        <v>1635</v>
      </c>
      <c r="F224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>
        <f t="shared" si="353"/>
        <v>822855</v>
      </c>
      <c r="O224" s="3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6">
        <f t="shared" ref="T224" si="558">R224/V224</f>
        <v>0.24018379281537175</v>
      </c>
      <c r="U224" s="6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">
        <f t="shared" si="49"/>
        <v>44131</v>
      </c>
      <c r="B225">
        <v>944005</v>
      </c>
      <c r="C225">
        <v>117619</v>
      </c>
      <c r="D225">
        <v>89402</v>
      </c>
      <c r="E225">
        <v>1657</v>
      </c>
      <c r="F225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>
        <f t="shared" si="353"/>
        <v>826386</v>
      </c>
      <c r="O225" s="3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6">
        <f t="shared" ref="T225" si="565">R225/V225</f>
        <v>0.26437500000000003</v>
      </c>
      <c r="U225" s="6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">
        <f t="shared" si="49"/>
        <v>44132</v>
      </c>
      <c r="B226">
        <v>948490</v>
      </c>
      <c r="C226">
        <v>119187</v>
      </c>
      <c r="D226">
        <v>90406</v>
      </c>
      <c r="E226">
        <v>1679</v>
      </c>
      <c r="F226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>
        <f t="shared" si="353"/>
        <v>829303</v>
      </c>
      <c r="O226" s="3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6">
        <f t="shared" ref="T226" si="575">R226/V226</f>
        <v>0.34960981047937567</v>
      </c>
      <c r="U226" s="6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">
        <f t="shared" si="49"/>
        <v>44133</v>
      </c>
      <c r="B227">
        <v>956356</v>
      </c>
      <c r="C227">
        <v>121742</v>
      </c>
      <c r="D227">
        <v>91376</v>
      </c>
      <c r="E227">
        <v>1691</v>
      </c>
      <c r="F227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>
        <f t="shared" si="353"/>
        <v>834614</v>
      </c>
      <c r="O227" s="3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6">
        <f t="shared" ref="T227:T229" si="582">R227/V227</f>
        <v>0.32481566234426645</v>
      </c>
      <c r="U227" s="6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">
        <f t="shared" si="49"/>
        <v>44134</v>
      </c>
      <c r="B228">
        <v>963686</v>
      </c>
      <c r="C228">
        <v>124358</v>
      </c>
      <c r="D228">
        <v>92261</v>
      </c>
      <c r="E228">
        <v>1705</v>
      </c>
      <c r="F228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>
        <f t="shared" si="353"/>
        <v>839328</v>
      </c>
      <c r="O228" s="3">
        <f t="shared" si="354"/>
        <v>0.1290441077280359</v>
      </c>
      <c r="R228">
        <f t="shared" si="580"/>
        <v>2616</v>
      </c>
      <c r="S228">
        <f t="shared" si="581"/>
        <v>4714</v>
      </c>
      <c r="T228" s="6">
        <f t="shared" si="582"/>
        <v>0.35688949522510233</v>
      </c>
      <c r="U228" s="6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">
        <f t="shared" si="49"/>
        <v>44135</v>
      </c>
      <c r="B229">
        <v>971195</v>
      </c>
      <c r="C229">
        <v>127111</v>
      </c>
      <c r="D229">
        <v>93181</v>
      </c>
      <c r="E229">
        <v>1714</v>
      </c>
      <c r="F22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>
        <f t="shared" si="353"/>
        <v>844084</v>
      </c>
      <c r="O229" s="3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6">
        <f t="shared" si="582"/>
        <v>0.36662671460913571</v>
      </c>
      <c r="U229" s="6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">
        <f t="shared" si="49"/>
        <v>44136</v>
      </c>
      <c r="B230">
        <v>979817</v>
      </c>
      <c r="C230">
        <v>130042</v>
      </c>
      <c r="D230">
        <v>93507</v>
      </c>
      <c r="E230">
        <v>1716</v>
      </c>
      <c r="F230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>
        <f t="shared" si="353"/>
        <v>849775</v>
      </c>
      <c r="O230" s="3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6">
        <f t="shared" ref="T230" si="605">R230/V230</f>
        <v>0.33994432846207379</v>
      </c>
      <c r="U230" s="6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">
        <f t="shared" si="49"/>
        <v>44137</v>
      </c>
      <c r="B231">
        <v>983754</v>
      </c>
      <c r="C231">
        <v>131372</v>
      </c>
      <c r="D231">
        <v>93807</v>
      </c>
      <c r="E231">
        <v>1733</v>
      </c>
      <c r="F231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>
        <f t="shared" si="353"/>
        <v>852382</v>
      </c>
      <c r="O231" s="3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6">
        <f t="shared" ref="T231" si="616">R231/V231</f>
        <v>0.33782067564135126</v>
      </c>
      <c r="U231" s="6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">
        <f t="shared" si="49"/>
        <v>44138</v>
      </c>
      <c r="B232">
        <v>987737</v>
      </c>
      <c r="C232">
        <v>132989</v>
      </c>
      <c r="D232">
        <v>95411</v>
      </c>
      <c r="E232">
        <v>1755</v>
      </c>
      <c r="F232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>
        <f t="shared" si="353"/>
        <v>854748</v>
      </c>
      <c r="O232" s="3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6">
        <f t="shared" ref="T232" si="628">R232/V232</f>
        <v>0.40597539543057998</v>
      </c>
      <c r="U232" s="6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">
        <f t="shared" si="49"/>
        <v>44139</v>
      </c>
      <c r="B233">
        <v>994459</v>
      </c>
      <c r="C233">
        <v>135931</v>
      </c>
      <c r="D233">
        <v>96621</v>
      </c>
      <c r="E233">
        <v>1779</v>
      </c>
      <c r="F233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>
        <f t="shared" si="353"/>
        <v>858528</v>
      </c>
      <c r="O233" s="3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6">
        <f t="shared" ref="T233" si="639">R233/V233</f>
        <v>0.43766736090449271</v>
      </c>
      <c r="U233" s="6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">
        <f t="shared" si="49"/>
        <v>44140</v>
      </c>
      <c r="B234">
        <v>1002772</v>
      </c>
      <c r="C234">
        <v>139605</v>
      </c>
      <c r="D234">
        <v>97927</v>
      </c>
      <c r="E234">
        <v>1801</v>
      </c>
      <c r="F234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>
        <f t="shared" si="353"/>
        <v>863167</v>
      </c>
      <c r="O234" s="3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6">
        <f t="shared" ref="T234" si="650">R234/V234</f>
        <v>0.44195837844340191</v>
      </c>
      <c r="U234" s="6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">
        <f t="shared" si="49"/>
        <v>44141</v>
      </c>
      <c r="B235">
        <v>1012646</v>
      </c>
      <c r="C235">
        <v>143860</v>
      </c>
      <c r="D235">
        <v>99178</v>
      </c>
      <c r="E235">
        <v>1814</v>
      </c>
      <c r="F235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>
        <f t="shared" si="353"/>
        <v>868786</v>
      </c>
      <c r="O235" s="3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6">
        <f t="shared" ref="T235" si="661">R235/V235</f>
        <v>0.43092971440145839</v>
      </c>
      <c r="U235" s="6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">
        <f t="shared" si="49"/>
        <v>44142</v>
      </c>
      <c r="B236">
        <v>1021619</v>
      </c>
      <c r="C236">
        <v>148246</v>
      </c>
      <c r="D236">
        <v>100343</v>
      </c>
      <c r="E236">
        <v>1828</v>
      </c>
      <c r="F236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>
        <f t="shared" si="353"/>
        <v>873373</v>
      </c>
      <c r="O236" s="3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6">
        <f t="shared" ref="T236" si="674">R236/V236</f>
        <v>0.48879973253092612</v>
      </c>
      <c r="U236" s="6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">
        <f t="shared" si="49"/>
        <v>44143</v>
      </c>
      <c r="B237">
        <v>1029894</v>
      </c>
      <c r="C237">
        <v>152117</v>
      </c>
      <c r="D237">
        <v>100708</v>
      </c>
      <c r="E237">
        <v>1842</v>
      </c>
      <c r="F237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>
        <f t="shared" si="353"/>
        <v>877777</v>
      </c>
      <c r="O237" s="3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6">
        <f t="shared" ref="T237" si="691">R237/V237</f>
        <v>0.46779456193353475</v>
      </c>
      <c r="U237" s="6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">
        <f t="shared" si="49"/>
        <v>44144</v>
      </c>
      <c r="B238">
        <v>1040914</v>
      </c>
      <c r="C238">
        <v>156816</v>
      </c>
      <c r="D238">
        <v>101036</v>
      </c>
      <c r="E238">
        <v>1845</v>
      </c>
      <c r="F238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>
        <f t="shared" si="353"/>
        <v>884098</v>
      </c>
      <c r="O238" s="3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6">
        <f t="shared" ref="T238" si="702">R238/V238</f>
        <v>0.4264065335753176</v>
      </c>
      <c r="U238" s="6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">
        <f t="shared" si="49"/>
        <v>44145</v>
      </c>
      <c r="B239">
        <v>1049802</v>
      </c>
      <c r="C239">
        <v>161248</v>
      </c>
      <c r="D239">
        <v>102887</v>
      </c>
      <c r="E239">
        <v>1872</v>
      </c>
      <c r="F23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>
        <f t="shared" si="353"/>
        <v>888554</v>
      </c>
      <c r="O239" s="3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6">
        <f t="shared" ref="T239" si="714">R239/V239</f>
        <v>0.49864986498649866</v>
      </c>
      <c r="U239" s="6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">
        <f t="shared" si="49"/>
        <v>44146</v>
      </c>
      <c r="B240">
        <v>1059705</v>
      </c>
      <c r="C240">
        <v>166021</v>
      </c>
      <c r="D240">
        <v>104213</v>
      </c>
      <c r="E240">
        <v>1898</v>
      </c>
      <c r="F240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>
        <f t="shared" si="353"/>
        <v>893684</v>
      </c>
      <c r="O240" s="3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6">
        <f t="shared" ref="T240" si="725">R240/V240</f>
        <v>0.48197515904271432</v>
      </c>
      <c r="U240" s="6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">
        <f t="shared" si="49"/>
        <v>44147</v>
      </c>
      <c r="B241">
        <v>1068253</v>
      </c>
      <c r="C241">
        <v>170338</v>
      </c>
      <c r="D241">
        <v>105356</v>
      </c>
      <c r="E241">
        <v>1927</v>
      </c>
      <c r="F241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>
        <f t="shared" si="353"/>
        <v>897915</v>
      </c>
      <c r="O241" s="3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6">
        <f t="shared" ref="T241" si="735">R241/V241</f>
        <v>0.50503041647168934</v>
      </c>
      <c r="U241" s="6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">
        <f t="shared" si="49"/>
        <v>44148</v>
      </c>
      <c r="B242">
        <v>1079246</v>
      </c>
      <c r="C242">
        <v>175425</v>
      </c>
      <c r="D242">
        <v>106492</v>
      </c>
      <c r="E242">
        <v>1947</v>
      </c>
      <c r="F242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>
        <f t="shared" si="353"/>
        <v>903821</v>
      </c>
      <c r="O242" s="3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6">
        <f t="shared" ref="T242" si="743">R242/V242</f>
        <v>0.46274902210497587</v>
      </c>
      <c r="U242" s="6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5">
        <v>0.308</v>
      </c>
      <c r="BL242" s="15">
        <v>0.26400000000000001</v>
      </c>
      <c r="BM242" s="15">
        <v>0.223</v>
      </c>
      <c r="BT242">
        <f t="shared" ref="BT242:BT263" si="749">B242</f>
        <v>1079246</v>
      </c>
      <c r="BU242">
        <f t="shared" ref="BU242:BU263" si="750">C242</f>
        <v>175425</v>
      </c>
      <c r="BV242">
        <f t="shared" ref="BV242:BV263" si="751">BV243-AW243</f>
        <v>18418</v>
      </c>
      <c r="CC242">
        <f t="shared" ref="CC242:CC263" si="752">Z242</f>
        <v>1341</v>
      </c>
      <c r="CD242">
        <f t="shared" ref="CD242:CD263" si="753">CD243-BA242</f>
        <v>13814</v>
      </c>
      <c r="CK242">
        <f t="shared" ref="CK242:CK263" si="754">AA242</f>
        <v>699</v>
      </c>
      <c r="CL242">
        <f t="shared" ref="CL242:CL263" si="755">CL243-AY242</f>
        <v>106361</v>
      </c>
      <c r="CS242">
        <f t="shared" ref="CS242:CS263" si="756">AB242</f>
        <v>8593</v>
      </c>
    </row>
    <row r="243" spans="1:97" x14ac:dyDescent="0.35">
      <c r="A243" s="1">
        <f t="shared" si="49"/>
        <v>44149</v>
      </c>
      <c r="B243">
        <v>1089765</v>
      </c>
      <c r="C243">
        <v>180251</v>
      </c>
      <c r="D243">
        <v>107593</v>
      </c>
      <c r="E243">
        <v>1972</v>
      </c>
      <c r="F243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>
        <f t="shared" si="353"/>
        <v>909514</v>
      </c>
      <c r="O243" s="3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6">
        <f t="shared" ref="T243" si="759">R243/V243</f>
        <v>0.45878885825648824</v>
      </c>
      <c r="U243" s="6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5">
        <v>0.30099999999999999</v>
      </c>
      <c r="BL243" s="15">
        <v>0.26400000000000001</v>
      </c>
      <c r="BM243" s="15">
        <v>0.23</v>
      </c>
      <c r="BT243">
        <f t="shared" si="749"/>
        <v>1089765</v>
      </c>
      <c r="BU243">
        <f t="shared" si="750"/>
        <v>180251</v>
      </c>
      <c r="BV243">
        <f t="shared" si="751"/>
        <v>18508</v>
      </c>
      <c r="CC243">
        <f t="shared" si="752"/>
        <v>1423</v>
      </c>
      <c r="CD243">
        <f t="shared" si="753"/>
        <v>13854</v>
      </c>
      <c r="CK243">
        <f t="shared" si="754"/>
        <v>738</v>
      </c>
      <c r="CL243">
        <f t="shared" si="755"/>
        <v>106816</v>
      </c>
      <c r="CS243">
        <f t="shared" si="756"/>
        <v>8866</v>
      </c>
    </row>
    <row r="244" spans="1:97" x14ac:dyDescent="0.35">
      <c r="A244" s="1">
        <f t="shared" si="49"/>
        <v>44150</v>
      </c>
      <c r="B244">
        <v>1100077</v>
      </c>
      <c r="C244">
        <v>184684</v>
      </c>
      <c r="D244">
        <v>107880</v>
      </c>
      <c r="E244">
        <v>1985</v>
      </c>
      <c r="F244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>
        <f t="shared" si="353"/>
        <v>915393</v>
      </c>
      <c r="O244" s="3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6">
        <f t="shared" ref="T244" si="770">R244/V244</f>
        <v>0.42988750969743988</v>
      </c>
      <c r="U244" s="6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5">
        <v>0.29299999999999998</v>
      </c>
      <c r="BL244" s="15">
        <v>0.25900000000000001</v>
      </c>
      <c r="BM244" s="15">
        <v>0.23800000000000002</v>
      </c>
      <c r="BT244">
        <f t="shared" si="749"/>
        <v>1100077</v>
      </c>
      <c r="BU244">
        <f t="shared" si="750"/>
        <v>184684</v>
      </c>
      <c r="BV244">
        <f t="shared" si="751"/>
        <v>18615</v>
      </c>
      <c r="CC244">
        <f t="shared" si="752"/>
        <v>1485</v>
      </c>
      <c r="CD244">
        <f t="shared" si="753"/>
        <v>13893</v>
      </c>
      <c r="CK244">
        <f t="shared" si="754"/>
        <v>767</v>
      </c>
      <c r="CL244">
        <f t="shared" si="755"/>
        <v>107159</v>
      </c>
      <c r="CS244">
        <f t="shared" si="756"/>
        <v>9060</v>
      </c>
    </row>
    <row r="245" spans="1:97" x14ac:dyDescent="0.35">
      <c r="A245" s="1">
        <f t="shared" si="49"/>
        <v>44151</v>
      </c>
      <c r="B245">
        <v>1105462</v>
      </c>
      <c r="C245">
        <v>187001</v>
      </c>
      <c r="D245">
        <v>108175</v>
      </c>
      <c r="E245">
        <v>1989</v>
      </c>
      <c r="F245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>
        <f t="shared" si="353"/>
        <v>918461</v>
      </c>
      <c r="O245" s="3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6">
        <f t="shared" ref="T245" si="783">R245/V245</f>
        <v>0.43026926648096564</v>
      </c>
      <c r="U245" s="6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5">
        <v>0.30099999999999999</v>
      </c>
      <c r="BL245" s="15">
        <v>0.25900000000000001</v>
      </c>
      <c r="BM245" s="15">
        <v>0.23499999999999999</v>
      </c>
      <c r="BT245">
        <f t="shared" si="749"/>
        <v>1105462</v>
      </c>
      <c r="BU245">
        <f t="shared" si="750"/>
        <v>187001</v>
      </c>
      <c r="BV245">
        <f t="shared" si="751"/>
        <v>18712</v>
      </c>
      <c r="CC245">
        <f t="shared" si="752"/>
        <v>1511</v>
      </c>
      <c r="CD245">
        <f t="shared" si="753"/>
        <v>13947</v>
      </c>
      <c r="CK245">
        <f t="shared" si="754"/>
        <v>774</v>
      </c>
      <c r="CL245">
        <f t="shared" si="755"/>
        <v>107612</v>
      </c>
      <c r="CS245">
        <f t="shared" si="756"/>
        <v>9143</v>
      </c>
    </row>
    <row r="246" spans="1:97" x14ac:dyDescent="0.35">
      <c r="A246" s="1">
        <f t="shared" si="49"/>
        <v>44152</v>
      </c>
      <c r="B246">
        <v>1114058</v>
      </c>
      <c r="C246">
        <v>190580</v>
      </c>
      <c r="D246">
        <v>109929</v>
      </c>
      <c r="E246">
        <v>2023</v>
      </c>
      <c r="F246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>
        <f t="shared" si="353"/>
        <v>923478</v>
      </c>
      <c r="O246" s="3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6">
        <f t="shared" ref="T246" si="796">R246/V246</f>
        <v>0.41635644485807355</v>
      </c>
      <c r="U246" s="6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5">
        <v>0.29399999999999998</v>
      </c>
      <c r="BL246" s="15">
        <v>0.254</v>
      </c>
      <c r="BM246" s="15">
        <v>0.22800000000000001</v>
      </c>
      <c r="BT246">
        <f t="shared" si="749"/>
        <v>1114058</v>
      </c>
      <c r="BU246">
        <f t="shared" si="750"/>
        <v>190580</v>
      </c>
      <c r="BV246">
        <f t="shared" si="751"/>
        <v>18783</v>
      </c>
      <c r="CC246">
        <f t="shared" si="752"/>
        <v>1549</v>
      </c>
      <c r="CD246">
        <f t="shared" si="753"/>
        <v>13982</v>
      </c>
      <c r="CK246">
        <f t="shared" si="754"/>
        <v>793</v>
      </c>
      <c r="CL246">
        <f t="shared" si="755"/>
        <v>107922</v>
      </c>
      <c r="CS246">
        <f t="shared" si="756"/>
        <v>9309</v>
      </c>
    </row>
    <row r="247" spans="1:97" x14ac:dyDescent="0.35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>
        <v>2064</v>
      </c>
      <c r="F247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>
        <f t="shared" si="353"/>
        <v>928977</v>
      </c>
      <c r="O247" s="3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6">
        <f t="shared" ref="T247" si="812">R247/V247</f>
        <v>0.41394010444420759</v>
      </c>
      <c r="U247" s="6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5">
        <v>0.29299999999999998</v>
      </c>
      <c r="BL247" s="15">
        <v>0.25</v>
      </c>
      <c r="BM247" s="15">
        <v>0.22500000000000001</v>
      </c>
      <c r="BT247">
        <f t="shared" si="749"/>
        <v>1123441</v>
      </c>
      <c r="BU247">
        <f t="shared" si="750"/>
        <v>194464</v>
      </c>
      <c r="BV247">
        <f t="shared" si="751"/>
        <v>18845</v>
      </c>
      <c r="CC247">
        <f t="shared" si="752"/>
        <v>1594</v>
      </c>
      <c r="CD247">
        <f t="shared" si="753"/>
        <v>14020</v>
      </c>
      <c r="CK247">
        <f t="shared" si="754"/>
        <v>809</v>
      </c>
      <c r="CL247">
        <f t="shared" si="755"/>
        <v>108214</v>
      </c>
      <c r="CS247">
        <f t="shared" si="756"/>
        <v>9523</v>
      </c>
    </row>
    <row r="248" spans="1:97" x14ac:dyDescent="0.35">
      <c r="A248" s="1">
        <f t="shared" si="809"/>
        <v>44154</v>
      </c>
      <c r="B248">
        <v>1133850</v>
      </c>
      <c r="C248">
        <v>198641</v>
      </c>
      <c r="D248">
        <v>112777</v>
      </c>
      <c r="E248">
        <v>2102</v>
      </c>
      <c r="F248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>
        <f t="shared" si="353"/>
        <v>935209</v>
      </c>
      <c r="O248" s="3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6">
        <f t="shared" ref="T248" si="828">R248/V248</f>
        <v>0.40128734748775097</v>
      </c>
      <c r="U248" s="6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5">
        <v>0.28899999999999998</v>
      </c>
      <c r="BL248" s="15">
        <v>0.24399999999999999</v>
      </c>
      <c r="BM248" s="15">
        <v>0.28899999999999998</v>
      </c>
      <c r="BT248">
        <f t="shared" si="749"/>
        <v>1133850</v>
      </c>
      <c r="BU248">
        <f t="shared" si="750"/>
        <v>198641</v>
      </c>
      <c r="BV248">
        <f t="shared" si="751"/>
        <v>18918</v>
      </c>
      <c r="CC248">
        <f t="shared" si="752"/>
        <v>1620</v>
      </c>
      <c r="CD248">
        <f t="shared" si="753"/>
        <v>14052</v>
      </c>
      <c r="CK248">
        <f t="shared" si="754"/>
        <v>829</v>
      </c>
      <c r="CL248">
        <f t="shared" si="755"/>
        <v>108542</v>
      </c>
      <c r="CS248">
        <f t="shared" si="756"/>
        <v>9624</v>
      </c>
    </row>
    <row r="249" spans="1:97" x14ac:dyDescent="0.35">
      <c r="A249" s="1">
        <f t="shared" si="809"/>
        <v>44155</v>
      </c>
      <c r="B249">
        <v>1144660</v>
      </c>
      <c r="C249">
        <v>203023</v>
      </c>
      <c r="D249">
        <v>114293</v>
      </c>
      <c r="E249">
        <v>2127</v>
      </c>
      <c r="F24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>
        <f t="shared" si="353"/>
        <v>941637</v>
      </c>
      <c r="O249" s="3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6">
        <f t="shared" ref="T249" si="843">R249/V249</f>
        <v>0.40536540240518038</v>
      </c>
      <c r="U249" s="6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5">
        <v>0.28600000000000003</v>
      </c>
      <c r="BL249" s="15">
        <v>0.23699999999999999</v>
      </c>
      <c r="BM249" s="15">
        <v>0.22500000000000001</v>
      </c>
      <c r="BT249">
        <f t="shared" si="749"/>
        <v>1144660</v>
      </c>
      <c r="BU249">
        <f t="shared" si="750"/>
        <v>203023</v>
      </c>
      <c r="BV249">
        <f t="shared" si="751"/>
        <v>19001</v>
      </c>
      <c r="CC249">
        <f t="shared" si="752"/>
        <v>1688</v>
      </c>
      <c r="CD249">
        <f t="shared" si="753"/>
        <v>14096</v>
      </c>
      <c r="CK249">
        <f t="shared" si="754"/>
        <v>865</v>
      </c>
      <c r="CL249">
        <f t="shared" si="755"/>
        <v>108934</v>
      </c>
      <c r="CS249">
        <f t="shared" si="756"/>
        <v>9911</v>
      </c>
    </row>
    <row r="250" spans="1:97" x14ac:dyDescent="0.35">
      <c r="A250" s="1">
        <f t="shared" si="809"/>
        <v>44156</v>
      </c>
      <c r="B250">
        <v>1153797</v>
      </c>
      <c r="C250">
        <v>206648</v>
      </c>
      <c r="D250">
        <v>115732</v>
      </c>
      <c r="E250">
        <v>2159</v>
      </c>
      <c r="F250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>
        <f t="shared" si="353"/>
        <v>947149</v>
      </c>
      <c r="O250" s="3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6">
        <f t="shared" ref="T250" si="858">R250/V250</f>
        <v>0.39673853562438438</v>
      </c>
      <c r="U250" s="6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5">
        <v>0.27899999999999997</v>
      </c>
      <c r="BL250" s="15">
        <v>0.23</v>
      </c>
      <c r="BM250" s="15">
        <v>0.215</v>
      </c>
      <c r="BT250">
        <f t="shared" si="749"/>
        <v>1153797</v>
      </c>
      <c r="BU250">
        <f t="shared" si="750"/>
        <v>206648</v>
      </c>
      <c r="BV250">
        <f t="shared" si="751"/>
        <v>19059</v>
      </c>
      <c r="CC250">
        <f t="shared" si="752"/>
        <v>1714</v>
      </c>
      <c r="CD250">
        <f t="shared" si="753"/>
        <v>14137</v>
      </c>
      <c r="CK250">
        <f t="shared" si="754"/>
        <v>876</v>
      </c>
      <c r="CL250">
        <f t="shared" si="755"/>
        <v>109353</v>
      </c>
      <c r="CS250">
        <f t="shared" si="756"/>
        <v>10044</v>
      </c>
    </row>
    <row r="251" spans="1:97" x14ac:dyDescent="0.35">
      <c r="A251" s="1">
        <f t="shared" si="809"/>
        <v>44157</v>
      </c>
      <c r="B251">
        <v>1162482</v>
      </c>
      <c r="C251">
        <v>210055</v>
      </c>
      <c r="D251">
        <v>116307</v>
      </c>
      <c r="E251">
        <v>2192</v>
      </c>
      <c r="F251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>
        <f t="shared" si="353"/>
        <v>952427</v>
      </c>
      <c r="O251" s="3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6">
        <f t="shared" ref="T251" si="873">R251/V251</f>
        <v>0.39228554979850316</v>
      </c>
      <c r="U251" s="6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5">
        <v>0.27800000000000002</v>
      </c>
      <c r="BL251" s="15">
        <v>0.22699999999999998</v>
      </c>
      <c r="BM251" s="15">
        <v>0.21299999999999999</v>
      </c>
      <c r="BT251">
        <f t="shared" si="749"/>
        <v>1162482</v>
      </c>
      <c r="BU251">
        <f t="shared" si="750"/>
        <v>210055</v>
      </c>
      <c r="BV251">
        <f t="shared" si="751"/>
        <v>19126</v>
      </c>
      <c r="CC251">
        <f t="shared" si="752"/>
        <v>1749</v>
      </c>
      <c r="CD251">
        <f t="shared" si="753"/>
        <v>14174</v>
      </c>
      <c r="CK251">
        <f t="shared" si="754"/>
        <v>891</v>
      </c>
      <c r="CL251">
        <f t="shared" si="755"/>
        <v>109772</v>
      </c>
      <c r="CS251">
        <f t="shared" si="756"/>
        <v>10175</v>
      </c>
    </row>
    <row r="252" spans="1:97" x14ac:dyDescent="0.35">
      <c r="A252" s="1">
        <f t="shared" si="809"/>
        <v>44158</v>
      </c>
      <c r="B252">
        <v>1167506</v>
      </c>
      <c r="C252">
        <v>211718</v>
      </c>
      <c r="D252">
        <v>116805</v>
      </c>
      <c r="E252">
        <v>2202</v>
      </c>
      <c r="F252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>
        <f t="shared" si="353"/>
        <v>955788</v>
      </c>
      <c r="O252" s="3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6">
        <f t="shared" ref="T252" si="888">R252/V252</f>
        <v>0.33101114649681529</v>
      </c>
      <c r="U252" s="6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5">
        <v>0.27600000000000002</v>
      </c>
      <c r="BL252" s="15">
        <v>0.222</v>
      </c>
      <c r="BM252" s="15">
        <v>0.20499999999999999</v>
      </c>
      <c r="BT252">
        <f t="shared" si="749"/>
        <v>1167506</v>
      </c>
      <c r="BU252">
        <f t="shared" si="750"/>
        <v>211718</v>
      </c>
      <c r="BV252">
        <f t="shared" si="751"/>
        <v>19154</v>
      </c>
      <c r="CC252">
        <f t="shared" si="752"/>
        <v>1760</v>
      </c>
      <c r="CD252">
        <f t="shared" si="753"/>
        <v>14203</v>
      </c>
      <c r="CK252">
        <f t="shared" si="754"/>
        <v>894</v>
      </c>
      <c r="CL252">
        <f t="shared" si="755"/>
        <v>110142</v>
      </c>
      <c r="CS252">
        <f t="shared" si="756"/>
        <v>10209</v>
      </c>
    </row>
    <row r="253" spans="1:97" x14ac:dyDescent="0.35">
      <c r="A253" s="1">
        <f t="shared" si="809"/>
        <v>44159</v>
      </c>
      <c r="B253">
        <v>1177279</v>
      </c>
      <c r="C253">
        <v>215569</v>
      </c>
      <c r="D253">
        <v>119681</v>
      </c>
      <c r="E253">
        <v>2222</v>
      </c>
      <c r="F253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>
        <f t="shared" si="353"/>
        <v>961710</v>
      </c>
      <c r="O253" s="3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6">
        <f t="shared" ref="T253" si="903">R253/V253</f>
        <v>0.39404481735393432</v>
      </c>
      <c r="U253" s="6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5">
        <v>0.26600000000000001</v>
      </c>
      <c r="BL253" s="15">
        <v>0.20399999999999999</v>
      </c>
      <c r="BM253" s="15">
        <v>0.187</v>
      </c>
      <c r="BT253">
        <f t="shared" si="749"/>
        <v>1177279</v>
      </c>
      <c r="BU253">
        <f t="shared" si="750"/>
        <v>215569</v>
      </c>
      <c r="BV253">
        <f t="shared" si="751"/>
        <v>19234</v>
      </c>
      <c r="CC253">
        <f t="shared" si="752"/>
        <v>1830</v>
      </c>
      <c r="CD253">
        <f t="shared" si="753"/>
        <v>14223</v>
      </c>
      <c r="CK253">
        <f t="shared" si="754"/>
        <v>913</v>
      </c>
      <c r="CL253">
        <f t="shared" si="755"/>
        <v>110308</v>
      </c>
      <c r="CS253">
        <f t="shared" si="756"/>
        <v>10413</v>
      </c>
    </row>
    <row r="254" spans="1:97" x14ac:dyDescent="0.35">
      <c r="A254" s="1">
        <f t="shared" si="809"/>
        <v>44160</v>
      </c>
      <c r="B254">
        <v>1185848</v>
      </c>
      <c r="C254">
        <v>218943</v>
      </c>
      <c r="D254">
        <v>122048</v>
      </c>
      <c r="E254">
        <v>2271</v>
      </c>
      <c r="F254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>
        <f t="shared" si="353"/>
        <v>966905</v>
      </c>
      <c r="O254" s="3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6">
        <f t="shared" ref="T254" si="918">R254/V254</f>
        <v>0.39374489438674293</v>
      </c>
      <c r="U254" s="6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5">
        <v>0.26899999999999996</v>
      </c>
      <c r="BL254" s="15">
        <v>0.19699999999999998</v>
      </c>
      <c r="BM254" s="15">
        <v>0.19399999999999998</v>
      </c>
      <c r="BT254">
        <f t="shared" si="749"/>
        <v>1185848</v>
      </c>
      <c r="BU254">
        <f t="shared" si="750"/>
        <v>218943</v>
      </c>
      <c r="BV254">
        <f t="shared" si="751"/>
        <v>19301</v>
      </c>
      <c r="CC254">
        <f t="shared" si="752"/>
        <v>1881</v>
      </c>
      <c r="CD254">
        <f t="shared" si="753"/>
        <v>14257</v>
      </c>
      <c r="CK254">
        <f t="shared" si="754"/>
        <v>950</v>
      </c>
      <c r="CL254">
        <f t="shared" si="755"/>
        <v>110712</v>
      </c>
      <c r="CS254">
        <f t="shared" si="756"/>
        <v>10600</v>
      </c>
    </row>
    <row r="255" spans="1:97" x14ac:dyDescent="0.35">
      <c r="A255" s="1">
        <f t="shared" si="809"/>
        <v>44161</v>
      </c>
      <c r="B255">
        <v>1194529</v>
      </c>
      <c r="C255">
        <v>222278</v>
      </c>
      <c r="D255">
        <v>124521</v>
      </c>
      <c r="E255">
        <v>2312</v>
      </c>
      <c r="F255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>
        <f t="shared" si="353"/>
        <v>972251</v>
      </c>
      <c r="O255" s="3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6">
        <f t="shared" ref="T255" si="934">R255/V255</f>
        <v>0.38417233037668469</v>
      </c>
      <c r="U255" s="6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5">
        <v>0.26100000000000001</v>
      </c>
      <c r="BL255" s="15">
        <v>0.19500000000000001</v>
      </c>
      <c r="BM255" s="15">
        <v>0.19900000000000001</v>
      </c>
      <c r="BT255">
        <f t="shared" si="749"/>
        <v>1194529</v>
      </c>
      <c r="BU255">
        <f t="shared" si="750"/>
        <v>222278</v>
      </c>
      <c r="BV255">
        <f t="shared" si="751"/>
        <v>19353</v>
      </c>
      <c r="CC255">
        <f t="shared" si="752"/>
        <v>1907</v>
      </c>
      <c r="CD255">
        <f t="shared" si="753"/>
        <v>14279</v>
      </c>
      <c r="CK255">
        <f t="shared" si="754"/>
        <v>964</v>
      </c>
      <c r="CL255">
        <f t="shared" si="755"/>
        <v>110957</v>
      </c>
      <c r="CS255">
        <f t="shared" si="756"/>
        <v>10724</v>
      </c>
    </row>
    <row r="256" spans="1:97" x14ac:dyDescent="0.35">
      <c r="A256" s="1">
        <f t="shared" si="809"/>
        <v>44162</v>
      </c>
      <c r="B256">
        <v>1197769</v>
      </c>
      <c r="C256">
        <v>223538</v>
      </c>
      <c r="D256">
        <v>127349</v>
      </c>
      <c r="E256">
        <v>2349</v>
      </c>
      <c r="F256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>
        <f t="shared" si="353"/>
        <v>974231</v>
      </c>
      <c r="O256" s="3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6">
        <f t="shared" ref="T256" si="950">R256/V256</f>
        <v>0.3888888888888889</v>
      </c>
      <c r="U256" s="6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5">
        <v>0.252</v>
      </c>
      <c r="BL256" s="15">
        <v>0.184</v>
      </c>
      <c r="BM256" s="15">
        <v>0.19400000000000001</v>
      </c>
      <c r="BT256">
        <f t="shared" si="749"/>
        <v>1197769</v>
      </c>
      <c r="BU256">
        <f t="shared" si="750"/>
        <v>223538</v>
      </c>
      <c r="BV256">
        <f t="shared" si="751"/>
        <v>19395</v>
      </c>
      <c r="CC256">
        <f t="shared" si="752"/>
        <v>1915</v>
      </c>
      <c r="CD256">
        <f t="shared" si="753"/>
        <v>14304</v>
      </c>
      <c r="CK256">
        <f t="shared" si="754"/>
        <v>977</v>
      </c>
      <c r="CL256">
        <f t="shared" si="755"/>
        <v>111249</v>
      </c>
      <c r="CS256">
        <f t="shared" si="756"/>
        <v>10736</v>
      </c>
    </row>
    <row r="257" spans="1:97" x14ac:dyDescent="0.35">
      <c r="A257" s="1">
        <f t="shared" si="809"/>
        <v>44163</v>
      </c>
      <c r="B257">
        <v>1203506</v>
      </c>
      <c r="C257">
        <v>225780</v>
      </c>
      <c r="D257">
        <v>130008</v>
      </c>
      <c r="E257">
        <v>2360</v>
      </c>
      <c r="F257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>
        <f t="shared" si="353"/>
        <v>977726</v>
      </c>
      <c r="O257" s="3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6">
        <f t="shared" ref="T257" si="965">R257/V257</f>
        <v>0.39079658358026842</v>
      </c>
      <c r="U257" s="6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5">
        <v>0.24399999999999999</v>
      </c>
      <c r="BL257" s="15">
        <v>0.17799999999999999</v>
      </c>
      <c r="BM257" s="15">
        <v>0.186</v>
      </c>
      <c r="BT257">
        <f t="shared" si="749"/>
        <v>1203506</v>
      </c>
      <c r="BU257">
        <f t="shared" si="750"/>
        <v>225780</v>
      </c>
      <c r="BV257">
        <f t="shared" si="751"/>
        <v>19432</v>
      </c>
      <c r="CC257">
        <f t="shared" si="752"/>
        <v>1928</v>
      </c>
      <c r="CD257">
        <f t="shared" si="753"/>
        <v>14330</v>
      </c>
      <c r="CK257">
        <f t="shared" si="754"/>
        <v>992</v>
      </c>
      <c r="CL257">
        <f t="shared" si="755"/>
        <v>111492</v>
      </c>
      <c r="CS257">
        <f t="shared" si="756"/>
        <v>10813</v>
      </c>
    </row>
    <row r="258" spans="1:97" x14ac:dyDescent="0.35">
      <c r="A258" s="1">
        <f t="shared" si="809"/>
        <v>44164</v>
      </c>
      <c r="B258">
        <v>1208053</v>
      </c>
      <c r="C258">
        <v>227796</v>
      </c>
      <c r="D258">
        <v>131098</v>
      </c>
      <c r="E258">
        <v>2375</v>
      </c>
      <c r="F258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>
        <f t="shared" si="353"/>
        <v>980257</v>
      </c>
      <c r="O258" s="3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6">
        <f t="shared" ref="T258" si="981">R258/V258</f>
        <v>0.44336925445348579</v>
      </c>
      <c r="U258" s="6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5">
        <v>0.246</v>
      </c>
      <c r="BL258" s="15">
        <v>0.17599999999999999</v>
      </c>
      <c r="BM258" s="15">
        <v>0.20200000000000001</v>
      </c>
      <c r="BT258">
        <f t="shared" si="749"/>
        <v>1208053</v>
      </c>
      <c r="BU258">
        <f t="shared" si="750"/>
        <v>227796</v>
      </c>
      <c r="BV258">
        <f t="shared" si="751"/>
        <v>19467</v>
      </c>
      <c r="CC258">
        <f t="shared" si="752"/>
        <v>1950</v>
      </c>
      <c r="CD258">
        <f t="shared" si="753"/>
        <v>14355</v>
      </c>
      <c r="CK258">
        <f t="shared" si="754"/>
        <v>1018</v>
      </c>
      <c r="CL258">
        <f t="shared" si="755"/>
        <v>111737</v>
      </c>
      <c r="CS258">
        <f t="shared" si="756"/>
        <v>10886</v>
      </c>
    </row>
    <row r="259" spans="1:97" x14ac:dyDescent="0.35">
      <c r="A259" s="1">
        <f t="shared" si="809"/>
        <v>44165</v>
      </c>
      <c r="B259">
        <v>1211060</v>
      </c>
      <c r="C259">
        <v>228972</v>
      </c>
      <c r="D259">
        <v>132212</v>
      </c>
      <c r="E259">
        <v>2400</v>
      </c>
      <c r="F25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>
        <f t="shared" si="353"/>
        <v>982088</v>
      </c>
      <c r="O259" s="3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6">
        <f t="shared" ref="T259" si="993">R259/V259</f>
        <v>0.39108746258729632</v>
      </c>
      <c r="U259" s="6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5">
        <v>0.24299999999999999</v>
      </c>
      <c r="BL259" s="15">
        <v>0.17299999999999999</v>
      </c>
      <c r="BM259" s="15">
        <v>0.20499999999999999</v>
      </c>
      <c r="BT259">
        <f t="shared" si="749"/>
        <v>1211060</v>
      </c>
      <c r="BU259">
        <f t="shared" si="750"/>
        <v>228972</v>
      </c>
      <c r="BV259">
        <f t="shared" si="751"/>
        <v>19482</v>
      </c>
      <c r="CC259">
        <f t="shared" si="752"/>
        <v>1953</v>
      </c>
      <c r="CD259">
        <f t="shared" si="753"/>
        <v>14365</v>
      </c>
      <c r="CK259">
        <f t="shared" si="754"/>
        <v>1023</v>
      </c>
      <c r="CL259">
        <f t="shared" si="755"/>
        <v>111905</v>
      </c>
      <c r="CS259">
        <f t="shared" si="756"/>
        <v>10899</v>
      </c>
    </row>
    <row r="260" spans="1:97" x14ac:dyDescent="0.35">
      <c r="A260" s="1">
        <f t="shared" si="809"/>
        <v>44166</v>
      </c>
      <c r="B260">
        <v>1215670</v>
      </c>
      <c r="C260">
        <v>230898</v>
      </c>
      <c r="D260">
        <v>137430</v>
      </c>
      <c r="E260">
        <v>2427</v>
      </c>
      <c r="F260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>
        <f t="shared" ref="N260:N261" si="1006">B260-C260</f>
        <v>984772</v>
      </c>
      <c r="O260" s="3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6">
        <f t="shared" ref="T260" si="1010">R260/V260</f>
        <v>0.41778741865509761</v>
      </c>
      <c r="U260" s="6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5">
        <v>0.23599999999999999</v>
      </c>
      <c r="BL260" s="15">
        <v>0.16500000000000001</v>
      </c>
      <c r="BM260" s="15">
        <v>0.20100000000000001</v>
      </c>
      <c r="BT260">
        <f t="shared" si="749"/>
        <v>1215670</v>
      </c>
      <c r="BU260">
        <f t="shared" si="750"/>
        <v>230898</v>
      </c>
      <c r="BV260">
        <f t="shared" si="751"/>
        <v>19503</v>
      </c>
      <c r="CC260">
        <f t="shared" si="752"/>
        <v>1967</v>
      </c>
      <c r="CD260">
        <f t="shared" si="753"/>
        <v>14376</v>
      </c>
      <c r="CK260">
        <f t="shared" si="754"/>
        <v>1026</v>
      </c>
      <c r="CL260">
        <f t="shared" si="755"/>
        <v>112047</v>
      </c>
      <c r="CS260">
        <f t="shared" si="756"/>
        <v>10974</v>
      </c>
    </row>
    <row r="261" spans="1:97" x14ac:dyDescent="0.35">
      <c r="A261" s="1">
        <f t="shared" si="809"/>
        <v>44167</v>
      </c>
      <c r="B261">
        <v>1222575</v>
      </c>
      <c r="C261">
        <v>233868</v>
      </c>
      <c r="D261">
        <v>142251</v>
      </c>
      <c r="E261">
        <v>2449</v>
      </c>
      <c r="F261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>
        <f t="shared" si="1006"/>
        <v>988707</v>
      </c>
      <c r="O261" s="3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6">
        <f t="shared" ref="T261" si="1024">R261/V261</f>
        <v>0.43012309920347574</v>
      </c>
      <c r="U261" s="6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5">
        <v>0.23</v>
      </c>
      <c r="BL261" s="15">
        <v>0.155</v>
      </c>
      <c r="BM261" s="15">
        <v>0.2</v>
      </c>
      <c r="BT261">
        <f t="shared" si="749"/>
        <v>1222575</v>
      </c>
      <c r="BU261">
        <f t="shared" si="750"/>
        <v>233868</v>
      </c>
      <c r="BV261">
        <f t="shared" si="751"/>
        <v>19548</v>
      </c>
      <c r="CC261">
        <f t="shared" si="752"/>
        <v>1986</v>
      </c>
      <c r="CD261">
        <f t="shared" si="753"/>
        <v>14390</v>
      </c>
      <c r="CK261">
        <f t="shared" si="754"/>
        <v>1050</v>
      </c>
      <c r="CL261">
        <f t="shared" si="755"/>
        <v>112209</v>
      </c>
      <c r="CS261">
        <f t="shared" si="756"/>
        <v>11159</v>
      </c>
    </row>
    <row r="262" spans="1:97" x14ac:dyDescent="0.35">
      <c r="A262" s="1">
        <f t="shared" si="809"/>
        <v>44168</v>
      </c>
      <c r="B262">
        <v>1229577</v>
      </c>
      <c r="C262">
        <v>236796</v>
      </c>
      <c r="D262">
        <v>147153</v>
      </c>
      <c r="E262">
        <v>2519</v>
      </c>
      <c r="F262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>
        <f t="shared" ref="N262" si="1037">B262-C262</f>
        <v>992781</v>
      </c>
      <c r="O262" s="3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6">
        <f t="shared" ref="T262" si="1041">R262/V262</f>
        <v>0.41816623821765209</v>
      </c>
      <c r="U262" s="6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5">
        <v>0.215</v>
      </c>
      <c r="BL262" s="15">
        <v>0.14099999999999999</v>
      </c>
      <c r="BM262" s="15">
        <v>0.20100000000000001</v>
      </c>
      <c r="BN262">
        <f>BN264-AT262</f>
        <v>2553984</v>
      </c>
      <c r="BT262">
        <f t="shared" si="749"/>
        <v>1229577</v>
      </c>
      <c r="BU262">
        <f t="shared" si="750"/>
        <v>236796</v>
      </c>
      <c r="BV262">
        <f t="shared" si="751"/>
        <v>19592</v>
      </c>
      <c r="CC262">
        <f t="shared" si="752"/>
        <v>2007</v>
      </c>
      <c r="CD262">
        <f t="shared" si="753"/>
        <v>14413</v>
      </c>
      <c r="CK262">
        <f t="shared" si="754"/>
        <v>1062</v>
      </c>
      <c r="CL262">
        <f t="shared" si="755"/>
        <v>112699</v>
      </c>
      <c r="CS262">
        <f t="shared" si="756"/>
        <v>11221</v>
      </c>
    </row>
    <row r="263" spans="1:97" x14ac:dyDescent="0.35">
      <c r="A263" s="1">
        <f t="shared" si="809"/>
        <v>44169</v>
      </c>
      <c r="B263">
        <v>1237164</v>
      </c>
      <c r="C263">
        <v>239687</v>
      </c>
      <c r="D263">
        <v>152332</v>
      </c>
      <c r="E263">
        <v>2603</v>
      </c>
      <c r="F263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>
        <f t="shared" ref="N263" si="1054">B263-C263</f>
        <v>997477</v>
      </c>
      <c r="O263" s="3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6">
        <f t="shared" ref="T263" si="1058">R263/V263</f>
        <v>0.38104652695400026</v>
      </c>
      <c r="U263" s="6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5">
        <v>0.21</v>
      </c>
      <c r="BL263" s="15">
        <v>0.13700000000000001</v>
      </c>
      <c r="BM263" s="15">
        <v>0.185</v>
      </c>
      <c r="BT263">
        <f t="shared" si="749"/>
        <v>1237164</v>
      </c>
      <c r="BU263">
        <f t="shared" si="750"/>
        <v>239687</v>
      </c>
      <c r="BV263">
        <f t="shared" si="751"/>
        <v>19640</v>
      </c>
      <c r="CC263">
        <f t="shared" si="752"/>
        <v>2030</v>
      </c>
      <c r="CD263">
        <f t="shared" si="753"/>
        <v>14434</v>
      </c>
      <c r="CK263">
        <f t="shared" si="754"/>
        <v>1076</v>
      </c>
      <c r="CL263">
        <f t="shared" si="755"/>
        <v>112904</v>
      </c>
      <c r="CS263">
        <f t="shared" si="756"/>
        <v>11297</v>
      </c>
    </row>
    <row r="264" spans="1:97" x14ac:dyDescent="0.35">
      <c r="A264" s="1">
        <f t="shared" si="809"/>
        <v>44170</v>
      </c>
      <c r="B264">
        <v>1243590</v>
      </c>
      <c r="C264">
        <v>242063</v>
      </c>
      <c r="D264">
        <v>157028</v>
      </c>
      <c r="E264">
        <v>2665</v>
      </c>
      <c r="F264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>
        <f t="shared" ref="N264" si="1073">B264-C264</f>
        <v>1001527</v>
      </c>
      <c r="O264" s="3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6">
        <f t="shared" ref="T264" si="1077">R264/V264</f>
        <v>0.36974789915966388</v>
      </c>
      <c r="U264" s="6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5">
        <v>0.2</v>
      </c>
      <c r="BL264" s="15">
        <v>0.13500000000000001</v>
      </c>
      <c r="BM264" s="15">
        <v>0.188</v>
      </c>
      <c r="BN264">
        <v>2561174</v>
      </c>
      <c r="BO264">
        <v>261722</v>
      </c>
      <c r="BT264">
        <v>1243592</v>
      </c>
      <c r="BU264">
        <v>242065</v>
      </c>
      <c r="BV264">
        <v>19640</v>
      </c>
      <c r="BW264">
        <v>2145</v>
      </c>
      <c r="CB264">
        <v>8819</v>
      </c>
      <c r="CC264">
        <v>2046</v>
      </c>
      <c r="CD264">
        <v>14461</v>
      </c>
      <c r="CE264">
        <v>1154</v>
      </c>
      <c r="CJ264">
        <v>5195</v>
      </c>
      <c r="CK264">
        <v>1089</v>
      </c>
      <c r="CL264">
        <v>113145</v>
      </c>
      <c r="CM264">
        <v>12426</v>
      </c>
      <c r="CR264">
        <v>53329</v>
      </c>
      <c r="CS264">
        <v>11372</v>
      </c>
    </row>
    <row r="265" spans="1:97" x14ac:dyDescent="0.35">
      <c r="A265" s="1">
        <f t="shared" si="809"/>
        <v>44171</v>
      </c>
      <c r="B265">
        <v>1248997</v>
      </c>
      <c r="C265">
        <v>243929</v>
      </c>
      <c r="D265">
        <v>158994</v>
      </c>
      <c r="E265">
        <v>2683</v>
      </c>
      <c r="F265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>
        <f t="shared" ref="N265:N266" si="1091">B265-C265</f>
        <v>1005068</v>
      </c>
      <c r="O265" s="3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6">
        <f t="shared" ref="T265" si="1095">R265/V265</f>
        <v>0.34510819308304053</v>
      </c>
      <c r="U265" s="6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5">
        <v>0.187</v>
      </c>
      <c r="BL265" s="15">
        <v>0.13800000000000001</v>
      </c>
      <c r="BM265" s="15">
        <v>0.186</v>
      </c>
      <c r="BN265">
        <v>2579990</v>
      </c>
      <c r="BO265">
        <v>263752</v>
      </c>
      <c r="BT265">
        <v>1248997</v>
      </c>
      <c r="BU265">
        <v>243929</v>
      </c>
      <c r="BV265">
        <v>19714</v>
      </c>
      <c r="BW265">
        <v>2153</v>
      </c>
      <c r="CB265">
        <v>8841</v>
      </c>
      <c r="CC265">
        <v>2053</v>
      </c>
      <c r="CD265">
        <v>14665</v>
      </c>
      <c r="CE265">
        <v>1162</v>
      </c>
      <c r="CJ265">
        <v>5203</v>
      </c>
      <c r="CK265">
        <v>1097</v>
      </c>
      <c r="CL265">
        <v>113832</v>
      </c>
      <c r="CM265">
        <v>12499</v>
      </c>
      <c r="CR265">
        <v>53524</v>
      </c>
      <c r="CS265">
        <v>11434</v>
      </c>
    </row>
    <row r="266" spans="1:97" x14ac:dyDescent="0.35">
      <c r="A266" s="1">
        <f t="shared" si="809"/>
        <v>44172</v>
      </c>
      <c r="B266">
        <v>1251393</v>
      </c>
      <c r="C266">
        <v>244848</v>
      </c>
      <c r="D266">
        <v>160837</v>
      </c>
      <c r="E266">
        <v>2717</v>
      </c>
      <c r="F266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>
        <f t="shared" si="1091"/>
        <v>1006545</v>
      </c>
      <c r="O266" s="3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6">
        <f t="shared" ref="T266" si="1109">R266/V266</f>
        <v>0.38355592654424042</v>
      </c>
      <c r="U266" s="6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5">
        <v>0.18099999999999999</v>
      </c>
      <c r="BL266" s="15">
        <v>0.13700000000000001</v>
      </c>
      <c r="BM266" s="15">
        <v>0.184</v>
      </c>
      <c r="BT266">
        <v>1251393</v>
      </c>
      <c r="BU266">
        <f>C266</f>
        <v>244848</v>
      </c>
      <c r="BV266">
        <v>19768</v>
      </c>
      <c r="BW266">
        <v>2155</v>
      </c>
      <c r="CB266">
        <v>8858</v>
      </c>
      <c r="CC266">
        <v>2058</v>
      </c>
      <c r="CD266">
        <v>14694</v>
      </c>
      <c r="CE266">
        <v>1165</v>
      </c>
      <c r="CJ266">
        <v>5210</v>
      </c>
      <c r="CK266">
        <v>1098</v>
      </c>
      <c r="CL266">
        <v>114117</v>
      </c>
      <c r="CM266">
        <v>12518</v>
      </c>
      <c r="CR266">
        <v>53602</v>
      </c>
      <c r="CS266">
        <v>11456</v>
      </c>
    </row>
    <row r="267" spans="1:97" x14ac:dyDescent="0.35">
      <c r="A267" s="1">
        <f t="shared" si="809"/>
        <v>44173</v>
      </c>
      <c r="B267">
        <v>1255021</v>
      </c>
      <c r="C267">
        <v>246240</v>
      </c>
      <c r="D267">
        <v>168057</v>
      </c>
      <c r="E267">
        <v>2898</v>
      </c>
      <c r="F267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>
        <f t="shared" ref="N267" si="1119">B267-C267</f>
        <v>1008781</v>
      </c>
      <c r="O267" s="3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6">
        <f t="shared" ref="T267" si="1123">R267/V267</f>
        <v>0.38368246968026459</v>
      </c>
      <c r="U267" s="6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5">
        <v>0.17100000000000001</v>
      </c>
      <c r="BL267" s="15">
        <v>0.13900000000000001</v>
      </c>
      <c r="BM267" s="15">
        <v>0.17899999999999999</v>
      </c>
      <c r="BN267">
        <v>2619543</v>
      </c>
      <c r="BO267">
        <v>266756</v>
      </c>
      <c r="BT267">
        <v>1256462</v>
      </c>
      <c r="BU267">
        <v>246784</v>
      </c>
      <c r="BV267">
        <v>20018</v>
      </c>
      <c r="BW267">
        <v>2173</v>
      </c>
      <c r="CB267">
        <v>8895</v>
      </c>
      <c r="CC267">
        <v>2076</v>
      </c>
      <c r="CD267">
        <v>14926</v>
      </c>
      <c r="CE267">
        <v>1179</v>
      </c>
      <c r="CJ267">
        <v>5234</v>
      </c>
      <c r="CK267">
        <v>1111</v>
      </c>
      <c r="CL267">
        <v>115362</v>
      </c>
      <c r="CM267">
        <v>12581</v>
      </c>
      <c r="CR267">
        <v>53720</v>
      </c>
      <c r="CS267">
        <v>11515</v>
      </c>
    </row>
    <row r="268" spans="1:97" x14ac:dyDescent="0.35">
      <c r="A268" s="1">
        <f t="shared" si="809"/>
        <v>44174</v>
      </c>
      <c r="B268">
        <v>1256466</v>
      </c>
      <c r="C268">
        <v>246789</v>
      </c>
      <c r="D268">
        <v>168056</v>
      </c>
      <c r="E268">
        <v>2919</v>
      </c>
      <c r="F268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>
        <f t="shared" ref="N268" si="1130">B268-C268</f>
        <v>1009677</v>
      </c>
      <c r="O268" s="3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6">
        <f t="shared" ref="T268" si="1134">R268/V268</f>
        <v>0.37993079584775086</v>
      </c>
      <c r="U268" s="6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5">
        <v>0.16700000000000001</v>
      </c>
      <c r="BL268" s="15">
        <v>0.13300000000000001</v>
      </c>
      <c r="BM268" s="15">
        <v>0.183</v>
      </c>
      <c r="BN268">
        <v>2643485</v>
      </c>
      <c r="BO268">
        <v>268959</v>
      </c>
      <c r="BT268">
        <v>1261911</v>
      </c>
      <c r="BU268">
        <v>248785</v>
      </c>
      <c r="BV268">
        <v>20119</v>
      </c>
      <c r="BW268">
        <v>2186</v>
      </c>
      <c r="CB268">
        <v>8920</v>
      </c>
      <c r="CC268">
        <v>2088</v>
      </c>
      <c r="CD268">
        <v>15082</v>
      </c>
      <c r="CE268">
        <v>1193</v>
      </c>
      <c r="CJ268">
        <v>5260</v>
      </c>
      <c r="CK268">
        <v>1124</v>
      </c>
      <c r="CL268">
        <v>116244</v>
      </c>
      <c r="CM268">
        <v>12658</v>
      </c>
      <c r="CR268">
        <v>53928</v>
      </c>
      <c r="CS268">
        <v>11582</v>
      </c>
    </row>
    <row r="269" spans="1:97" x14ac:dyDescent="0.35">
      <c r="A269" s="1">
        <f t="shared" si="809"/>
        <v>44175</v>
      </c>
      <c r="B269">
        <v>1268079</v>
      </c>
      <c r="C269">
        <v>251027</v>
      </c>
      <c r="D269">
        <v>177799</v>
      </c>
      <c r="E269">
        <v>3021</v>
      </c>
      <c r="F26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>
        <f t="shared" ref="N269" si="1142">B269-C269</f>
        <v>1017052</v>
      </c>
      <c r="O269" s="3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6">
        <f t="shared" ref="T269" si="1146">R269/V269</f>
        <v>0.36493584775682425</v>
      </c>
      <c r="U269" s="6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5">
        <v>0.17299999999999999</v>
      </c>
      <c r="BL269" s="15">
        <v>0.129</v>
      </c>
      <c r="BM269" s="15">
        <v>0.17299999999999999</v>
      </c>
      <c r="BN269">
        <v>2665315</v>
      </c>
      <c r="BO269">
        <v>271421</v>
      </c>
      <c r="BT269">
        <v>1268079</v>
      </c>
      <c r="BU269">
        <v>251027</v>
      </c>
      <c r="BV269">
        <v>20246</v>
      </c>
      <c r="BW269">
        <v>2195</v>
      </c>
      <c r="CB269">
        <v>8964</v>
      </c>
      <c r="CC269">
        <v>2094</v>
      </c>
      <c r="CD269">
        <v>15220</v>
      </c>
      <c r="CE269">
        <v>1202</v>
      </c>
      <c r="CJ269">
        <v>5285</v>
      </c>
      <c r="CK269">
        <v>1135</v>
      </c>
      <c r="CL269">
        <v>117296</v>
      </c>
      <c r="CM269">
        <v>12740</v>
      </c>
      <c r="CR269">
        <v>54139</v>
      </c>
      <c r="CS269">
        <v>11662</v>
      </c>
    </row>
    <row r="270" spans="1:97" x14ac:dyDescent="0.35">
      <c r="A270" s="1">
        <f t="shared" ref="A270:A310" si="1155">A269+1</f>
        <v>44176</v>
      </c>
      <c r="B270">
        <v>1273644</v>
      </c>
      <c r="C270">
        <v>253067</v>
      </c>
      <c r="D270">
        <v>183211</v>
      </c>
      <c r="E270">
        <v>3120</v>
      </c>
      <c r="F270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>
        <f t="shared" ref="N270" si="1157">B270-C270</f>
        <v>1020577</v>
      </c>
      <c r="O270" s="3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6">
        <f t="shared" ref="T270" si="1161">R270/V270</f>
        <v>0.36657681940700809</v>
      </c>
      <c r="U270" s="6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5">
        <v>0.153</v>
      </c>
      <c r="BL270" s="15">
        <v>0.13100000000000001</v>
      </c>
      <c r="BM270" s="15">
        <v>0.17299999999999999</v>
      </c>
      <c r="BN270">
        <v>2691809</v>
      </c>
      <c r="BO270">
        <v>273547</v>
      </c>
      <c r="BT270">
        <v>1273644</v>
      </c>
      <c r="BU270">
        <v>253067</v>
      </c>
      <c r="BV270">
        <v>20520</v>
      </c>
      <c r="BW270">
        <v>2211</v>
      </c>
      <c r="CB270">
        <v>9009</v>
      </c>
      <c r="CC270">
        <v>2110</v>
      </c>
      <c r="CD270">
        <v>15378</v>
      </c>
      <c r="CE270">
        <v>1212</v>
      </c>
      <c r="CJ270">
        <v>5312</v>
      </c>
      <c r="CK270">
        <v>1144</v>
      </c>
      <c r="CL270">
        <v>118449</v>
      </c>
      <c r="CM270">
        <v>12805</v>
      </c>
      <c r="CR270">
        <v>54324</v>
      </c>
      <c r="CS270">
        <v>11731</v>
      </c>
    </row>
    <row r="271" spans="1:97" x14ac:dyDescent="0.35">
      <c r="A271" s="1">
        <f t="shared" si="1155"/>
        <v>44177</v>
      </c>
      <c r="B271">
        <v>1278953</v>
      </c>
      <c r="C271">
        <v>255011</v>
      </c>
      <c r="D271">
        <v>187464</v>
      </c>
      <c r="E271">
        <v>3197</v>
      </c>
      <c r="F271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>
        <f t="shared" ref="N271" si="1171">B271-C271</f>
        <v>1023942</v>
      </c>
      <c r="O271" s="3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6">
        <f t="shared" ref="T271" si="1175">R271/V271</f>
        <v>0.36617065360708229</v>
      </c>
      <c r="U271" s="6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5">
        <v>0.14499999999999999</v>
      </c>
      <c r="BL271" s="15">
        <v>0.13100000000000001</v>
      </c>
      <c r="BM271" s="15">
        <v>0.14799999999999999</v>
      </c>
      <c r="BN271">
        <v>2717335</v>
      </c>
      <c r="BO271">
        <v>275671</v>
      </c>
      <c r="BT271">
        <v>1278953</v>
      </c>
      <c r="BU271">
        <v>255011</v>
      </c>
      <c r="BV271">
        <v>20697</v>
      </c>
      <c r="BW271">
        <v>2228</v>
      </c>
      <c r="CB271">
        <v>9044</v>
      </c>
      <c r="CC271">
        <v>2123</v>
      </c>
      <c r="CD271">
        <v>15535</v>
      </c>
      <c r="CE271">
        <v>1221</v>
      </c>
      <c r="CJ271">
        <v>5326</v>
      </c>
      <c r="CK271">
        <v>1151</v>
      </c>
      <c r="CL271">
        <v>119269</v>
      </c>
      <c r="CM271">
        <v>12890</v>
      </c>
      <c r="CR271">
        <v>54487</v>
      </c>
      <c r="CS271">
        <v>11803</v>
      </c>
    </row>
    <row r="272" spans="1:97" x14ac:dyDescent="0.35">
      <c r="A272" s="1">
        <f t="shared" si="1155"/>
        <v>44178</v>
      </c>
      <c r="B272">
        <v>1282699</v>
      </c>
      <c r="C272">
        <v>256248</v>
      </c>
      <c r="D272">
        <v>188927</v>
      </c>
      <c r="E272">
        <v>3212</v>
      </c>
      <c r="F272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>
        <f t="shared" ref="N272" si="1194">B272-C272</f>
        <v>1026451</v>
      </c>
      <c r="O272" s="3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6">
        <f t="shared" ref="T272" si="1198">R272/V272</f>
        <v>0.33021890016017086</v>
      </c>
      <c r="U272" s="6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5">
        <v>0.13700000000000001</v>
      </c>
      <c r="BL272" s="15">
        <v>0.128</v>
      </c>
      <c r="BM272" s="15">
        <v>0.14599999999999999</v>
      </c>
      <c r="BN272">
        <v>2727603</v>
      </c>
      <c r="BO272">
        <v>277006</v>
      </c>
      <c r="BT272">
        <v>1282699</v>
      </c>
      <c r="BU272">
        <v>256248</v>
      </c>
      <c r="BV272">
        <v>20754</v>
      </c>
      <c r="BW272">
        <v>2232</v>
      </c>
      <c r="CB272">
        <v>9064</v>
      </c>
      <c r="CC272">
        <v>2124</v>
      </c>
      <c r="CD272">
        <v>15568</v>
      </c>
      <c r="CE272">
        <v>1222</v>
      </c>
      <c r="CJ272">
        <v>5338</v>
      </c>
      <c r="CK272">
        <v>1152</v>
      </c>
      <c r="CL272">
        <v>119778</v>
      </c>
      <c r="CM272">
        <v>12925</v>
      </c>
      <c r="CR272">
        <v>59591</v>
      </c>
      <c r="CS272">
        <v>11841</v>
      </c>
    </row>
    <row r="273" spans="1:97" x14ac:dyDescent="0.35">
      <c r="A273" s="1">
        <f t="shared" si="1155"/>
        <v>44179</v>
      </c>
      <c r="B273">
        <v>1284887</v>
      </c>
      <c r="C273">
        <v>256898</v>
      </c>
      <c r="D273">
        <v>190221</v>
      </c>
      <c r="E273">
        <v>3213</v>
      </c>
      <c r="F273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>
        <f t="shared" ref="N273" si="1217">B273-C273</f>
        <v>1027989</v>
      </c>
      <c r="O273" s="3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6">
        <f t="shared" ref="T273" si="1221">R273/V273</f>
        <v>0.29707495429616088</v>
      </c>
      <c r="U273" s="6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5">
        <v>0.13500000000000001</v>
      </c>
      <c r="BL273" s="15">
        <v>0.126</v>
      </c>
      <c r="BM273" s="15">
        <v>0.14199999999999999</v>
      </c>
      <c r="BN273">
        <v>2733836</v>
      </c>
      <c r="BO273">
        <v>277708</v>
      </c>
      <c r="BT273">
        <v>1284887</v>
      </c>
      <c r="BU273">
        <v>256898</v>
      </c>
      <c r="BV273">
        <v>20779</v>
      </c>
      <c r="BW273">
        <v>2229</v>
      </c>
      <c r="CB273">
        <v>9076</v>
      </c>
      <c r="CC273">
        <v>2127</v>
      </c>
      <c r="CD273">
        <v>15592</v>
      </c>
      <c r="CE273">
        <v>1225</v>
      </c>
      <c r="CJ273">
        <v>5345</v>
      </c>
      <c r="CK273">
        <v>1153</v>
      </c>
      <c r="CL273">
        <v>119967</v>
      </c>
      <c r="CM273">
        <v>12933</v>
      </c>
      <c r="CR273">
        <v>54635</v>
      </c>
      <c r="CS273">
        <v>11847</v>
      </c>
    </row>
    <row r="274" spans="1:97" x14ac:dyDescent="0.35">
      <c r="A274" s="1">
        <f t="shared" si="1155"/>
        <v>44180</v>
      </c>
      <c r="B274">
        <v>1288885</v>
      </c>
      <c r="C274">
        <v>258250</v>
      </c>
      <c r="D274">
        <v>196145</v>
      </c>
      <c r="E274">
        <v>3273</v>
      </c>
      <c r="F274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>
        <f t="shared" ref="N274" si="1240">B274-C274</f>
        <v>1030635</v>
      </c>
      <c r="O274" s="3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6">
        <f t="shared" ref="T274" si="1244">R274/V274</f>
        <v>0.33816908454227113</v>
      </c>
      <c r="U274" s="6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5">
        <v>0.13</v>
      </c>
      <c r="BL274" s="15">
        <v>0.112</v>
      </c>
      <c r="BM274" s="15">
        <v>0.123</v>
      </c>
      <c r="BN274">
        <v>2756567</v>
      </c>
      <c r="BO274">
        <v>279144</v>
      </c>
      <c r="BT274">
        <v>1288885</v>
      </c>
      <c r="BU274">
        <v>258250</v>
      </c>
      <c r="BV274">
        <v>21010</v>
      </c>
      <c r="BW274">
        <v>2242</v>
      </c>
      <c r="CB274">
        <v>9116</v>
      </c>
      <c r="CC274">
        <v>2141</v>
      </c>
      <c r="CD274">
        <v>15801</v>
      </c>
      <c r="CE274">
        <v>1229</v>
      </c>
      <c r="CJ274">
        <v>5358</v>
      </c>
      <c r="CK274">
        <v>1157</v>
      </c>
      <c r="CL274">
        <v>120887</v>
      </c>
      <c r="CM274">
        <v>12973</v>
      </c>
      <c r="CR274">
        <v>54765</v>
      </c>
      <c r="CS274">
        <v>11883</v>
      </c>
    </row>
    <row r="275" spans="1:97" x14ac:dyDescent="0.35">
      <c r="A275" s="1">
        <f t="shared" si="1155"/>
        <v>44181</v>
      </c>
      <c r="B275">
        <v>1294596</v>
      </c>
      <c r="C275">
        <v>260221</v>
      </c>
      <c r="D275">
        <v>200774</v>
      </c>
      <c r="E275">
        <v>3340</v>
      </c>
      <c r="F275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>
        <f t="shared" ref="N275" si="1262">B275-C275</f>
        <v>1034375</v>
      </c>
      <c r="O275" s="3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6">
        <f t="shared" ref="T275" si="1266">R275/V275</f>
        <v>0.34512344598143935</v>
      </c>
      <c r="U275" s="6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5">
        <v>0.11899999999999999</v>
      </c>
      <c r="BL275" s="15">
        <v>0.113</v>
      </c>
      <c r="BM275" s="15">
        <v>0.12</v>
      </c>
      <c r="BN275">
        <v>2785209</v>
      </c>
      <c r="BO275">
        <v>281283</v>
      </c>
      <c r="BT275">
        <v>1294597</v>
      </c>
      <c r="BU275">
        <v>260220</v>
      </c>
      <c r="BV275">
        <v>21128</v>
      </c>
      <c r="BW275">
        <v>2253</v>
      </c>
      <c r="CB275">
        <v>9142</v>
      </c>
      <c r="CC275">
        <v>2147</v>
      </c>
      <c r="CD275">
        <v>15929</v>
      </c>
      <c r="CE275">
        <v>1235</v>
      </c>
      <c r="CJ275">
        <v>5369</v>
      </c>
      <c r="CK275">
        <v>1164</v>
      </c>
      <c r="CL275">
        <v>121665</v>
      </c>
      <c r="CM275">
        <v>13035</v>
      </c>
      <c r="CR275">
        <v>54933</v>
      </c>
      <c r="CS275">
        <v>11941</v>
      </c>
    </row>
    <row r="276" spans="1:97" x14ac:dyDescent="0.35">
      <c r="A276" s="1">
        <f t="shared" si="1155"/>
        <v>44182</v>
      </c>
      <c r="B276">
        <v>1300446</v>
      </c>
      <c r="C276">
        <v>262198</v>
      </c>
      <c r="D276">
        <v>204840</v>
      </c>
      <c r="E276">
        <v>3450</v>
      </c>
      <c r="F276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>
        <f t="shared" ref="N276" si="1281">B276-C276</f>
        <v>1038248</v>
      </c>
      <c r="O276" s="3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6">
        <f t="shared" ref="T276" si="1285">R276/V276</f>
        <v>0.33794871794871795</v>
      </c>
      <c r="U276" s="6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5">
        <v>0.11</v>
      </c>
      <c r="BL276" s="15">
        <v>0.113</v>
      </c>
      <c r="BM276" s="15">
        <v>0.107</v>
      </c>
      <c r="BN276">
        <v>2808581</v>
      </c>
      <c r="BO276">
        <v>283421</v>
      </c>
      <c r="BT276">
        <v>1300446</v>
      </c>
      <c r="BU276">
        <v>262198</v>
      </c>
      <c r="BV276">
        <v>21321</v>
      </c>
      <c r="BW276">
        <v>2262</v>
      </c>
      <c r="CB276">
        <v>9177</v>
      </c>
      <c r="CC276">
        <v>2154</v>
      </c>
      <c r="CD276">
        <v>16047</v>
      </c>
      <c r="CE276">
        <v>1243</v>
      </c>
      <c r="CJ276">
        <v>5390</v>
      </c>
      <c r="CK276">
        <v>1172</v>
      </c>
      <c r="CL276">
        <v>122466</v>
      </c>
      <c r="CM276">
        <v>13100</v>
      </c>
      <c r="CR276">
        <v>55170</v>
      </c>
      <c r="CS276">
        <v>12005</v>
      </c>
    </row>
    <row r="277" spans="1:97" x14ac:dyDescent="0.35">
      <c r="A277" s="1">
        <f t="shared" si="1155"/>
        <v>44183</v>
      </c>
      <c r="B277">
        <v>1305931</v>
      </c>
      <c r="C277">
        <v>264103</v>
      </c>
      <c r="D277">
        <v>208681</v>
      </c>
      <c r="E277">
        <v>3451</v>
      </c>
      <c r="F277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>
        <f t="shared" ref="N277" si="1299">B277-C277</f>
        <v>1041828</v>
      </c>
      <c r="O277" s="3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6">
        <f t="shared" ref="T277" si="1303">R277/V277</f>
        <v>0.34731084776663629</v>
      </c>
      <c r="U277" s="6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5">
        <v>0.104</v>
      </c>
      <c r="BL277" s="15">
        <v>0.115</v>
      </c>
      <c r="BM277" s="15">
        <v>0.10100000000000001</v>
      </c>
      <c r="BN277">
        <v>2833970</v>
      </c>
      <c r="BO277">
        <v>285476</v>
      </c>
      <c r="BT277">
        <v>1305931</v>
      </c>
      <c r="BU277">
        <v>264103</v>
      </c>
      <c r="BV277">
        <v>21560</v>
      </c>
      <c r="BW277">
        <v>2270</v>
      </c>
      <c r="CB277">
        <v>9213</v>
      </c>
      <c r="CC277">
        <v>2165</v>
      </c>
      <c r="CD277">
        <v>16207</v>
      </c>
      <c r="CE277">
        <v>1250</v>
      </c>
      <c r="CJ277">
        <v>5412</v>
      </c>
      <c r="CK277">
        <v>1177</v>
      </c>
      <c r="CL277">
        <v>123945</v>
      </c>
      <c r="CM277">
        <v>13206</v>
      </c>
      <c r="CR277">
        <v>55428</v>
      </c>
      <c r="CS277">
        <v>12098</v>
      </c>
    </row>
    <row r="278" spans="1:97" x14ac:dyDescent="0.35">
      <c r="A278" s="1">
        <f t="shared" si="1155"/>
        <v>44184</v>
      </c>
      <c r="B278">
        <v>1311809</v>
      </c>
      <c r="C278">
        <v>265987</v>
      </c>
      <c r="D278">
        <v>212384</v>
      </c>
      <c r="E278">
        <v>3451</v>
      </c>
      <c r="F278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>
        <f t="shared" ref="N278" si="1320">B278-C278</f>
        <v>1045822</v>
      </c>
      <c r="O278" s="3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6">
        <f t="shared" ref="T278" si="1324">R278/V278</f>
        <v>0.32051718271520924</v>
      </c>
      <c r="U278" s="6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5">
        <v>9.7000000000000003E-2</v>
      </c>
      <c r="BL278" s="15">
        <v>0.114</v>
      </c>
      <c r="BM278" s="15">
        <v>9.7000000000000003E-2</v>
      </c>
      <c r="BN278">
        <v>2862094</v>
      </c>
      <c r="BO278">
        <v>287437</v>
      </c>
      <c r="BT278">
        <v>1311809</v>
      </c>
      <c r="BU278">
        <v>165987</v>
      </c>
      <c r="BV278">
        <v>21731</v>
      </c>
      <c r="BW278">
        <v>2283</v>
      </c>
      <c r="CB278">
        <v>9240</v>
      </c>
      <c r="CC278">
        <v>2178</v>
      </c>
      <c r="CD278">
        <v>16340</v>
      </c>
      <c r="CE278">
        <v>1256</v>
      </c>
      <c r="CJ278">
        <v>5427</v>
      </c>
      <c r="CK278">
        <v>1183</v>
      </c>
      <c r="CL278">
        <v>125043</v>
      </c>
      <c r="CM278">
        <v>13288</v>
      </c>
      <c r="CR278">
        <v>55608</v>
      </c>
      <c r="CS278">
        <v>12174</v>
      </c>
    </row>
    <row r="279" spans="1:97" x14ac:dyDescent="0.35">
      <c r="A279" s="1">
        <f t="shared" si="1155"/>
        <v>44185</v>
      </c>
      <c r="B279">
        <v>1315996</v>
      </c>
      <c r="C279">
        <v>267144</v>
      </c>
      <c r="D279">
        <v>213643</v>
      </c>
      <c r="E279">
        <v>3588</v>
      </c>
      <c r="F27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>
        <f t="shared" ref="N279" si="1338">B279-C279</f>
        <v>1048852</v>
      </c>
      <c r="O279" s="3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6">
        <f t="shared" ref="T279" si="1342">R279/V279</f>
        <v>0.27633150226892761</v>
      </c>
      <c r="U279" s="6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5">
        <v>0.10199999999999999</v>
      </c>
      <c r="BL279" s="15">
        <v>0.114</v>
      </c>
      <c r="BM279" s="15">
        <v>9.7000000000000003E-2</v>
      </c>
      <c r="BN279">
        <v>2874002</v>
      </c>
      <c r="BO279">
        <v>288701</v>
      </c>
      <c r="BT279">
        <v>1315996</v>
      </c>
      <c r="BU279">
        <v>267144</v>
      </c>
      <c r="BV279">
        <v>21798</v>
      </c>
      <c r="BW279">
        <v>2287</v>
      </c>
      <c r="CB279">
        <v>9265</v>
      </c>
      <c r="CC279">
        <v>2183</v>
      </c>
      <c r="CD279">
        <v>16394</v>
      </c>
      <c r="CE279">
        <v>1262</v>
      </c>
      <c r="CJ279">
        <v>5448</v>
      </c>
      <c r="CK279">
        <v>1187</v>
      </c>
      <c r="CL279">
        <v>125544</v>
      </c>
      <c r="CM279">
        <v>13339</v>
      </c>
      <c r="CR279">
        <v>55761</v>
      </c>
      <c r="CS279">
        <v>12217</v>
      </c>
    </row>
    <row r="280" spans="1:97" x14ac:dyDescent="0.35">
      <c r="A280" s="1">
        <f t="shared" si="1155"/>
        <v>44186</v>
      </c>
      <c r="B280">
        <v>1317905</v>
      </c>
      <c r="C280">
        <v>267727</v>
      </c>
      <c r="D280">
        <v>214722</v>
      </c>
      <c r="E280">
        <v>3589</v>
      </c>
      <c r="F280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>
        <f t="shared" ref="N280" si="1360">B280-C280</f>
        <v>1050178</v>
      </c>
      <c r="O280" s="3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6">
        <f t="shared" ref="T280" si="1364">R280/V280</f>
        <v>0.30539549502357255</v>
      </c>
      <c r="U280" s="6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5">
        <v>9.5000000000000001E-2</v>
      </c>
      <c r="BL280" s="15">
        <v>0.114</v>
      </c>
      <c r="BM280" s="15">
        <v>9.2999999999999999E-2</v>
      </c>
      <c r="BN280">
        <v>2880248</v>
      </c>
      <c r="BO280">
        <v>289344</v>
      </c>
      <c r="BT280">
        <v>1317905</v>
      </c>
      <c r="BU280">
        <v>267727</v>
      </c>
      <c r="BV280">
        <v>21827</v>
      </c>
      <c r="BW280">
        <v>2293</v>
      </c>
      <c r="CB280">
        <v>9274</v>
      </c>
      <c r="CC280">
        <v>2183</v>
      </c>
      <c r="CD280">
        <v>16417</v>
      </c>
      <c r="CE280">
        <v>1263</v>
      </c>
      <c r="CJ280">
        <v>5461</v>
      </c>
      <c r="CK280">
        <v>1189</v>
      </c>
      <c r="CL280">
        <v>125748</v>
      </c>
      <c r="CM280">
        <v>13356</v>
      </c>
      <c r="CR280">
        <v>55816</v>
      </c>
      <c r="CS280">
        <v>12234</v>
      </c>
    </row>
    <row r="281" spans="1:97" x14ac:dyDescent="0.35">
      <c r="A281" s="1">
        <f t="shared" si="1155"/>
        <v>44187</v>
      </c>
      <c r="B281">
        <v>1322134</v>
      </c>
      <c r="C281">
        <v>269020</v>
      </c>
      <c r="D281">
        <v>219073</v>
      </c>
      <c r="E281">
        <v>3589</v>
      </c>
      <c r="F281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>
        <f t="shared" ref="N281" si="1382">B281-C281</f>
        <v>1053114</v>
      </c>
      <c r="O281" s="3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6">
        <f t="shared" ref="T281" si="1386">R281/V281</f>
        <v>0.30574603925277843</v>
      </c>
      <c r="U281" s="6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5">
        <v>8.8999999999999996E-2</v>
      </c>
      <c r="BL281" s="15">
        <v>0.107</v>
      </c>
      <c r="BM281" s="15">
        <v>9.0999999999999998E-2</v>
      </c>
      <c r="BN281">
        <v>2910925</v>
      </c>
      <c r="BO281">
        <v>290705</v>
      </c>
      <c r="BT281">
        <v>1322134</v>
      </c>
      <c r="BU281">
        <v>269020</v>
      </c>
      <c r="BV281">
        <v>22106</v>
      </c>
      <c r="BW281">
        <v>2301</v>
      </c>
      <c r="CB281">
        <v>9295</v>
      </c>
      <c r="CC281">
        <v>2189</v>
      </c>
      <c r="CD281">
        <v>16665</v>
      </c>
      <c r="CE281">
        <v>1271</v>
      </c>
      <c r="CJ281">
        <v>5472</v>
      </c>
      <c r="CK281">
        <v>1197</v>
      </c>
      <c r="CL281">
        <v>127291</v>
      </c>
      <c r="CM281">
        <v>13403</v>
      </c>
      <c r="CR281">
        <v>55963</v>
      </c>
      <c r="CS281">
        <v>12278</v>
      </c>
    </row>
    <row r="282" spans="1:97" x14ac:dyDescent="0.35">
      <c r="A282" s="1">
        <f t="shared" si="1155"/>
        <v>44188</v>
      </c>
      <c r="B282">
        <v>1328329</v>
      </c>
      <c r="C282">
        <v>271018</v>
      </c>
      <c r="D282">
        <v>222071</v>
      </c>
      <c r="E282">
        <v>3653</v>
      </c>
      <c r="F282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>
        <f t="shared" ref="N282" si="1405">B282-C282</f>
        <v>1057311</v>
      </c>
      <c r="O282" s="3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6">
        <f t="shared" ref="T282" si="1409">R282/V282</f>
        <v>0.32251815980629539</v>
      </c>
      <c r="U282" s="6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5">
        <v>8.6999999999999994E-2</v>
      </c>
      <c r="BL282" s="15">
        <v>0.11</v>
      </c>
      <c r="BM282" s="15">
        <v>9.4E-2</v>
      </c>
      <c r="BN282">
        <v>2939800</v>
      </c>
      <c r="BO282">
        <v>292830</v>
      </c>
      <c r="BT282">
        <v>1329329</v>
      </c>
      <c r="BU282">
        <v>271018</v>
      </c>
      <c r="BV282">
        <v>22258</v>
      </c>
      <c r="BW282">
        <v>2306</v>
      </c>
      <c r="CB282">
        <v>9326</v>
      </c>
      <c r="CC282">
        <v>2199</v>
      </c>
      <c r="CD282">
        <v>16836</v>
      </c>
      <c r="CE282">
        <v>1285</v>
      </c>
      <c r="CJ282">
        <v>5496</v>
      </c>
      <c r="CK282">
        <v>1211</v>
      </c>
      <c r="CL282">
        <v>128634</v>
      </c>
      <c r="CM282">
        <v>13493</v>
      </c>
      <c r="CR282">
        <v>56229</v>
      </c>
      <c r="CS282">
        <v>12366</v>
      </c>
    </row>
    <row r="283" spans="1:97" x14ac:dyDescent="0.35">
      <c r="A283" s="1">
        <f t="shared" si="1155"/>
        <v>44189</v>
      </c>
      <c r="B283">
        <v>1332938</v>
      </c>
      <c r="C283">
        <v>272444</v>
      </c>
      <c r="D283">
        <v>224821</v>
      </c>
      <c r="E283">
        <v>3668</v>
      </c>
      <c r="F283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>
        <f t="shared" ref="N283" si="1428">B283-C283</f>
        <v>1060494</v>
      </c>
      <c r="O283" s="3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6">
        <f t="shared" ref="T283" si="1432">R283/V283</f>
        <v>0.30939466261661963</v>
      </c>
      <c r="U283" s="6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5">
        <v>8.2000000000000003E-2</v>
      </c>
      <c r="BL283" s="15">
        <v>0.109</v>
      </c>
      <c r="BM283" s="15">
        <v>0.104</v>
      </c>
      <c r="BN283">
        <v>2961661</v>
      </c>
      <c r="BO283">
        <v>294364</v>
      </c>
      <c r="BT283">
        <v>1332938</v>
      </c>
      <c r="BU283">
        <v>272444</v>
      </c>
      <c r="BV283">
        <v>22352</v>
      </c>
      <c r="BW283">
        <v>2316</v>
      </c>
      <c r="CB283">
        <v>9343</v>
      </c>
      <c r="CC283">
        <v>2208</v>
      </c>
      <c r="CD283">
        <v>16955</v>
      </c>
      <c r="CE283">
        <v>1298</v>
      </c>
      <c r="CJ283">
        <v>5512</v>
      </c>
      <c r="CK283">
        <v>1224</v>
      </c>
      <c r="CL283">
        <v>129445</v>
      </c>
      <c r="CM283">
        <v>13536</v>
      </c>
      <c r="CR283">
        <v>56352</v>
      </c>
      <c r="CS283">
        <v>12402</v>
      </c>
    </row>
    <row r="284" spans="1:97" x14ac:dyDescent="0.35">
      <c r="A284" s="1">
        <f t="shared" si="1155"/>
        <v>44190</v>
      </c>
      <c r="B284">
        <v>1337938</v>
      </c>
      <c r="C284">
        <v>273915</v>
      </c>
      <c r="D284">
        <v>225155</v>
      </c>
      <c r="E284">
        <v>3739</v>
      </c>
      <c r="F284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>
        <f t="shared" ref="N284" si="1451">B284-C284</f>
        <v>1064023</v>
      </c>
      <c r="O284" s="3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6">
        <f t="shared" ref="T284" si="1455">R284/V284</f>
        <v>0.29420000000000002</v>
      </c>
      <c r="U284" s="6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5">
        <v>7.9000000000000001E-2</v>
      </c>
      <c r="BL284" s="15">
        <v>0.11</v>
      </c>
      <c r="BM284" s="15">
        <v>0.11799999999999999</v>
      </c>
      <c r="BN284">
        <v>2985079</v>
      </c>
      <c r="BO284">
        <v>296017</v>
      </c>
      <c r="BT284">
        <v>1337938</v>
      </c>
      <c r="BU284">
        <v>273915</v>
      </c>
      <c r="BV284">
        <v>22541</v>
      </c>
      <c r="BW284">
        <v>2320</v>
      </c>
      <c r="CB284">
        <v>9382</v>
      </c>
      <c r="CC284">
        <v>2214</v>
      </c>
      <c r="CD284">
        <v>17118</v>
      </c>
      <c r="CE284">
        <v>1314</v>
      </c>
      <c r="CJ284">
        <v>5537</v>
      </c>
      <c r="CK284">
        <v>1240</v>
      </c>
      <c r="CL284">
        <v>130751</v>
      </c>
      <c r="CM284">
        <v>13622</v>
      </c>
      <c r="CR284">
        <v>56557</v>
      </c>
      <c r="CS284">
        <v>12486</v>
      </c>
    </row>
    <row r="285" spans="1:97" x14ac:dyDescent="0.35">
      <c r="A285" s="1">
        <f t="shared" si="1155"/>
        <v>44191</v>
      </c>
      <c r="B285">
        <v>1339488</v>
      </c>
      <c r="C285">
        <v>274311</v>
      </c>
      <c r="D285">
        <v>227671</v>
      </c>
      <c r="E285">
        <v>3744</v>
      </c>
      <c r="F285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>
        <f t="shared" ref="N285" si="1474">B285-C285</f>
        <v>1065177</v>
      </c>
      <c r="O285" s="3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6">
        <f t="shared" ref="T285" si="1478">R285/V285</f>
        <v>0.25548387096774194</v>
      </c>
      <c r="U285" s="6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5">
        <v>8.2000000000000003E-2</v>
      </c>
      <c r="BL285" s="15">
        <v>0.106</v>
      </c>
      <c r="BM285" s="15">
        <v>0.122</v>
      </c>
      <c r="BN285">
        <v>2990643</v>
      </c>
      <c r="BO285">
        <v>296441</v>
      </c>
      <c r="BT285">
        <v>1339488</v>
      </c>
      <c r="BU285">
        <v>274311</v>
      </c>
      <c r="BV285">
        <v>22567</v>
      </c>
      <c r="BW285">
        <v>2326</v>
      </c>
      <c r="CB285">
        <v>9393</v>
      </c>
      <c r="CC285">
        <v>2221</v>
      </c>
      <c r="CD285">
        <v>17154</v>
      </c>
      <c r="CE285">
        <v>1317</v>
      </c>
      <c r="CJ285">
        <v>5542</v>
      </c>
      <c r="CK285">
        <v>1243</v>
      </c>
      <c r="CL285">
        <v>130996</v>
      </c>
      <c r="CM285">
        <v>13637</v>
      </c>
      <c r="CR285">
        <v>56601</v>
      </c>
      <c r="CS285">
        <v>12501</v>
      </c>
    </row>
    <row r="286" spans="1:97" x14ac:dyDescent="0.35">
      <c r="A286" s="1">
        <f t="shared" si="1155"/>
        <v>44192</v>
      </c>
      <c r="B286">
        <v>1341403</v>
      </c>
      <c r="C286">
        <v>274936</v>
      </c>
      <c r="D286">
        <v>228763</v>
      </c>
      <c r="E286">
        <v>3744</v>
      </c>
      <c r="F286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>
        <f t="shared" ref="N286" si="1494">B286-C286</f>
        <v>1066467</v>
      </c>
      <c r="O286" s="3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6">
        <f t="shared" ref="T286" si="1498">R286/V286</f>
        <v>0.32637075718015668</v>
      </c>
      <c r="U286" s="6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5">
        <v>8.4000000000000005E-2</v>
      </c>
      <c r="BL286" s="15">
        <v>0.106</v>
      </c>
      <c r="BM286" s="15">
        <v>0.123</v>
      </c>
      <c r="BN286">
        <v>2997028</v>
      </c>
      <c r="BO286">
        <v>297122</v>
      </c>
      <c r="BT286">
        <v>1341403</v>
      </c>
      <c r="BU286">
        <v>274936</v>
      </c>
      <c r="BV286">
        <v>22604</v>
      </c>
      <c r="BW286">
        <v>2328</v>
      </c>
      <c r="CB286">
        <v>9405</v>
      </c>
      <c r="CC286">
        <v>2223</v>
      </c>
      <c r="CD286">
        <v>17195</v>
      </c>
      <c r="CE286">
        <v>1321</v>
      </c>
      <c r="CJ286">
        <v>5550</v>
      </c>
      <c r="CK286">
        <v>1246</v>
      </c>
      <c r="CL286">
        <v>131279</v>
      </c>
      <c r="CM286">
        <v>13660</v>
      </c>
      <c r="CR286">
        <v>56679</v>
      </c>
      <c r="CS286">
        <v>12521</v>
      </c>
    </row>
    <row r="287" spans="1:97" x14ac:dyDescent="0.35">
      <c r="A287" s="1">
        <f t="shared" si="1155"/>
        <v>44193</v>
      </c>
      <c r="B287">
        <v>1342809</v>
      </c>
      <c r="C287">
        <v>275471</v>
      </c>
      <c r="D287">
        <v>229624</v>
      </c>
      <c r="E287">
        <v>3745</v>
      </c>
      <c r="F287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>
        <f t="shared" ref="N287" si="1517">B287-C287</f>
        <v>1067338</v>
      </c>
      <c r="O287" s="3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6">
        <f t="shared" ref="T287" si="1521">R287/V287</f>
        <v>0.38051209103840683</v>
      </c>
      <c r="U287" s="6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5">
        <v>8.2000000000000003E-2</v>
      </c>
      <c r="BL287" s="15">
        <v>0.109</v>
      </c>
      <c r="BM287" s="15">
        <v>0.123</v>
      </c>
      <c r="BN287">
        <v>3002443</v>
      </c>
      <c r="BO287">
        <v>297698</v>
      </c>
      <c r="BT287">
        <v>1342809</v>
      </c>
      <c r="BU287">
        <v>275471</v>
      </c>
      <c r="BV287">
        <v>22640</v>
      </c>
      <c r="BW287">
        <v>2333</v>
      </c>
      <c r="CB287">
        <v>9410</v>
      </c>
      <c r="CC287">
        <v>2226</v>
      </c>
      <c r="CD287">
        <v>17250</v>
      </c>
      <c r="CE287">
        <v>1322</v>
      </c>
      <c r="CJ287">
        <v>5562</v>
      </c>
      <c r="CK287">
        <v>1248</v>
      </c>
      <c r="CL287">
        <v>131684</v>
      </c>
      <c r="CM287">
        <v>13697</v>
      </c>
      <c r="CR287">
        <v>56771</v>
      </c>
      <c r="CS287">
        <v>12554</v>
      </c>
    </row>
    <row r="288" spans="1:97" x14ac:dyDescent="0.35">
      <c r="A288" s="1">
        <f t="shared" si="1155"/>
        <v>44194</v>
      </c>
      <c r="B288">
        <v>1346710</v>
      </c>
      <c r="C288">
        <v>276946</v>
      </c>
      <c r="D288">
        <v>233725</v>
      </c>
      <c r="E288">
        <v>3745</v>
      </c>
      <c r="F288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>
        <f t="shared" ref="N288" si="1540">B288-C288</f>
        <v>1069764</v>
      </c>
      <c r="O288" s="3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6">
        <f t="shared" ref="T288" si="1544">R288/V288</f>
        <v>0.37810817739041269</v>
      </c>
      <c r="U288" s="6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5">
        <v>8.5999999999999993E-2</v>
      </c>
      <c r="BL288" s="15">
        <v>0.109</v>
      </c>
      <c r="BM288" s="15">
        <v>0.113</v>
      </c>
      <c r="BN288" s="15">
        <v>3028524</v>
      </c>
      <c r="BO288" s="15">
        <v>299256</v>
      </c>
      <c r="BP288" s="15"/>
      <c r="BQ288" s="15"/>
      <c r="BR288" s="15"/>
      <c r="BS288" s="15"/>
      <c r="BT288" s="15">
        <v>1346710</v>
      </c>
      <c r="BU288" s="15">
        <v>276946</v>
      </c>
      <c r="BV288" s="15">
        <v>22746</v>
      </c>
      <c r="BW288" s="15">
        <v>2346</v>
      </c>
      <c r="BX288" s="15"/>
      <c r="BY288" s="15"/>
      <c r="BZ288" s="15"/>
      <c r="CA288" s="15"/>
      <c r="CB288" s="15">
        <v>9431</v>
      </c>
      <c r="CC288" s="15">
        <v>2234</v>
      </c>
      <c r="CD288" s="15">
        <v>17383</v>
      </c>
      <c r="CE288" s="15">
        <v>1323</v>
      </c>
      <c r="CF288" s="15"/>
      <c r="CG288" s="15"/>
      <c r="CH288" s="15"/>
      <c r="CI288" s="15"/>
      <c r="CJ288" s="15">
        <v>5570</v>
      </c>
      <c r="CK288" s="15">
        <v>1249</v>
      </c>
      <c r="CL288" s="15">
        <v>133421</v>
      </c>
      <c r="CM288" s="15">
        <v>13750</v>
      </c>
      <c r="CN288" s="15"/>
      <c r="CO288" s="15"/>
      <c r="CP288" s="15"/>
      <c r="CQ288" s="15"/>
      <c r="CR288" s="15">
        <v>56885</v>
      </c>
      <c r="CS288" s="15">
        <v>12600</v>
      </c>
    </row>
    <row r="289" spans="1:97" x14ac:dyDescent="0.35">
      <c r="A289" s="1">
        <f t="shared" si="1155"/>
        <v>44195</v>
      </c>
      <c r="B289">
        <v>1350876</v>
      </c>
      <c r="C289">
        <v>278593</v>
      </c>
      <c r="D289">
        <v>236657</v>
      </c>
      <c r="E289">
        <v>3812</v>
      </c>
      <c r="F28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>
        <f t="shared" ref="N289" si="1563">B289-C289</f>
        <v>1072283</v>
      </c>
      <c r="O289" s="3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6">
        <f t="shared" ref="T289" si="1567">R289/V289</f>
        <v>0.39534325492078731</v>
      </c>
      <c r="U289" s="6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5">
        <v>0.09</v>
      </c>
      <c r="BL289" s="15">
        <v>0.11700000000000001</v>
      </c>
      <c r="BM289" s="15">
        <v>0.124</v>
      </c>
      <c r="BN289" s="15">
        <v>3049114</v>
      </c>
      <c r="BO289" s="15">
        <v>300983</v>
      </c>
      <c r="BP289" s="15"/>
      <c r="BQ289" s="15"/>
      <c r="BR289" s="15"/>
      <c r="BS289" s="15"/>
      <c r="BT289" s="15">
        <v>1350876</v>
      </c>
      <c r="BU289" s="15">
        <v>278593</v>
      </c>
      <c r="BV289" s="15">
        <v>22906</v>
      </c>
      <c r="BW289" s="15">
        <v>2356</v>
      </c>
      <c r="BX289" s="15"/>
      <c r="BY289" s="15"/>
      <c r="BZ289" s="15"/>
      <c r="CA289" s="15"/>
      <c r="CB289" s="15">
        <v>9462</v>
      </c>
      <c r="CC289" s="15">
        <v>2247</v>
      </c>
      <c r="CD289" s="15">
        <v>17527</v>
      </c>
      <c r="CE289" s="15">
        <v>1332</v>
      </c>
      <c r="CF289" s="15"/>
      <c r="CG289" s="15"/>
      <c r="CH289" s="15"/>
      <c r="CI289" s="15"/>
      <c r="CJ289" s="15">
        <v>5595</v>
      </c>
      <c r="CK289" s="15">
        <v>1258</v>
      </c>
      <c r="CL289" s="15">
        <v>134302</v>
      </c>
      <c r="CM289" s="15">
        <v>13830</v>
      </c>
      <c r="CN289" s="15"/>
      <c r="CO289" s="15"/>
      <c r="CP289" s="15"/>
      <c r="CQ289" s="15"/>
      <c r="CR289" s="15">
        <v>57087</v>
      </c>
      <c r="CS289" s="15">
        <v>12680</v>
      </c>
    </row>
    <row r="290" spans="1:97" x14ac:dyDescent="0.35">
      <c r="A290" s="1">
        <f t="shared" si="1155"/>
        <v>44196</v>
      </c>
      <c r="B290">
        <v>1355010</v>
      </c>
      <c r="C290">
        <v>280298</v>
      </c>
      <c r="D290">
        <v>238977</v>
      </c>
      <c r="E290">
        <v>3822</v>
      </c>
      <c r="F290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>
        <f t="shared" ref="N290" si="1586">B290-C290</f>
        <v>1074712</v>
      </c>
      <c r="O290" s="3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6">
        <f t="shared" ref="T290" si="1590">R290/V290</f>
        <v>0.41243347847121431</v>
      </c>
      <c r="U290" s="6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5">
        <v>0.1</v>
      </c>
      <c r="BL290" s="15">
        <v>0.121</v>
      </c>
      <c r="BM290" s="15">
        <v>0.13800000000000001</v>
      </c>
      <c r="BN290" s="15">
        <v>3064532</v>
      </c>
      <c r="BO290" s="15">
        <v>302892</v>
      </c>
      <c r="BP290" s="15"/>
      <c r="BQ290" s="15"/>
      <c r="BR290" s="15"/>
      <c r="BS290" s="15"/>
      <c r="BT290" s="15">
        <v>1355010</v>
      </c>
      <c r="BU290" s="15">
        <v>280298</v>
      </c>
      <c r="BV290" s="15">
        <v>22999</v>
      </c>
      <c r="BW290" s="15">
        <v>2370</v>
      </c>
      <c r="BX290" s="15"/>
      <c r="BY290" s="15"/>
      <c r="BZ290" s="15"/>
      <c r="CA290" s="15"/>
      <c r="CB290" s="15">
        <v>9479</v>
      </c>
      <c r="CC290" s="15">
        <v>2259</v>
      </c>
      <c r="CD290" s="15">
        <v>17596</v>
      </c>
      <c r="CE290" s="15">
        <v>1341</v>
      </c>
      <c r="CF290" s="15"/>
      <c r="CG290" s="15"/>
      <c r="CH290" s="15"/>
      <c r="CI290" s="15"/>
      <c r="CJ290" s="15">
        <v>5609</v>
      </c>
      <c r="CK290" s="15">
        <v>1267</v>
      </c>
      <c r="CL290" s="15">
        <v>135021</v>
      </c>
      <c r="CM290" s="15">
        <v>13904</v>
      </c>
      <c r="CN290" s="15"/>
      <c r="CO290" s="15"/>
      <c r="CP290" s="15"/>
      <c r="CQ290" s="15"/>
      <c r="CR290" s="15">
        <v>57247</v>
      </c>
      <c r="CS290" s="15">
        <v>12746</v>
      </c>
    </row>
    <row r="291" spans="1:97" x14ac:dyDescent="0.35">
      <c r="A291" s="1">
        <f t="shared" si="1155"/>
        <v>44197</v>
      </c>
      <c r="B291">
        <v>1359659</v>
      </c>
      <c r="C291">
        <v>282437</v>
      </c>
      <c r="D291">
        <v>241230</v>
      </c>
      <c r="E291">
        <v>3891</v>
      </c>
      <c r="F291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>
        <f t="shared" ref="N291" si="1609">B291-C291</f>
        <v>1077222</v>
      </c>
      <c r="O291" s="3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6">
        <f t="shared" ref="T291" si="1613">R291/V291</f>
        <v>0.46009894600989459</v>
      </c>
      <c r="U291" s="6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5">
        <v>0.104</v>
      </c>
      <c r="BL291" s="15">
        <v>0.122</v>
      </c>
      <c r="BM291" s="15">
        <v>0.15</v>
      </c>
      <c r="BN291" s="15">
        <v>3093973</v>
      </c>
      <c r="BO291" s="15">
        <v>305160</v>
      </c>
      <c r="BP291" s="15"/>
      <c r="BQ291" s="15"/>
      <c r="BR291" s="15"/>
      <c r="BS291" s="15"/>
      <c r="BT291" s="15">
        <v>1359659</v>
      </c>
      <c r="BU291" s="15">
        <v>282437</v>
      </c>
      <c r="BV291" s="15">
        <v>23142</v>
      </c>
      <c r="BW291" s="15">
        <v>2377</v>
      </c>
      <c r="BX291" s="15"/>
      <c r="BY291" s="15"/>
      <c r="BZ291" s="15"/>
      <c r="CA291" s="15"/>
      <c r="CB291" s="15">
        <v>9501</v>
      </c>
      <c r="CC291" s="15">
        <v>2269</v>
      </c>
      <c r="CD291" s="15">
        <v>17835</v>
      </c>
      <c r="CE291" s="15">
        <v>1356</v>
      </c>
      <c r="CF291" s="15"/>
      <c r="CG291" s="15"/>
      <c r="CH291" s="15"/>
      <c r="CI291" s="15"/>
      <c r="CJ291" s="15">
        <v>5631</v>
      </c>
      <c r="CK291" s="15">
        <v>1282</v>
      </c>
      <c r="CL291" s="15">
        <v>136318</v>
      </c>
      <c r="CM291" s="15">
        <v>13965</v>
      </c>
      <c r="CN291" s="15"/>
      <c r="CO291" s="15"/>
      <c r="CP291" s="15"/>
      <c r="CQ291" s="15"/>
      <c r="CR291" s="15">
        <v>57394</v>
      </c>
      <c r="CS291" s="15">
        <v>12804</v>
      </c>
    </row>
    <row r="292" spans="1:97" x14ac:dyDescent="0.35">
      <c r="A292" s="1">
        <f t="shared" si="1155"/>
        <v>44198</v>
      </c>
      <c r="B292">
        <v>1361710</v>
      </c>
      <c r="C292">
        <v>283144</v>
      </c>
      <c r="D292">
        <v>243218</v>
      </c>
      <c r="E292">
        <v>3946</v>
      </c>
      <c r="F292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>
        <f t="shared" ref="N292" si="1632">B292-C292</f>
        <v>1078566</v>
      </c>
      <c r="O292" s="3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6">
        <f t="shared" ref="T292" si="1636">R292/V292</f>
        <v>0.34470989761092152</v>
      </c>
      <c r="U292" s="6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5">
        <v>0.105</v>
      </c>
      <c r="BL292" s="15">
        <v>0.122</v>
      </c>
      <c r="BM292" s="15">
        <v>0.155</v>
      </c>
      <c r="BN292" s="15">
        <v>3102309</v>
      </c>
      <c r="BO292" s="15">
        <v>305895</v>
      </c>
      <c r="BP292" s="15"/>
      <c r="BQ292" s="15"/>
      <c r="BR292" s="15"/>
      <c r="BS292" s="15"/>
      <c r="BT292" s="15">
        <v>1361710</v>
      </c>
      <c r="BU292" s="15">
        <v>283144</v>
      </c>
      <c r="BV292" s="15">
        <v>23181</v>
      </c>
      <c r="BW292" s="15">
        <v>2378</v>
      </c>
      <c r="BX292" s="15"/>
      <c r="BY292" s="15"/>
      <c r="BZ292" s="15"/>
      <c r="CA292" s="15"/>
      <c r="CB292" s="15">
        <v>9509</v>
      </c>
      <c r="CC292" s="15">
        <v>2271</v>
      </c>
      <c r="CD292" s="15">
        <v>17868</v>
      </c>
      <c r="CE292" s="15">
        <v>1365</v>
      </c>
      <c r="CF292" s="15"/>
      <c r="CG292" s="15"/>
      <c r="CH292" s="15"/>
      <c r="CI292" s="15"/>
      <c r="CJ292" s="15">
        <v>5646</v>
      </c>
      <c r="CK292" s="15">
        <v>1290</v>
      </c>
      <c r="CL292" s="15">
        <v>136767</v>
      </c>
      <c r="CM292" s="15">
        <v>13986</v>
      </c>
      <c r="CN292" s="15"/>
      <c r="CO292" s="15"/>
      <c r="CP292" s="15"/>
      <c r="CQ292" s="15"/>
      <c r="CR292" s="15">
        <v>57453</v>
      </c>
      <c r="CS292" s="15">
        <v>12823</v>
      </c>
    </row>
    <row r="293" spans="1:97" x14ac:dyDescent="0.35">
      <c r="A293" s="1">
        <f t="shared" si="1155"/>
        <v>44199</v>
      </c>
      <c r="B293">
        <v>1364349</v>
      </c>
      <c r="C293">
        <v>284265</v>
      </c>
      <c r="D293">
        <v>244022</v>
      </c>
      <c r="E293">
        <v>3946</v>
      </c>
      <c r="F293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>
        <f t="shared" ref="N293" si="1655">B293-C293</f>
        <v>1080084</v>
      </c>
      <c r="O293" s="3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6">
        <f t="shared" ref="T293" si="1659">R293/V293</f>
        <v>0.42478211443728686</v>
      </c>
      <c r="U293" s="6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5">
        <v>0.10199999999999999</v>
      </c>
      <c r="BL293" s="15">
        <v>0.124</v>
      </c>
      <c r="BM293" s="15">
        <v>0.16</v>
      </c>
      <c r="BN293" s="15">
        <v>3110869</v>
      </c>
      <c r="BO293" s="15">
        <v>307110</v>
      </c>
      <c r="BP293" s="15"/>
      <c r="BQ293" s="15"/>
      <c r="BR293" s="15"/>
      <c r="BS293" s="15"/>
      <c r="BT293" s="15">
        <v>1364349</v>
      </c>
      <c r="BU293" s="15">
        <v>284265</v>
      </c>
      <c r="BV293" s="15">
        <v>23229</v>
      </c>
      <c r="BW293" s="15">
        <v>2382</v>
      </c>
      <c r="BX293" s="15"/>
      <c r="BY293" s="15"/>
      <c r="BZ293" s="15"/>
      <c r="CA293" s="15"/>
      <c r="CB293" s="15">
        <v>9531</v>
      </c>
      <c r="CC293" s="15">
        <v>2273</v>
      </c>
      <c r="CD293" s="15">
        <v>17922</v>
      </c>
      <c r="CE293" s="15">
        <v>1372</v>
      </c>
      <c r="CF293" s="15"/>
      <c r="CG293" s="15"/>
      <c r="CH293" s="15"/>
      <c r="CI293" s="15"/>
      <c r="CJ293" s="15">
        <v>5660</v>
      </c>
      <c r="CK293" s="15">
        <v>1298</v>
      </c>
      <c r="CL293" s="15">
        <v>137189</v>
      </c>
      <c r="CM293" s="15">
        <v>14041</v>
      </c>
      <c r="CN293" s="15"/>
      <c r="CO293" s="15"/>
      <c r="CP293" s="15"/>
      <c r="CQ293" s="15"/>
      <c r="CR293" s="15">
        <v>57597</v>
      </c>
      <c r="CS293" s="15">
        <v>12869</v>
      </c>
    </row>
    <row r="294" spans="1:97" x14ac:dyDescent="0.35">
      <c r="A294" s="1">
        <f t="shared" si="1155"/>
        <v>44200</v>
      </c>
      <c r="B294">
        <v>1365704</v>
      </c>
      <c r="C294">
        <v>284858</v>
      </c>
      <c r="D294">
        <v>244620</v>
      </c>
      <c r="E294">
        <v>3946</v>
      </c>
      <c r="F294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>
        <f t="shared" ref="N294" si="1675">B294-C294</f>
        <v>1080846</v>
      </c>
      <c r="O294" s="3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6">
        <f t="shared" ref="T294" si="1679">R294/V294</f>
        <v>0.43763837638376385</v>
      </c>
      <c r="U294" s="6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5">
        <v>0.109</v>
      </c>
      <c r="BL294" s="15">
        <v>0.126</v>
      </c>
      <c r="BM294" s="15">
        <v>0.158</v>
      </c>
      <c r="BN294" s="15">
        <v>3115975</v>
      </c>
      <c r="BO294" s="15">
        <v>307756</v>
      </c>
      <c r="BP294" s="15"/>
      <c r="BQ294" s="15"/>
      <c r="BR294" s="15"/>
      <c r="BS294" s="15"/>
      <c r="BT294" s="15">
        <v>1365703</v>
      </c>
      <c r="BU294" s="15">
        <v>284860</v>
      </c>
      <c r="BV294" s="15">
        <v>23264</v>
      </c>
      <c r="BW294" s="15">
        <v>2387</v>
      </c>
      <c r="BX294" s="15"/>
      <c r="BY294" s="15"/>
      <c r="BZ294" s="15"/>
      <c r="CA294" s="15"/>
      <c r="CB294" s="15">
        <v>9539</v>
      </c>
      <c r="CC294" s="15">
        <v>2279</v>
      </c>
      <c r="CD294" s="15">
        <v>18035</v>
      </c>
      <c r="CE294" s="15">
        <v>1375</v>
      </c>
      <c r="CF294" s="15"/>
      <c r="CG294" s="15"/>
      <c r="CH294" s="15"/>
      <c r="CI294" s="15"/>
      <c r="CJ294" s="15">
        <v>5665</v>
      </c>
      <c r="CK294" s="15">
        <v>1300</v>
      </c>
      <c r="CL294" s="15">
        <v>137536</v>
      </c>
      <c r="CM294" s="15">
        <v>14076</v>
      </c>
      <c r="CN294" s="15"/>
      <c r="CO294" s="15"/>
      <c r="CP294" s="15"/>
      <c r="CQ294" s="15"/>
      <c r="CR294" s="15">
        <v>57691</v>
      </c>
      <c r="CS294" s="15">
        <v>12906</v>
      </c>
    </row>
    <row r="295" spans="1:97" x14ac:dyDescent="0.35">
      <c r="A295" s="1">
        <f t="shared" si="1155"/>
        <v>44201</v>
      </c>
      <c r="B295">
        <v>1369643</v>
      </c>
      <c r="C295">
        <v>286677</v>
      </c>
      <c r="D295">
        <v>247719</v>
      </c>
      <c r="E295">
        <v>3992</v>
      </c>
      <c r="F295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>
        <f t="shared" ref="N295" si="1698">B295-C295</f>
        <v>1082966</v>
      </c>
      <c r="O295" s="3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6">
        <f t="shared" ref="T295" si="1702">R295/V295</f>
        <v>0.46179233307946177</v>
      </c>
      <c r="U295" s="6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5">
        <v>0.115</v>
      </c>
      <c r="BL295" s="15">
        <v>0.124</v>
      </c>
      <c r="BM295" s="15">
        <v>0.156</v>
      </c>
      <c r="BN295" s="15">
        <v>3140701</v>
      </c>
      <c r="BO295" s="15">
        <v>309633</v>
      </c>
      <c r="BP295" s="15"/>
      <c r="BQ295" s="15"/>
      <c r="BR295" s="15"/>
      <c r="BS295" s="15"/>
      <c r="BT295" s="15">
        <v>1369643</v>
      </c>
      <c r="BU295" s="15">
        <v>286677</v>
      </c>
      <c r="BV295" s="15">
        <v>23563</v>
      </c>
      <c r="BW295" s="15">
        <v>2398</v>
      </c>
      <c r="BX295" s="15"/>
      <c r="BY295" s="15"/>
      <c r="BZ295" s="15"/>
      <c r="CA295" s="15"/>
      <c r="CB295" s="15">
        <v>9561</v>
      </c>
      <c r="CC295" s="15">
        <v>2291</v>
      </c>
      <c r="CD295" s="15">
        <v>18235</v>
      </c>
      <c r="CE295" s="15">
        <v>1386</v>
      </c>
      <c r="CF295" s="15"/>
      <c r="CG295" s="15"/>
      <c r="CH295" s="15"/>
      <c r="CI295" s="15"/>
      <c r="CJ295" s="15">
        <v>5677</v>
      </c>
      <c r="CK295" s="15">
        <v>1310</v>
      </c>
      <c r="CL295" s="15">
        <v>138603</v>
      </c>
      <c r="CM295" s="15">
        <v>14127</v>
      </c>
      <c r="CN295" s="15"/>
      <c r="CO295" s="15"/>
      <c r="CP295" s="15"/>
      <c r="CQ295" s="15"/>
      <c r="CR295" s="15">
        <v>57787</v>
      </c>
      <c r="CS295" s="15">
        <v>12946</v>
      </c>
    </row>
    <row r="296" spans="1:97" x14ac:dyDescent="0.35">
      <c r="A296" s="1">
        <f t="shared" si="1155"/>
        <v>44202</v>
      </c>
      <c r="B296">
        <v>1375685</v>
      </c>
      <c r="C296">
        <v>289466</v>
      </c>
      <c r="D296">
        <v>249869</v>
      </c>
      <c r="E296">
        <v>3999</v>
      </c>
      <c r="F296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>
        <f t="shared" ref="N296" si="1721">B296-C296</f>
        <v>1086219</v>
      </c>
      <c r="O296" s="3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6">
        <f t="shared" ref="T296" si="1725">R296/V296</f>
        <v>0.46160211850380667</v>
      </c>
      <c r="U296" s="6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5">
        <v>0.12</v>
      </c>
      <c r="BL296" s="15">
        <v>0.128</v>
      </c>
      <c r="BM296" s="15">
        <v>0.16</v>
      </c>
      <c r="BN296" s="15">
        <v>3165870</v>
      </c>
      <c r="BO296" s="15">
        <v>312573</v>
      </c>
      <c r="BP296" s="15"/>
      <c r="BQ296" s="15"/>
      <c r="BR296" s="15"/>
      <c r="BS296" s="15"/>
      <c r="BT296" s="15">
        <v>1375680</v>
      </c>
      <c r="BU296" s="15">
        <v>289463</v>
      </c>
      <c r="BV296" s="15">
        <v>23722</v>
      </c>
      <c r="BW296" s="15">
        <v>2413</v>
      </c>
      <c r="BX296" s="15"/>
      <c r="BY296" s="15"/>
      <c r="BZ296" s="15"/>
      <c r="CA296" s="15"/>
      <c r="CB296" s="15">
        <v>9599</v>
      </c>
      <c r="CC296" s="15">
        <v>2304</v>
      </c>
      <c r="CD296" s="15">
        <v>18446</v>
      </c>
      <c r="CE296" s="15">
        <v>1412</v>
      </c>
      <c r="CF296" s="15"/>
      <c r="CG296" s="15"/>
      <c r="CH296" s="15"/>
      <c r="CI296" s="15"/>
      <c r="CJ296" s="15">
        <v>5712</v>
      </c>
      <c r="CK296" s="15">
        <v>1337</v>
      </c>
      <c r="CL296" s="15">
        <v>139613</v>
      </c>
      <c r="CM296" s="15">
        <v>14299</v>
      </c>
      <c r="CN296" s="15"/>
      <c r="CO296" s="15"/>
      <c r="CP296" s="15"/>
      <c r="CQ296" s="15"/>
      <c r="CR296" s="15">
        <v>58011</v>
      </c>
      <c r="CS296" s="15">
        <v>13039</v>
      </c>
    </row>
    <row r="297" spans="1:97" x14ac:dyDescent="0.35">
      <c r="A297" s="1">
        <f t="shared" si="1155"/>
        <v>44203</v>
      </c>
      <c r="B297">
        <v>1380542</v>
      </c>
      <c r="C297">
        <v>291370</v>
      </c>
      <c r="D297">
        <v>251657</v>
      </c>
      <c r="E297">
        <v>4060</v>
      </c>
      <c r="F297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>
        <f t="shared" ref="N297" si="1744">B297-C297</f>
        <v>1089172</v>
      </c>
      <c r="O297" s="3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6">
        <f t="shared" ref="T297" si="1748">R297/V297</f>
        <v>0.392011529750875</v>
      </c>
      <c r="U297" s="6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5">
        <v>0.11700000000000001</v>
      </c>
      <c r="BL297" s="15">
        <v>0.125</v>
      </c>
      <c r="BM297" s="15">
        <v>0.16600000000000001</v>
      </c>
      <c r="BN297" s="15">
        <v>3185108</v>
      </c>
      <c r="BO297" s="15">
        <v>314630</v>
      </c>
      <c r="BP297" s="15"/>
      <c r="BQ297" s="15"/>
      <c r="BR297" s="15"/>
      <c r="BS297" s="15"/>
      <c r="BT297" s="15">
        <v>1380524</v>
      </c>
      <c r="BU297" s="15">
        <v>291370</v>
      </c>
      <c r="BV297" s="15">
        <v>23872</v>
      </c>
      <c r="BW297" s="15">
        <v>2420</v>
      </c>
      <c r="BX297" s="15"/>
      <c r="BY297" s="15"/>
      <c r="BZ297" s="15"/>
      <c r="CA297" s="15"/>
      <c r="CB297" s="15">
        <v>9630</v>
      </c>
      <c r="CC297" s="15">
        <v>2314</v>
      </c>
      <c r="CD297" s="15">
        <v>18583</v>
      </c>
      <c r="CE297" s="15">
        <v>1432</v>
      </c>
      <c r="CF297" s="15"/>
      <c r="CG297" s="15"/>
      <c r="CH297" s="15"/>
      <c r="CI297" s="15"/>
      <c r="CJ297" s="15">
        <v>5732</v>
      </c>
      <c r="CK297" s="15">
        <v>1355</v>
      </c>
      <c r="CL297" s="15">
        <v>140300</v>
      </c>
      <c r="CM297" s="15">
        <v>14280</v>
      </c>
      <c r="CN297" s="15"/>
      <c r="CO297" s="15"/>
      <c r="CP297" s="15"/>
      <c r="CQ297" s="15"/>
      <c r="CR297" s="15">
        <v>58187</v>
      </c>
      <c r="CS297" s="15">
        <v>13084</v>
      </c>
    </row>
    <row r="298" spans="1:97" x14ac:dyDescent="0.35">
      <c r="A298" s="1">
        <f t="shared" si="1155"/>
        <v>44204</v>
      </c>
      <c r="B298">
        <v>1386169</v>
      </c>
      <c r="C298">
        <v>293448</v>
      </c>
      <c r="D298">
        <v>253489</v>
      </c>
      <c r="E298">
        <v>4065</v>
      </c>
      <c r="F298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>
        <f t="shared" ref="N298" si="1767">B298-C298</f>
        <v>1092721</v>
      </c>
      <c r="O298" s="3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6">
        <f t="shared" ref="T298" si="1771">R298/V298</f>
        <v>0.36929091878443221</v>
      </c>
      <c r="U298" s="6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5">
        <v>0.113</v>
      </c>
      <c r="BL298" s="15">
        <v>0.123</v>
      </c>
      <c r="BM298" s="15">
        <v>0.17299999999999999</v>
      </c>
      <c r="BN298" s="15">
        <v>3213413</v>
      </c>
      <c r="BO298" s="15">
        <v>316891</v>
      </c>
      <c r="BP298" s="15"/>
      <c r="BQ298" s="15"/>
      <c r="BR298" s="15"/>
      <c r="BS298" s="15"/>
      <c r="BT298" s="15">
        <v>1389169</v>
      </c>
      <c r="BU298" s="15">
        <v>293448</v>
      </c>
      <c r="BV298" s="15">
        <v>24211</v>
      </c>
      <c r="BW298" s="15">
        <v>2440</v>
      </c>
      <c r="BX298" s="15"/>
      <c r="BY298" s="15"/>
      <c r="BZ298" s="15"/>
      <c r="CA298" s="15"/>
      <c r="CB298" s="15">
        <v>9684</v>
      </c>
      <c r="CC298" s="15">
        <v>2330</v>
      </c>
      <c r="CD298" s="15">
        <v>18915</v>
      </c>
      <c r="CE298" s="15">
        <v>1452</v>
      </c>
      <c r="CF298" s="15"/>
      <c r="CG298" s="15"/>
      <c r="CH298" s="15"/>
      <c r="CI298" s="15"/>
      <c r="CJ298" s="15">
        <v>5779</v>
      </c>
      <c r="CK298" s="15">
        <v>1377</v>
      </c>
      <c r="CL298" s="15">
        <v>142081</v>
      </c>
      <c r="CM298" s="15">
        <v>14373</v>
      </c>
      <c r="CN298" s="15"/>
      <c r="CO298" s="15"/>
      <c r="CP298" s="15"/>
      <c r="CQ298" s="15"/>
      <c r="CR298" s="15">
        <v>58408</v>
      </c>
      <c r="CS298" s="15">
        <v>13172</v>
      </c>
    </row>
    <row r="299" spans="1:97" x14ac:dyDescent="0.35">
      <c r="A299" s="1">
        <f t="shared" si="1155"/>
        <v>44205</v>
      </c>
      <c r="B299">
        <v>1390852</v>
      </c>
      <c r="C299">
        <v>295113</v>
      </c>
      <c r="D299">
        <v>255104</v>
      </c>
      <c r="E299">
        <v>4124</v>
      </c>
      <c r="F29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>
        <f t="shared" ref="N299" si="1790">B299-C299</f>
        <v>1095739</v>
      </c>
      <c r="O299" s="3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6">
        <f t="shared" ref="T299" si="1794">R299/V299</f>
        <v>0.35554131966688018</v>
      </c>
      <c r="U299" s="6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5">
        <v>0.11600000000000001</v>
      </c>
      <c r="BL299" s="15">
        <v>0.123</v>
      </c>
      <c r="BM299" s="15">
        <v>0.184</v>
      </c>
      <c r="BN299" s="15">
        <v>3236424</v>
      </c>
      <c r="BO299" s="15">
        <v>318668</v>
      </c>
      <c r="BP299" s="15"/>
      <c r="BQ299" s="15"/>
      <c r="BR299" s="15"/>
      <c r="BS299" s="15"/>
      <c r="BT299" s="15">
        <v>1390852</v>
      </c>
      <c r="BU299" s="15">
        <v>295113</v>
      </c>
      <c r="BV299" s="15">
        <v>24539</v>
      </c>
      <c r="BW299" s="15">
        <v>2456</v>
      </c>
      <c r="BX299" s="15"/>
      <c r="BY299" s="15"/>
      <c r="BZ299" s="15"/>
      <c r="CA299" s="15"/>
      <c r="CB299" s="15">
        <v>9743</v>
      </c>
      <c r="CC299" s="15">
        <v>2345</v>
      </c>
      <c r="CD299" s="15">
        <v>19105</v>
      </c>
      <c r="CE299" s="15">
        <v>1468</v>
      </c>
      <c r="CF299" s="15"/>
      <c r="CG299" s="15"/>
      <c r="CH299" s="15"/>
      <c r="CI299" s="15"/>
      <c r="CJ299" s="15">
        <v>5802</v>
      </c>
      <c r="CK299" s="15">
        <v>1394</v>
      </c>
      <c r="CL299" s="15">
        <v>143571</v>
      </c>
      <c r="CM299" s="15">
        <v>14459</v>
      </c>
      <c r="CN299" s="15"/>
      <c r="CO299" s="15"/>
      <c r="CP299" s="15"/>
      <c r="CQ299" s="15"/>
      <c r="CR299" s="15">
        <v>58619</v>
      </c>
      <c r="CS299" s="15">
        <v>13244</v>
      </c>
    </row>
    <row r="300" spans="1:97" x14ac:dyDescent="0.35">
      <c r="A300" s="1">
        <f t="shared" si="1155"/>
        <v>44206</v>
      </c>
      <c r="B300">
        <v>1394802</v>
      </c>
      <c r="C300">
        <v>296443</v>
      </c>
      <c r="D300">
        <v>255597</v>
      </c>
      <c r="E300">
        <v>4127</v>
      </c>
      <c r="F300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>
        <f t="shared" ref="N300" si="1813">B300-C300</f>
        <v>1098359</v>
      </c>
      <c r="O300" s="3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6">
        <f t="shared" ref="T300" si="1817">R300/V300</f>
        <v>0.33670886075949369</v>
      </c>
      <c r="U300" s="6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5">
        <v>0.11899999999999999</v>
      </c>
      <c r="BL300" s="15">
        <v>0.124</v>
      </c>
      <c r="BM300" s="15">
        <v>0.187</v>
      </c>
      <c r="BN300" s="15">
        <v>3248281</v>
      </c>
      <c r="BO300" s="15">
        <v>320108</v>
      </c>
      <c r="BP300" s="15"/>
      <c r="BQ300" s="15"/>
      <c r="BR300" s="15"/>
      <c r="BS300" s="15"/>
      <c r="BT300" s="15">
        <v>1394802</v>
      </c>
      <c r="BU300" s="15">
        <v>296443</v>
      </c>
      <c r="BV300" s="15">
        <v>24613</v>
      </c>
      <c r="BW300" s="15">
        <v>2466</v>
      </c>
      <c r="BX300" s="15"/>
      <c r="BY300" s="15"/>
      <c r="BZ300" s="15"/>
      <c r="CA300" s="15"/>
      <c r="CB300" s="15">
        <v>9770</v>
      </c>
      <c r="CC300" s="15">
        <v>2357</v>
      </c>
      <c r="CD300" s="15">
        <v>19182</v>
      </c>
      <c r="CE300" s="15">
        <v>1476</v>
      </c>
      <c r="CF300" s="15"/>
      <c r="CG300" s="15"/>
      <c r="CH300" s="15"/>
      <c r="CI300" s="15"/>
      <c r="CJ300" s="15">
        <v>5818</v>
      </c>
      <c r="CK300" s="15">
        <v>1402</v>
      </c>
      <c r="CL300" s="15">
        <v>144047</v>
      </c>
      <c r="CM300" s="15">
        <v>14502</v>
      </c>
      <c r="CN300" s="15"/>
      <c r="CO300" s="15"/>
      <c r="CP300" s="15"/>
      <c r="CQ300" s="15"/>
      <c r="CR300" s="15">
        <v>58785</v>
      </c>
      <c r="CS300" s="15">
        <v>13288</v>
      </c>
    </row>
    <row r="301" spans="1:97" x14ac:dyDescent="0.35">
      <c r="A301" s="1">
        <f t="shared" si="1155"/>
        <v>44207</v>
      </c>
      <c r="B301">
        <v>1396433</v>
      </c>
      <c r="C301">
        <v>296859</v>
      </c>
      <c r="D301">
        <v>256150</v>
      </c>
      <c r="E301">
        <v>4138</v>
      </c>
      <c r="F301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>
        <f t="shared" ref="N301" si="1838">B301-C301</f>
        <v>1099574</v>
      </c>
      <c r="O301" s="3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6">
        <f t="shared" ref="T301" si="1842">R301/V301</f>
        <v>0.25505824647455549</v>
      </c>
      <c r="U301" s="6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5">
        <v>0.11799999999999999</v>
      </c>
      <c r="BL301" s="15">
        <v>0.121</v>
      </c>
      <c r="BM301" s="15">
        <v>0.193</v>
      </c>
      <c r="BN301" s="15">
        <v>3253975</v>
      </c>
      <c r="BO301" s="15">
        <v>320551</v>
      </c>
      <c r="BP301" s="15"/>
      <c r="BQ301" s="15"/>
      <c r="BR301" s="15"/>
      <c r="BS301" s="15"/>
      <c r="BT301" s="15">
        <v>1396433</v>
      </c>
      <c r="BU301" s="15">
        <v>296859</v>
      </c>
      <c r="BV301" s="15">
        <v>24652</v>
      </c>
      <c r="BW301" s="15">
        <v>2472</v>
      </c>
      <c r="BX301" s="15"/>
      <c r="BY301" s="15"/>
      <c r="BZ301" s="15"/>
      <c r="CA301" s="15"/>
      <c r="CB301" s="15">
        <v>9783</v>
      </c>
      <c r="CC301" s="15">
        <v>2361</v>
      </c>
      <c r="CD301" s="15">
        <v>19222</v>
      </c>
      <c r="CE301" s="15">
        <v>1479</v>
      </c>
      <c r="CF301" s="15"/>
      <c r="CG301" s="15"/>
      <c r="CH301" s="15"/>
      <c r="CI301" s="15"/>
      <c r="CJ301" s="15">
        <v>5820</v>
      </c>
      <c r="CK301" s="15">
        <v>1406</v>
      </c>
      <c r="CL301" s="15">
        <v>144310</v>
      </c>
      <c r="CM301" s="15">
        <v>14519</v>
      </c>
      <c r="CN301" s="15"/>
      <c r="CO301" s="15"/>
      <c r="CP301" s="15"/>
      <c r="CQ301" s="15"/>
      <c r="CR301" s="15">
        <v>58840</v>
      </c>
      <c r="CS301" s="15">
        <v>13297</v>
      </c>
    </row>
    <row r="302" spans="1:97" x14ac:dyDescent="0.35">
      <c r="A302" s="1">
        <f t="shared" si="1155"/>
        <v>44208</v>
      </c>
      <c r="B302">
        <v>1399877</v>
      </c>
      <c r="C302">
        <v>298040</v>
      </c>
      <c r="D302">
        <v>258743</v>
      </c>
      <c r="E302">
        <v>4139</v>
      </c>
      <c r="F302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>
        <f t="shared" ref="N302" si="1861">B302-C302</f>
        <v>1101837</v>
      </c>
      <c r="O302" s="3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6">
        <f t="shared" ref="T302" si="1865">R302/V302</f>
        <v>0.34291521486643439</v>
      </c>
      <c r="U302" s="6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5">
        <v>0.106</v>
      </c>
      <c r="BL302" s="15">
        <v>0.11700000000000001</v>
      </c>
      <c r="BM302" s="15">
        <v>0.187</v>
      </c>
      <c r="BN302" s="15">
        <v>3276063</v>
      </c>
      <c r="BO302" s="15">
        <v>321813</v>
      </c>
      <c r="BP302" s="15"/>
      <c r="BQ302" s="15"/>
      <c r="BR302" s="15"/>
      <c r="BS302" s="15"/>
      <c r="BT302" s="15">
        <v>1399877</v>
      </c>
      <c r="BU302" s="15">
        <v>298040</v>
      </c>
      <c r="BV302" s="15">
        <v>24766</v>
      </c>
      <c r="BW302" s="15">
        <v>2473</v>
      </c>
      <c r="BX302" s="15"/>
      <c r="BY302" s="15"/>
      <c r="BZ302" s="15"/>
      <c r="CA302" s="15"/>
      <c r="CB302" s="15">
        <v>9804</v>
      </c>
      <c r="CC302" s="15">
        <v>2360</v>
      </c>
      <c r="CD302" s="15">
        <v>19417</v>
      </c>
      <c r="CE302" s="15">
        <v>1487</v>
      </c>
      <c r="CF302" s="15"/>
      <c r="CG302" s="15"/>
      <c r="CH302" s="15"/>
      <c r="CI302" s="15"/>
      <c r="CJ302" s="15">
        <v>5840</v>
      </c>
      <c r="CK302" s="15">
        <v>1414</v>
      </c>
      <c r="CL302" s="15">
        <v>145091</v>
      </c>
      <c r="CM302" s="15">
        <v>14552</v>
      </c>
      <c r="CN302" s="15"/>
      <c r="CO302" s="15"/>
      <c r="CP302" s="15"/>
      <c r="CQ302" s="15"/>
      <c r="CR302" s="15">
        <v>58955</v>
      </c>
      <c r="CS302" s="15">
        <v>13328</v>
      </c>
    </row>
    <row r="303" spans="1:97" x14ac:dyDescent="0.35">
      <c r="A303" s="1">
        <f t="shared" si="1155"/>
        <v>44209</v>
      </c>
      <c r="B303">
        <v>1405114</v>
      </c>
      <c r="C303">
        <v>299884</v>
      </c>
      <c r="D303">
        <v>260491</v>
      </c>
      <c r="E303">
        <v>4222</v>
      </c>
      <c r="F303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>
        <f t="shared" ref="N303" si="1884">B303-C303</f>
        <v>1105230</v>
      </c>
      <c r="O303" s="3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6">
        <f t="shared" ref="T303" si="1888">R303/V303</f>
        <v>0.35210998663356885</v>
      </c>
      <c r="U303" s="6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5">
        <v>0.104</v>
      </c>
      <c r="BL303" s="15">
        <v>0.11899999999999999</v>
      </c>
      <c r="BM303" s="15">
        <v>0.192</v>
      </c>
      <c r="BN303" s="15">
        <v>3300007</v>
      </c>
      <c r="BO303" s="15">
        <v>323814</v>
      </c>
      <c r="BP303" s="15"/>
      <c r="BQ303" s="15"/>
      <c r="BR303" s="15"/>
      <c r="BS303" s="15"/>
      <c r="BT303" s="15">
        <v>1405114</v>
      </c>
      <c r="BU303" s="15">
        <v>299884</v>
      </c>
      <c r="BV303" s="15">
        <v>24948</v>
      </c>
      <c r="BW303" s="15">
        <v>2482</v>
      </c>
      <c r="BX303" s="15"/>
      <c r="BY303" s="15"/>
      <c r="BZ303" s="15"/>
      <c r="CA303" s="15"/>
      <c r="CB303" s="15">
        <v>9835</v>
      </c>
      <c r="CC303" s="15">
        <v>2369</v>
      </c>
      <c r="CD303" s="15">
        <v>19610</v>
      </c>
      <c r="CE303" s="15">
        <v>1506</v>
      </c>
      <c r="CF303" s="15"/>
      <c r="CG303" s="15"/>
      <c r="CH303" s="15"/>
      <c r="CI303" s="15"/>
      <c r="CJ303" s="15">
        <v>5870</v>
      </c>
      <c r="CK303" s="15">
        <v>1431</v>
      </c>
      <c r="CL303" s="15">
        <v>146138</v>
      </c>
      <c r="CM303" s="15">
        <v>14649</v>
      </c>
      <c r="CN303" s="15"/>
      <c r="CO303" s="15"/>
      <c r="CP303" s="15"/>
      <c r="CQ303" s="15"/>
      <c r="CR303" s="15">
        <v>59173</v>
      </c>
      <c r="CS303" s="15">
        <v>13427</v>
      </c>
    </row>
    <row r="304" spans="1:97" x14ac:dyDescent="0.35">
      <c r="A304" s="1">
        <f t="shared" si="1155"/>
        <v>44210</v>
      </c>
      <c r="B304">
        <v>1410318</v>
      </c>
      <c r="C304">
        <v>301442</v>
      </c>
      <c r="D304">
        <v>262226</v>
      </c>
      <c r="E304">
        <v>4232</v>
      </c>
      <c r="F304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>
        <f t="shared" ref="N304" si="1907">B304-C304</f>
        <v>1108876</v>
      </c>
      <c r="O304" s="3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6">
        <f t="shared" ref="T304" si="1911">R304/V304</f>
        <v>0.29938508839354344</v>
      </c>
      <c r="U304" s="6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5">
        <v>0.11</v>
      </c>
      <c r="BL304" s="15">
        <v>0.12</v>
      </c>
      <c r="BM304" s="15">
        <v>0.19</v>
      </c>
      <c r="BN304" s="15">
        <v>3320406</v>
      </c>
      <c r="BO304" s="15">
        <v>325478</v>
      </c>
      <c r="BP304" s="15"/>
      <c r="BQ304" s="15"/>
      <c r="BR304" s="15"/>
      <c r="BS304" s="15"/>
      <c r="BT304" s="15">
        <v>1410318</v>
      </c>
      <c r="BU304" s="15">
        <v>301442</v>
      </c>
      <c r="BV304" s="15">
        <v>25103</v>
      </c>
      <c r="BW304" s="15">
        <v>2499</v>
      </c>
      <c r="BX304" s="15"/>
      <c r="BY304" s="15"/>
      <c r="BZ304" s="15"/>
      <c r="CA304" s="15"/>
      <c r="CB304" s="15">
        <v>9865</v>
      </c>
      <c r="CC304" s="15">
        <v>2385</v>
      </c>
      <c r="CD304" s="15">
        <v>19696</v>
      </c>
      <c r="CE304" s="15">
        <v>1515</v>
      </c>
      <c r="CF304" s="15"/>
      <c r="CG304" s="15"/>
      <c r="CH304" s="15"/>
      <c r="CI304" s="15"/>
      <c r="CJ304" s="15">
        <v>5885</v>
      </c>
      <c r="CK304" s="15">
        <v>1442</v>
      </c>
      <c r="CL304" s="15">
        <v>146661</v>
      </c>
      <c r="CM304" s="15">
        <v>14713</v>
      </c>
      <c r="CN304" s="15"/>
      <c r="CO304" s="15"/>
      <c r="CP304" s="15"/>
      <c r="CQ304" s="15"/>
      <c r="CR304" s="15">
        <v>59329</v>
      </c>
      <c r="CS304" s="15">
        <v>13490</v>
      </c>
    </row>
    <row r="305" spans="1:97" x14ac:dyDescent="0.35">
      <c r="A305" s="1">
        <f t="shared" si="1155"/>
        <v>44211</v>
      </c>
      <c r="B305">
        <v>1414800</v>
      </c>
      <c r="C305">
        <v>302782</v>
      </c>
      <c r="D305">
        <v>263829</v>
      </c>
      <c r="E305">
        <v>4251</v>
      </c>
      <c r="F305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>
        <f t="shared" ref="N305" si="1930">B305-C305</f>
        <v>1112018</v>
      </c>
      <c r="O305" s="3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6">
        <f t="shared" ref="T305" si="1934">R305/V305</f>
        <v>0.29897367246764839</v>
      </c>
      <c r="U305" s="6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5">
        <v>0.11</v>
      </c>
      <c r="BL305" s="15">
        <v>0.11</v>
      </c>
      <c r="BM305" s="15">
        <v>0.19</v>
      </c>
      <c r="BN305" s="15">
        <v>3343502</v>
      </c>
      <c r="BO305" s="15">
        <v>326938</v>
      </c>
      <c r="BP305" s="15"/>
      <c r="BQ305" s="15"/>
      <c r="BR305" s="15"/>
      <c r="BS305" s="15"/>
      <c r="BT305" s="15">
        <v>1414800</v>
      </c>
      <c r="BU305" s="15">
        <v>302782</v>
      </c>
      <c r="BV305" s="15">
        <v>25395</v>
      </c>
      <c r="BW305" s="15">
        <v>2518</v>
      </c>
      <c r="BX305" s="15"/>
      <c r="BY305" s="15"/>
      <c r="BZ305" s="15"/>
      <c r="CA305" s="15"/>
      <c r="CB305" s="15">
        <v>9917</v>
      </c>
      <c r="CC305" s="15">
        <v>2402</v>
      </c>
      <c r="CD305" s="15">
        <v>19875</v>
      </c>
      <c r="CE305" s="15">
        <v>1527</v>
      </c>
      <c r="CF305" s="15"/>
      <c r="CG305" s="15"/>
      <c r="CH305" s="15"/>
      <c r="CI305" s="15"/>
      <c r="CJ305" s="15">
        <v>5909</v>
      </c>
      <c r="CK305" s="15">
        <v>1454</v>
      </c>
      <c r="CL305" s="15">
        <v>148027</v>
      </c>
      <c r="CM305" s="15">
        <v>14779</v>
      </c>
      <c r="CN305" s="15"/>
      <c r="CO305" s="15"/>
      <c r="CP305" s="15"/>
      <c r="CQ305" s="15"/>
      <c r="CR305" s="15">
        <v>59522</v>
      </c>
      <c r="CS305" s="15">
        <v>13556</v>
      </c>
    </row>
    <row r="306" spans="1:97" x14ac:dyDescent="0.35">
      <c r="A306" s="1">
        <f t="shared" si="1155"/>
        <v>44212</v>
      </c>
      <c r="B306">
        <v>1418943</v>
      </c>
      <c r="C306">
        <v>304125</v>
      </c>
      <c r="D306">
        <v>265321</v>
      </c>
      <c r="E306">
        <v>4257</v>
      </c>
      <c r="F306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>
        <f t="shared" ref="N306" si="1953">B306-C306</f>
        <v>1114818</v>
      </c>
      <c r="O306" s="3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6">
        <f t="shared" ref="T306" si="1957">R306/V306</f>
        <v>0.3241612358194545</v>
      </c>
      <c r="U306" s="6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5">
        <v>0.11</v>
      </c>
      <c r="BL306" s="15">
        <v>0.11</v>
      </c>
      <c r="BM306" s="15">
        <v>0.19</v>
      </c>
      <c r="BN306" s="15">
        <v>3364961</v>
      </c>
      <c r="BO306" s="15">
        <v>328417</v>
      </c>
      <c r="BP306" s="15"/>
      <c r="BQ306" s="15"/>
      <c r="BR306" s="15"/>
      <c r="BS306" s="15"/>
      <c r="BT306" s="15">
        <v>1418943</v>
      </c>
      <c r="BU306" s="15">
        <v>304125</v>
      </c>
      <c r="BV306" s="15">
        <v>25572</v>
      </c>
      <c r="BW306" s="15">
        <v>2534</v>
      </c>
      <c r="BX306" s="15"/>
      <c r="BY306" s="15"/>
      <c r="BZ306" s="15"/>
      <c r="CA306" s="15"/>
      <c r="CB306" s="15">
        <v>9965</v>
      </c>
      <c r="CC306" s="15">
        <v>2417</v>
      </c>
      <c r="CD306" s="15">
        <v>20074</v>
      </c>
      <c r="CE306" s="15">
        <v>1535</v>
      </c>
      <c r="CF306" s="15"/>
      <c r="CG306" s="15"/>
      <c r="CH306" s="15"/>
      <c r="CI306" s="15"/>
      <c r="CJ306" s="15">
        <v>5936</v>
      </c>
      <c r="CK306" s="15">
        <v>1461</v>
      </c>
      <c r="CL306" s="15">
        <v>149635</v>
      </c>
      <c r="CM306" s="15">
        <v>14848</v>
      </c>
      <c r="CN306" s="15"/>
      <c r="CO306" s="15"/>
      <c r="CP306" s="15"/>
      <c r="CQ306" s="15"/>
      <c r="CR306" s="15">
        <v>59759</v>
      </c>
      <c r="CS306" s="15">
        <v>13616</v>
      </c>
    </row>
    <row r="307" spans="1:97" x14ac:dyDescent="0.35">
      <c r="A307" s="1">
        <f t="shared" si="1155"/>
        <v>44213</v>
      </c>
      <c r="B307">
        <v>1421490</v>
      </c>
      <c r="C307">
        <v>304851</v>
      </c>
      <c r="D307">
        <v>265925</v>
      </c>
      <c r="E307">
        <v>4321</v>
      </c>
      <c r="F307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>
        <f t="shared" ref="N307" si="1975">B307-C307</f>
        <v>1116639</v>
      </c>
      <c r="O307" s="3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6">
        <f t="shared" ref="T307" si="1979">R307/V307</f>
        <v>0.28504122497055362</v>
      </c>
      <c r="U307" s="6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5">
        <v>0.1</v>
      </c>
      <c r="BL307" s="15">
        <v>0.11</v>
      </c>
      <c r="BM307" s="15">
        <v>0.18</v>
      </c>
      <c r="BN307" s="15">
        <v>3372903</v>
      </c>
      <c r="BO307" s="15">
        <v>329210</v>
      </c>
      <c r="BP307" s="15"/>
      <c r="BQ307" s="15"/>
      <c r="BR307" s="15"/>
      <c r="BS307" s="15"/>
      <c r="BT307" s="15">
        <v>1421490</v>
      </c>
      <c r="BU307" s="15">
        <v>304851</v>
      </c>
      <c r="BV307" s="15">
        <v>25612</v>
      </c>
      <c r="BW307" s="15">
        <v>2536</v>
      </c>
      <c r="BX307" s="15"/>
      <c r="BY307" s="15"/>
      <c r="BZ307" s="15"/>
      <c r="CA307" s="15"/>
      <c r="CB307" s="15">
        <v>9973</v>
      </c>
      <c r="CC307" s="15">
        <v>2420</v>
      </c>
      <c r="CD307" s="15">
        <v>20115</v>
      </c>
      <c r="CE307" s="15">
        <v>1542</v>
      </c>
      <c r="CF307" s="15"/>
      <c r="CG307" s="15"/>
      <c r="CH307" s="15"/>
      <c r="CI307" s="15"/>
      <c r="CJ307" s="15">
        <v>5952</v>
      </c>
      <c r="CK307" s="15">
        <v>1466</v>
      </c>
      <c r="CL307" s="15">
        <v>149958</v>
      </c>
      <c r="CM307" s="15">
        <v>14889</v>
      </c>
      <c r="CN307" s="15"/>
      <c r="CO307" s="15"/>
      <c r="CP307" s="15"/>
      <c r="CQ307" s="15"/>
      <c r="CR307" s="15">
        <v>59864</v>
      </c>
      <c r="CS307" s="15">
        <v>13648</v>
      </c>
    </row>
    <row r="308" spans="1:97" x14ac:dyDescent="0.35">
      <c r="A308" s="1">
        <f t="shared" si="1155"/>
        <v>44214</v>
      </c>
      <c r="B308">
        <v>1422938</v>
      </c>
      <c r="C308">
        <v>305277</v>
      </c>
      <c r="D308">
        <v>266455</v>
      </c>
      <c r="E308">
        <v>4323</v>
      </c>
      <c r="F308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>
        <f t="shared" ref="N308" si="1996">B308-C308</f>
        <v>1117661</v>
      </c>
      <c r="O308" s="3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6">
        <f t="shared" ref="T308" si="2000">R308/V308</f>
        <v>0.29419889502762431</v>
      </c>
      <c r="U308" s="6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5">
        <v>0.1</v>
      </c>
      <c r="BL308" s="15">
        <v>0.11</v>
      </c>
      <c r="BM308" s="15">
        <v>0.18</v>
      </c>
      <c r="BN308" s="15">
        <v>3377961</v>
      </c>
      <c r="BO308" s="15">
        <v>329650</v>
      </c>
      <c r="BP308" s="15"/>
      <c r="BQ308" s="15"/>
      <c r="BR308" s="15"/>
      <c r="BS308" s="15"/>
      <c r="BT308" s="15">
        <v>1422938</v>
      </c>
      <c r="BU308" s="15">
        <v>305277</v>
      </c>
      <c r="BV308" s="15">
        <v>25638</v>
      </c>
      <c r="BW308" s="15">
        <v>2539</v>
      </c>
      <c r="BX308" s="15"/>
      <c r="BY308" s="15"/>
      <c r="BZ308" s="15"/>
      <c r="CA308" s="15"/>
      <c r="CB308" s="15">
        <v>9984</v>
      </c>
      <c r="CC308" s="15">
        <v>2422</v>
      </c>
      <c r="CD308" s="15">
        <v>20132</v>
      </c>
      <c r="CE308" s="15">
        <v>1542</v>
      </c>
      <c r="CF308" s="15"/>
      <c r="CG308" s="15"/>
      <c r="CH308" s="15"/>
      <c r="CI308" s="15"/>
      <c r="CJ308" s="15">
        <v>5958</v>
      </c>
      <c r="CK308" s="15">
        <v>1468</v>
      </c>
      <c r="CL308" s="15">
        <v>150183</v>
      </c>
      <c r="CM308" s="15">
        <v>14891</v>
      </c>
      <c r="CN308" s="15"/>
      <c r="CO308" s="15"/>
      <c r="CP308" s="15"/>
      <c r="CQ308" s="15"/>
      <c r="CR308" s="15">
        <v>59921</v>
      </c>
      <c r="CS308" s="15">
        <v>13660</v>
      </c>
    </row>
    <row r="309" spans="1:97" x14ac:dyDescent="0.35">
      <c r="A309" s="1">
        <f t="shared" si="1155"/>
        <v>44215</v>
      </c>
      <c r="B309">
        <v>1426214</v>
      </c>
      <c r="C309">
        <v>306239</v>
      </c>
      <c r="D309">
        <v>269997</v>
      </c>
      <c r="E309">
        <v>4324</v>
      </c>
      <c r="F30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>
        <f t="shared" ref="N309" si="2017">B309-C309</f>
        <v>1119975</v>
      </c>
      <c r="O309" s="3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6">
        <f t="shared" ref="T309" si="2021">R309/V309</f>
        <v>0.29365079365079366</v>
      </c>
      <c r="U309" s="6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5">
        <v>0.1</v>
      </c>
      <c r="BL309" s="15">
        <v>0.1</v>
      </c>
      <c r="BM309" s="15">
        <v>0.17</v>
      </c>
      <c r="BN309" s="15">
        <v>3399890</v>
      </c>
      <c r="BO309" s="15">
        <v>330682</v>
      </c>
      <c r="BP309" s="15"/>
      <c r="BQ309" s="15"/>
      <c r="BR309" s="15"/>
      <c r="BS309" s="15"/>
      <c r="BT309" s="15">
        <v>1426214</v>
      </c>
      <c r="BU309" s="15">
        <v>306238</v>
      </c>
      <c r="BV309" s="15">
        <v>25840</v>
      </c>
      <c r="BW309" s="15">
        <v>2545</v>
      </c>
      <c r="BX309" s="15"/>
      <c r="BY309" s="15"/>
      <c r="BZ309" s="15"/>
      <c r="CA309" s="15"/>
      <c r="CB309" s="15">
        <v>10013</v>
      </c>
      <c r="CC309" s="15">
        <v>2429</v>
      </c>
      <c r="CD309" s="15">
        <v>20340</v>
      </c>
      <c r="CE309" s="15">
        <v>1546</v>
      </c>
      <c r="CF309" s="15"/>
      <c r="CG309" s="15"/>
      <c r="CH309" s="15"/>
      <c r="CI309" s="15"/>
      <c r="CJ309" s="15">
        <v>5972</v>
      </c>
      <c r="CK309" s="15">
        <v>1473</v>
      </c>
      <c r="CL309" s="15">
        <v>151245</v>
      </c>
      <c r="CM309" s="15">
        <v>14937</v>
      </c>
      <c r="CN309" s="15"/>
      <c r="CO309" s="15"/>
      <c r="CP309" s="15"/>
      <c r="CQ309" s="15"/>
      <c r="CR309" s="15">
        <v>60074</v>
      </c>
      <c r="CS309" s="15">
        <v>13702</v>
      </c>
    </row>
    <row r="310" spans="1:97" x14ac:dyDescent="0.35">
      <c r="A310" s="1">
        <f t="shared" si="1155"/>
        <v>44216</v>
      </c>
      <c r="B310">
        <v>1430371</v>
      </c>
      <c r="C310">
        <v>307570</v>
      </c>
      <c r="D310">
        <v>270556</v>
      </c>
      <c r="E310">
        <v>4332</v>
      </c>
      <c r="F310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>
        <f t="shared" ref="N310" si="2040">B310-C310</f>
        <v>1122801</v>
      </c>
      <c r="O310" s="3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6">
        <f t="shared" ref="T310" si="2044">R310/V310</f>
        <v>0.3201828241520327</v>
      </c>
      <c r="U310" s="6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5">
        <v>0.1</v>
      </c>
      <c r="BL310" s="15">
        <v>0.1</v>
      </c>
      <c r="BM310" s="15">
        <v>0.15</v>
      </c>
      <c r="BN310" s="15">
        <v>3421017</v>
      </c>
      <c r="BO310" s="15">
        <v>332078</v>
      </c>
      <c r="BP310" s="15"/>
      <c r="BQ310" s="15"/>
      <c r="BR310" s="15"/>
      <c r="BS310" s="15"/>
      <c r="BT310" s="15">
        <v>1430371</v>
      </c>
      <c r="BU310" s="15">
        <v>307570</v>
      </c>
      <c r="BV310" s="15">
        <v>26005</v>
      </c>
      <c r="BW310" s="15">
        <v>2564</v>
      </c>
      <c r="BX310" s="15"/>
      <c r="BY310" s="15"/>
      <c r="BZ310" s="15"/>
      <c r="CA310" s="15"/>
      <c r="CB310" s="15">
        <v>10056</v>
      </c>
      <c r="CC310" s="15">
        <v>2449</v>
      </c>
      <c r="CD310" s="15">
        <v>20473</v>
      </c>
      <c r="CE310" s="15">
        <v>1558</v>
      </c>
      <c r="CF310" s="15"/>
      <c r="CG310" s="15"/>
      <c r="CH310" s="15"/>
      <c r="CI310" s="15"/>
      <c r="CJ310" s="15">
        <v>5992</v>
      </c>
      <c r="CK310" s="15">
        <v>1483</v>
      </c>
      <c r="CL310" s="15">
        <v>151871</v>
      </c>
      <c r="CM310" s="15">
        <v>15028</v>
      </c>
      <c r="CN310" s="15"/>
      <c r="CO310" s="15"/>
      <c r="CP310" s="15"/>
      <c r="CQ310" s="15"/>
      <c r="CR310" s="15">
        <v>60234</v>
      </c>
      <c r="CS310" s="15">
        <v>13785</v>
      </c>
    </row>
    <row r="311" spans="1:97" x14ac:dyDescent="0.35">
      <c r="A311" s="1">
        <f t="shared" ref="A311:A332" si="2062">A310+1</f>
        <v>44217</v>
      </c>
      <c r="B311">
        <v>1435642</v>
      </c>
      <c r="C311">
        <v>309274</v>
      </c>
      <c r="D311">
        <v>271949</v>
      </c>
      <c r="E311">
        <v>4394</v>
      </c>
      <c r="F311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>
        <f t="shared" ref="N311" si="2064">B311-C311</f>
        <v>1126368</v>
      </c>
      <c r="O311" s="3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6">
        <f t="shared" ref="T311" si="2068">R311/V311</f>
        <v>0.3232783153101878</v>
      </c>
      <c r="U311" s="6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5">
        <v>0.09</v>
      </c>
      <c r="BL311" s="15">
        <v>0.1</v>
      </c>
      <c r="BM311" s="15">
        <v>0.13</v>
      </c>
      <c r="BN311" s="15">
        <v>3443194</v>
      </c>
      <c r="BO311" s="15">
        <v>333968</v>
      </c>
      <c r="BP311" s="15"/>
      <c r="BQ311" s="15"/>
      <c r="BR311" s="15"/>
      <c r="BS311" s="15"/>
      <c r="BT311" s="15">
        <v>1435642</v>
      </c>
      <c r="BU311" s="15">
        <v>309274</v>
      </c>
      <c r="BV311" s="15">
        <v>26327</v>
      </c>
      <c r="BW311" s="15">
        <v>2586</v>
      </c>
      <c r="BX311" s="15"/>
      <c r="BY311" s="15"/>
      <c r="BZ311" s="15"/>
      <c r="CA311" s="15"/>
      <c r="CB311" s="15">
        <v>10181</v>
      </c>
      <c r="CC311" s="15">
        <v>2470</v>
      </c>
      <c r="CD311" s="15">
        <v>20646</v>
      </c>
      <c r="CE311" s="15">
        <v>1568</v>
      </c>
      <c r="CF311" s="15"/>
      <c r="CG311" s="15"/>
      <c r="CH311" s="15"/>
      <c r="CI311" s="15"/>
      <c r="CJ311" s="15">
        <v>6015</v>
      </c>
      <c r="CK311" s="15">
        <v>1493</v>
      </c>
      <c r="CL311" s="15">
        <v>142874</v>
      </c>
      <c r="CM311" s="15">
        <v>15132</v>
      </c>
      <c r="CN311" s="15"/>
      <c r="CO311" s="15"/>
      <c r="CP311" s="15"/>
      <c r="CQ311" s="15"/>
      <c r="CR311" s="15">
        <v>60452</v>
      </c>
      <c r="CS311" s="15">
        <v>13890</v>
      </c>
    </row>
    <row r="312" spans="1:97" x14ac:dyDescent="0.35">
      <c r="A312" s="1">
        <f t="shared" si="2062"/>
        <v>44218</v>
      </c>
      <c r="B312">
        <v>1439736</v>
      </c>
      <c r="C312">
        <v>310578</v>
      </c>
      <c r="D312">
        <v>273011</v>
      </c>
      <c r="E312">
        <v>4445</v>
      </c>
      <c r="F312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>
        <f t="shared" ref="N312" si="2087">B312-C312</f>
        <v>1129158</v>
      </c>
      <c r="O312" s="3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6">
        <f t="shared" ref="T312" si="2091">R312/V312</f>
        <v>0.31851489985344406</v>
      </c>
      <c r="U312" s="6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5">
        <v>0.08</v>
      </c>
      <c r="BL312" s="15">
        <v>0.1</v>
      </c>
      <c r="BM312" s="15">
        <v>0.12</v>
      </c>
      <c r="BN312" s="15">
        <v>3466465</v>
      </c>
      <c r="BO312" s="15">
        <v>335371</v>
      </c>
      <c r="BP312" s="15"/>
      <c r="BQ312" s="15"/>
      <c r="BR312" s="15"/>
      <c r="BS312" s="15"/>
      <c r="BT312" s="15">
        <v>1439736</v>
      </c>
      <c r="BU312" s="15">
        <v>310578</v>
      </c>
      <c r="BV312" s="15">
        <v>26617</v>
      </c>
      <c r="BW312" s="15">
        <v>2597</v>
      </c>
      <c r="BX312" s="15"/>
      <c r="BY312" s="15"/>
      <c r="BZ312" s="15"/>
      <c r="CA312" s="15"/>
      <c r="CB312" s="15">
        <v>10289</v>
      </c>
      <c r="CC312" s="15">
        <v>2481</v>
      </c>
      <c r="CD312" s="15">
        <v>20789</v>
      </c>
      <c r="CE312" s="15">
        <v>1573</v>
      </c>
      <c r="CF312" s="15"/>
      <c r="CG312" s="15"/>
      <c r="CH312" s="15"/>
      <c r="CI312" s="15"/>
      <c r="CJ312" s="15">
        <v>6034</v>
      </c>
      <c r="CK312" s="15">
        <v>1498</v>
      </c>
      <c r="CL312" s="15">
        <v>154176</v>
      </c>
      <c r="CM312" s="15">
        <v>15210</v>
      </c>
      <c r="CN312" s="15"/>
      <c r="CO312" s="15"/>
      <c r="CP312" s="15"/>
      <c r="CQ312" s="15"/>
      <c r="CR312" s="15">
        <v>60641</v>
      </c>
      <c r="CS312" s="15">
        <v>13962</v>
      </c>
    </row>
    <row r="313" spans="1:97" x14ac:dyDescent="0.35">
      <c r="A313" s="1">
        <f t="shared" si="2062"/>
        <v>44219</v>
      </c>
      <c r="B313">
        <v>1444457</v>
      </c>
      <c r="C313">
        <v>311964</v>
      </c>
      <c r="D313">
        <v>273188</v>
      </c>
      <c r="E313">
        <v>4478</v>
      </c>
      <c r="F313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>
        <f t="shared" ref="N313" si="2110">B313-C313</f>
        <v>1132493</v>
      </c>
      <c r="O313" s="3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6">
        <f t="shared" ref="T313" si="2114">R313/V313</f>
        <v>0.2935818682482525</v>
      </c>
      <c r="U313" s="6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5">
        <v>0.08</v>
      </c>
      <c r="BL313" s="15">
        <v>0.1</v>
      </c>
      <c r="BM313" s="15">
        <v>0.12</v>
      </c>
      <c r="BN313" s="15">
        <v>3489247</v>
      </c>
      <c r="BO313" s="15">
        <v>336871</v>
      </c>
      <c r="BP313" s="15"/>
      <c r="BQ313" s="15"/>
      <c r="BR313" s="15"/>
      <c r="BS313" s="15"/>
      <c r="BT313" s="15">
        <v>1444457</v>
      </c>
      <c r="BU313" s="15">
        <v>311964</v>
      </c>
      <c r="BV313" s="15">
        <v>26876</v>
      </c>
      <c r="BW313" s="15">
        <v>2609</v>
      </c>
      <c r="BX313" s="15"/>
      <c r="BY313" s="15"/>
      <c r="BZ313" s="15"/>
      <c r="CA313" s="15"/>
      <c r="CB313" s="15">
        <v>10363</v>
      </c>
      <c r="CC313" s="15">
        <v>2495</v>
      </c>
      <c r="CD313" s="15">
        <v>20978</v>
      </c>
      <c r="CE313" s="15">
        <v>1586</v>
      </c>
      <c r="CF313" s="15"/>
      <c r="CG313" s="15"/>
      <c r="CH313" s="15"/>
      <c r="CI313" s="15"/>
      <c r="CJ313" s="15">
        <v>6058</v>
      </c>
      <c r="CK313" s="15">
        <v>1509</v>
      </c>
      <c r="CL313" s="15">
        <v>155211</v>
      </c>
      <c r="CM313" s="15">
        <v>15297</v>
      </c>
      <c r="CN313" s="15"/>
      <c r="CO313" s="15"/>
      <c r="CP313" s="15"/>
      <c r="CQ313" s="15"/>
      <c r="CR313" s="15">
        <v>60869</v>
      </c>
      <c r="CS313" s="15">
        <v>14042</v>
      </c>
    </row>
    <row r="314" spans="1:97" x14ac:dyDescent="0.35">
      <c r="A314" s="1">
        <f t="shared" si="2062"/>
        <v>44220</v>
      </c>
      <c r="B314">
        <v>1447206</v>
      </c>
      <c r="C314">
        <v>312807</v>
      </c>
      <c r="D314">
        <v>274099</v>
      </c>
      <c r="E314">
        <v>4487</v>
      </c>
      <c r="F314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>
        <f t="shared" ref="N314" si="2133">B314-C314</f>
        <v>1134399</v>
      </c>
      <c r="O314" s="3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6">
        <f t="shared" ref="T314" si="2137">R314/V314</f>
        <v>0.30665696616951621</v>
      </c>
      <c r="U314" s="6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5">
        <v>0.08</v>
      </c>
      <c r="BL314" s="15">
        <v>0.11</v>
      </c>
      <c r="BM314" s="15">
        <v>0.12</v>
      </c>
      <c r="BN314" s="15">
        <v>3498415</v>
      </c>
      <c r="BO314" s="15">
        <v>337785</v>
      </c>
      <c r="BP314" s="15"/>
      <c r="BQ314" s="15"/>
      <c r="BR314" s="15"/>
      <c r="BS314" s="15"/>
      <c r="BT314" s="15">
        <v>1447206</v>
      </c>
      <c r="BU314" s="15">
        <v>312807</v>
      </c>
      <c r="BV314" s="15">
        <v>26922</v>
      </c>
      <c r="BW314" s="15">
        <v>2614</v>
      </c>
      <c r="BX314" s="15"/>
      <c r="BY314" s="15"/>
      <c r="BZ314" s="15"/>
      <c r="CA314" s="15"/>
      <c r="CB314" s="15">
        <v>10373</v>
      </c>
      <c r="CC314" s="15">
        <v>2498</v>
      </c>
      <c r="CD314" s="15">
        <v>21027</v>
      </c>
      <c r="CE314" s="15">
        <v>1590</v>
      </c>
      <c r="CF314" s="15"/>
      <c r="CG314" s="15"/>
      <c r="CH314" s="15"/>
      <c r="CI314" s="15"/>
      <c r="CJ314" s="15">
        <v>6071</v>
      </c>
      <c r="CK314" s="15">
        <v>1513</v>
      </c>
      <c r="CL314" s="15">
        <v>155583</v>
      </c>
      <c r="CM314" s="15">
        <v>15335</v>
      </c>
      <c r="CN314" s="15"/>
      <c r="CO314" s="15"/>
      <c r="CP314" s="15"/>
      <c r="CQ314" s="15"/>
      <c r="CR314" s="15">
        <v>60983</v>
      </c>
      <c r="CS314" s="15">
        <v>14078</v>
      </c>
    </row>
    <row r="315" spans="1:97" x14ac:dyDescent="0.35">
      <c r="A315" s="1">
        <f t="shared" si="2062"/>
        <v>44221</v>
      </c>
      <c r="B315">
        <v>1448928</v>
      </c>
      <c r="C315">
        <v>313238</v>
      </c>
      <c r="D315">
        <v>274730</v>
      </c>
      <c r="E315">
        <v>4488</v>
      </c>
      <c r="F315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>
        <f t="shared" ref="N315" si="2156">B315-C315</f>
        <v>1135690</v>
      </c>
      <c r="O315" s="3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6">
        <f t="shared" ref="T315" si="2160">R315/V315</f>
        <v>0.25029036004645761</v>
      </c>
      <c r="U315" s="6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5">
        <v>0.08</v>
      </c>
      <c r="BL315" s="15">
        <v>0.11</v>
      </c>
      <c r="BM315" s="15">
        <v>0.12</v>
      </c>
      <c r="BN315" s="15">
        <v>3504393</v>
      </c>
      <c r="BO315" s="15">
        <v>338255</v>
      </c>
      <c r="BP315" s="15"/>
      <c r="BQ315" s="15"/>
      <c r="BR315" s="15"/>
      <c r="BS315" s="15"/>
      <c r="BT315" s="15">
        <v>1448928</v>
      </c>
      <c r="BU315" s="15">
        <v>313238</v>
      </c>
      <c r="BV315" s="15">
        <v>26957</v>
      </c>
      <c r="BW315" s="15">
        <v>2615</v>
      </c>
      <c r="BX315" s="15"/>
      <c r="BY315" s="15"/>
      <c r="BZ315" s="15"/>
      <c r="CA315" s="15"/>
      <c r="CB315" s="15">
        <v>10385</v>
      </c>
      <c r="CC315" s="15">
        <v>2501</v>
      </c>
      <c r="CD315" s="15">
        <v>21083</v>
      </c>
      <c r="CE315" s="15">
        <v>1595</v>
      </c>
      <c r="CF315" s="15"/>
      <c r="CG315" s="15"/>
      <c r="CH315" s="15"/>
      <c r="CI315" s="15"/>
      <c r="CJ315" s="15">
        <v>6078</v>
      </c>
      <c r="CK315" s="15">
        <v>1518</v>
      </c>
      <c r="CL315" s="15">
        <v>155837</v>
      </c>
      <c r="CM315" s="15">
        <v>15348</v>
      </c>
      <c r="CN315" s="15"/>
      <c r="CO315" s="15"/>
      <c r="CP315" s="15"/>
      <c r="CQ315" s="15"/>
      <c r="CR315" s="15">
        <v>61043</v>
      </c>
      <c r="CS315" s="15">
        <v>14094</v>
      </c>
    </row>
    <row r="316" spans="1:97" x14ac:dyDescent="0.35">
      <c r="A316" s="1">
        <f t="shared" si="2062"/>
        <v>44222</v>
      </c>
      <c r="B316">
        <v>1451973</v>
      </c>
      <c r="C316">
        <v>314058</v>
      </c>
      <c r="D316">
        <v>276447</v>
      </c>
      <c r="E316">
        <v>4488</v>
      </c>
      <c r="F316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>
        <f t="shared" ref="N316" si="2179">B316-C316</f>
        <v>1137915</v>
      </c>
      <c r="O316" s="3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6">
        <f t="shared" ref="T316" si="2183">R316/V316</f>
        <v>0.26929392446633826</v>
      </c>
      <c r="U316" s="6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5">
        <v>7.0000000000000007E-2</v>
      </c>
      <c r="BL316" s="15">
        <v>0.1</v>
      </c>
      <c r="BM316" s="15">
        <v>0.1</v>
      </c>
      <c r="BN316" s="15">
        <v>3525269</v>
      </c>
      <c r="BO316" s="15">
        <v>339157</v>
      </c>
      <c r="BP316" s="15"/>
      <c r="BQ316" s="15"/>
      <c r="BR316" s="15"/>
      <c r="BS316" s="15"/>
      <c r="BT316" s="15">
        <v>1451973</v>
      </c>
      <c r="BU316" s="15">
        <v>314058</v>
      </c>
      <c r="BV316" s="15">
        <v>27071</v>
      </c>
      <c r="BW316" s="15">
        <v>2619</v>
      </c>
      <c r="BX316" s="15"/>
      <c r="BY316" s="15"/>
      <c r="BZ316" s="15"/>
      <c r="CA316" s="15"/>
      <c r="CB316" s="15">
        <v>10412</v>
      </c>
      <c r="CC316" s="15">
        <v>2504</v>
      </c>
      <c r="CD316" s="15">
        <v>21219</v>
      </c>
      <c r="CE316" s="15">
        <v>1601</v>
      </c>
      <c r="CF316" s="15"/>
      <c r="CG316" s="15"/>
      <c r="CH316" s="15"/>
      <c r="CI316" s="15"/>
      <c r="CJ316" s="15">
        <v>6098</v>
      </c>
      <c r="CK316" s="15">
        <v>1523</v>
      </c>
      <c r="CL316" s="15">
        <v>156973</v>
      </c>
      <c r="CM316" s="15">
        <v>15396</v>
      </c>
      <c r="CN316" s="15"/>
      <c r="CO316" s="15"/>
      <c r="CP316" s="15"/>
      <c r="CQ316" s="15"/>
      <c r="CR316" s="15">
        <v>61199</v>
      </c>
      <c r="CS316" s="15">
        <v>14128</v>
      </c>
    </row>
    <row r="317" spans="1:97" x14ac:dyDescent="0.35">
      <c r="A317" s="1">
        <f t="shared" si="2062"/>
        <v>44223</v>
      </c>
      <c r="B317">
        <v>1455735</v>
      </c>
      <c r="C317">
        <v>315152</v>
      </c>
      <c r="D317">
        <v>277831</v>
      </c>
      <c r="E317">
        <v>4492</v>
      </c>
      <c r="F317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>
        <f t="shared" ref="N317" si="2202">B317-C317</f>
        <v>1140583</v>
      </c>
      <c r="O317" s="3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6">
        <f t="shared" ref="T317" si="2206">R317/V317</f>
        <v>0.29080276448697501</v>
      </c>
      <c r="U317" s="6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5">
        <v>7.0000000000000007E-2</v>
      </c>
      <c r="BL317" s="15">
        <v>0.1</v>
      </c>
      <c r="BM317" s="15">
        <v>0.1</v>
      </c>
      <c r="BN317" s="15">
        <v>3544420</v>
      </c>
      <c r="BO317" s="15">
        <v>340344</v>
      </c>
      <c r="BP317" s="15"/>
      <c r="BQ317" s="15"/>
      <c r="BR317" s="15"/>
      <c r="BS317" s="15"/>
      <c r="BT317" s="15">
        <v>1455735</v>
      </c>
      <c r="BU317" s="15">
        <v>315152</v>
      </c>
      <c r="BV317" s="15">
        <v>27224</v>
      </c>
      <c r="BW317" s="15">
        <v>2626</v>
      </c>
      <c r="BX317" s="15"/>
      <c r="BY317" s="15"/>
      <c r="BZ317" s="15"/>
      <c r="CA317" s="15"/>
      <c r="CB317" s="15">
        <v>10437</v>
      </c>
      <c r="CC317" s="15">
        <v>2510</v>
      </c>
      <c r="CD317" s="15">
        <v>21373</v>
      </c>
      <c r="CE317" s="15">
        <v>1602</v>
      </c>
      <c r="CF317" s="15"/>
      <c r="CG317" s="15"/>
      <c r="CH317" s="15"/>
      <c r="CI317" s="15"/>
      <c r="CJ317" s="15">
        <v>6112</v>
      </c>
      <c r="CK317" s="15">
        <v>1526</v>
      </c>
      <c r="CL317" s="15">
        <v>158136</v>
      </c>
      <c r="CM317" s="15">
        <v>15451</v>
      </c>
      <c r="CN317" s="15"/>
      <c r="CO317" s="15"/>
      <c r="CP317" s="15"/>
      <c r="CQ317" s="15"/>
      <c r="CR317" s="15">
        <v>61369</v>
      </c>
      <c r="CS317" s="15">
        <v>14187</v>
      </c>
    </row>
    <row r="318" spans="1:97" x14ac:dyDescent="0.35">
      <c r="A318" s="1">
        <f t="shared" si="2062"/>
        <v>44224</v>
      </c>
      <c r="B318">
        <v>1459926</v>
      </c>
      <c r="C318">
        <v>316437</v>
      </c>
      <c r="D318">
        <v>279687</v>
      </c>
      <c r="E318">
        <v>4500</v>
      </c>
      <c r="F318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>
        <f t="shared" ref="N318" si="2225">B318-C318</f>
        <v>1143489</v>
      </c>
      <c r="O318" s="3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6">
        <f t="shared" ref="T318" si="2229">R318/V318</f>
        <v>0.30660940109759005</v>
      </c>
      <c r="U318" s="6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5">
        <v>0.06</v>
      </c>
      <c r="BL318" s="15">
        <v>0.1</v>
      </c>
      <c r="BM318" s="15">
        <v>0.09</v>
      </c>
      <c r="BN318" s="15">
        <v>3564851</v>
      </c>
      <c r="BO318" s="15">
        <v>341707</v>
      </c>
      <c r="BP318" s="15"/>
      <c r="BQ318" s="15"/>
      <c r="BR318" s="15"/>
      <c r="BS318" s="15"/>
      <c r="BT318" s="15">
        <v>1459926</v>
      </c>
      <c r="BU318" s="15">
        <v>316437</v>
      </c>
      <c r="BV318" s="15">
        <v>27467</v>
      </c>
      <c r="BW318" s="15">
        <v>2632</v>
      </c>
      <c r="BX318" s="15"/>
      <c r="BY318" s="15"/>
      <c r="BZ318" s="15"/>
      <c r="CA318" s="15"/>
      <c r="CB318" s="15">
        <v>10470</v>
      </c>
      <c r="CC318" s="15">
        <v>2515</v>
      </c>
      <c r="CD318" s="15">
        <v>21495</v>
      </c>
      <c r="CE318" s="15">
        <v>1604</v>
      </c>
      <c r="CF318" s="15"/>
      <c r="CG318" s="15"/>
      <c r="CH318" s="15"/>
      <c r="CI318" s="15"/>
      <c r="CJ318" s="15">
        <v>6127</v>
      </c>
      <c r="CK318" s="15">
        <v>1528</v>
      </c>
      <c r="CL318" s="15">
        <v>158919</v>
      </c>
      <c r="CM318" s="15">
        <v>15518</v>
      </c>
      <c r="CN318" s="15"/>
      <c r="CO318" s="15"/>
      <c r="CP318" s="15"/>
      <c r="CQ318" s="15"/>
      <c r="CR318" s="15">
        <v>61565</v>
      </c>
      <c r="CS318" s="15">
        <v>14251</v>
      </c>
    </row>
    <row r="319" spans="1:97" x14ac:dyDescent="0.35">
      <c r="A319" s="1">
        <f t="shared" si="2062"/>
        <v>44225</v>
      </c>
      <c r="B319">
        <v>1462822</v>
      </c>
      <c r="C319">
        <v>317124</v>
      </c>
      <c r="D319">
        <v>281205</v>
      </c>
      <c r="E319">
        <v>4532</v>
      </c>
      <c r="F31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>
        <f t="shared" ref="N319" si="2248">B319-C319</f>
        <v>1145698</v>
      </c>
      <c r="O319" s="3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6">
        <f t="shared" ref="T319" si="2252">R319/V319</f>
        <v>0.23722375690607736</v>
      </c>
      <c r="U319" s="6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5">
        <v>0.06</v>
      </c>
      <c r="BL319" s="15">
        <v>0.1</v>
      </c>
      <c r="BM319" s="15">
        <v>0.08</v>
      </c>
      <c r="BN319" s="15">
        <v>3579558</v>
      </c>
      <c r="BO319" s="15">
        <v>342499</v>
      </c>
      <c r="BP319" s="15"/>
      <c r="BQ319" s="15"/>
      <c r="BR319" s="15"/>
      <c r="BS319" s="15"/>
      <c r="BT319" s="15">
        <v>1462822</v>
      </c>
      <c r="BU319" s="15">
        <v>317124</v>
      </c>
      <c r="BV319" s="15">
        <v>27623</v>
      </c>
      <c r="BW319" s="15">
        <v>2632</v>
      </c>
      <c r="BX319" s="15"/>
      <c r="BY319" s="15"/>
      <c r="BZ319" s="15"/>
      <c r="CA319" s="15"/>
      <c r="CB319" s="15">
        <v>10498</v>
      </c>
      <c r="CC319" s="15">
        <v>2520</v>
      </c>
      <c r="CD319" s="15">
        <v>21567</v>
      </c>
      <c r="CE319" s="15">
        <v>1604</v>
      </c>
      <c r="CF319" s="15"/>
      <c r="CG319" s="15"/>
      <c r="CH319" s="15"/>
      <c r="CI319" s="15"/>
      <c r="CJ319" s="15">
        <v>6136</v>
      </c>
      <c r="CK319" s="15">
        <v>1528</v>
      </c>
      <c r="CL319" s="15">
        <v>159753</v>
      </c>
      <c r="CM319" s="15">
        <v>15557</v>
      </c>
      <c r="CN319" s="15"/>
      <c r="CO319" s="15"/>
      <c r="CP319" s="15"/>
      <c r="CQ319" s="15"/>
      <c r="CR319" s="15">
        <v>61704</v>
      </c>
      <c r="CS319" s="15">
        <v>14276</v>
      </c>
    </row>
    <row r="320" spans="1:97" x14ac:dyDescent="0.35">
      <c r="A320" s="1">
        <f t="shared" si="2062"/>
        <v>44226</v>
      </c>
      <c r="B320">
        <v>1469900</v>
      </c>
      <c r="C320">
        <v>318450</v>
      </c>
      <c r="D320">
        <v>281526</v>
      </c>
      <c r="E320">
        <v>4577</v>
      </c>
      <c r="F320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>
        <f t="shared" ref="N320" si="2271">B320-C320</f>
        <v>1151450</v>
      </c>
      <c r="O320" s="3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6">
        <f t="shared" ref="T320" si="2275">R320/V320</f>
        <v>0.18734105679570501</v>
      </c>
      <c r="U320" s="6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5">
        <v>0.06</v>
      </c>
      <c r="BL320" s="15">
        <v>0.1</v>
      </c>
      <c r="BM320" s="15">
        <v>0.08</v>
      </c>
      <c r="BN320" s="15">
        <v>3612560</v>
      </c>
      <c r="BO320" s="15">
        <v>343928</v>
      </c>
      <c r="BP320" s="15"/>
      <c r="BQ320" s="15"/>
      <c r="BR320" s="15"/>
      <c r="BS320" s="15"/>
      <c r="BT320" s="15">
        <v>1469900</v>
      </c>
      <c r="BU320" s="15">
        <v>318450</v>
      </c>
      <c r="BV320" s="15">
        <v>28085</v>
      </c>
      <c r="BW320" s="15">
        <v>2647</v>
      </c>
      <c r="BX320" s="15"/>
      <c r="BY320" s="15"/>
      <c r="BZ320" s="15"/>
      <c r="CA320" s="15"/>
      <c r="CB320" s="15">
        <v>10801</v>
      </c>
      <c r="CC320" s="15">
        <v>2529</v>
      </c>
      <c r="CD320" s="15">
        <v>21955</v>
      </c>
      <c r="CE320" s="15">
        <v>1613</v>
      </c>
      <c r="CF320" s="15"/>
      <c r="CG320" s="15"/>
      <c r="CH320" s="15"/>
      <c r="CI320" s="15"/>
      <c r="CJ320" s="15">
        <v>6257</v>
      </c>
      <c r="CK320" s="15">
        <v>1535</v>
      </c>
      <c r="CL320" s="15">
        <v>162799</v>
      </c>
      <c r="CM320" s="15">
        <v>15616</v>
      </c>
      <c r="CN320" s="15"/>
      <c r="CO320" s="15"/>
      <c r="CP320" s="15"/>
      <c r="CQ320" s="15"/>
      <c r="CR320" s="15">
        <v>63041</v>
      </c>
      <c r="CS320" s="15">
        <v>14338</v>
      </c>
    </row>
    <row r="321" spans="1:97" x14ac:dyDescent="0.35">
      <c r="A321" s="1">
        <f t="shared" si="2062"/>
        <v>44227</v>
      </c>
      <c r="B321">
        <v>1472772</v>
      </c>
      <c r="C321">
        <v>319206</v>
      </c>
      <c r="D321">
        <v>282480</v>
      </c>
      <c r="E321">
        <v>4651</v>
      </c>
      <c r="F321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>
        <f t="shared" ref="N321" si="2294">B321-C321</f>
        <v>1153566</v>
      </c>
      <c r="O321" s="3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6">
        <f t="shared" ref="T321" si="2298">R321/V321</f>
        <v>0.26323119777158777</v>
      </c>
      <c r="U321" s="6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5">
        <v>7.0000000000000007E-2</v>
      </c>
      <c r="BL321" s="15">
        <v>0.1</v>
      </c>
      <c r="BM321" s="15">
        <v>0.08</v>
      </c>
      <c r="BN321" s="15">
        <v>3622148</v>
      </c>
      <c r="BO321" s="15">
        <v>344770</v>
      </c>
      <c r="BP321" s="15"/>
      <c r="BQ321" s="15"/>
      <c r="BR321" s="15"/>
      <c r="BS321" s="15"/>
      <c r="BT321" s="15">
        <v>1472772</v>
      </c>
      <c r="BU321" s="15">
        <v>319206</v>
      </c>
      <c r="BV321" s="15">
        <v>28156</v>
      </c>
      <c r="BW321" s="15">
        <v>2652</v>
      </c>
      <c r="BX321" s="15"/>
      <c r="BY321" s="15"/>
      <c r="BZ321" s="15"/>
      <c r="CA321" s="15"/>
      <c r="CB321" s="15">
        <v>10817</v>
      </c>
      <c r="CC321" s="15">
        <v>2535</v>
      </c>
      <c r="CD321" s="15">
        <v>21982</v>
      </c>
      <c r="CE321" s="15">
        <v>1615</v>
      </c>
      <c r="CF321" s="15"/>
      <c r="CG321" s="15"/>
      <c r="CH321" s="15"/>
      <c r="CI321" s="15"/>
      <c r="CJ321" s="15">
        <v>6265</v>
      </c>
      <c r="CK321" s="15">
        <v>1536</v>
      </c>
      <c r="CL321" s="15">
        <v>163255</v>
      </c>
      <c r="CM321" s="15">
        <v>15657</v>
      </c>
      <c r="CN321" s="15"/>
      <c r="CO321" s="15"/>
      <c r="CP321" s="15"/>
      <c r="CQ321" s="15"/>
      <c r="CR321" s="15">
        <v>63162</v>
      </c>
      <c r="CS321" s="15">
        <v>14371</v>
      </c>
    </row>
    <row r="322" spans="1:97" x14ac:dyDescent="0.35">
      <c r="A322" s="1">
        <f t="shared" si="2062"/>
        <v>44228</v>
      </c>
      <c r="B322">
        <v>1474033</v>
      </c>
      <c r="C322">
        <v>319495</v>
      </c>
      <c r="D322">
        <v>283038</v>
      </c>
      <c r="E322">
        <v>4901</v>
      </c>
      <c r="F322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>
        <f t="shared" ref="N322" si="2317">B322-C322</f>
        <v>1154538</v>
      </c>
      <c r="O322" s="3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6">
        <f t="shared" ref="T322" si="2321">R322/V322</f>
        <v>0.22918318794607453</v>
      </c>
      <c r="U322" s="6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5">
        <v>0.06</v>
      </c>
      <c r="BL322" s="15">
        <v>0.1</v>
      </c>
      <c r="BM322" s="15">
        <v>7.0000000000000007E-2</v>
      </c>
      <c r="BN322" s="15">
        <v>3627948</v>
      </c>
      <c r="BO322" s="15">
        <v>345052</v>
      </c>
      <c r="BP322" s="15"/>
      <c r="BQ322" s="15"/>
      <c r="BR322" s="15"/>
      <c r="BS322" s="15"/>
      <c r="BT322" s="15">
        <v>1474033</v>
      </c>
      <c r="BU322" s="15">
        <v>319495</v>
      </c>
      <c r="BV322" s="15">
        <v>28197</v>
      </c>
      <c r="BW322" s="15">
        <v>2652</v>
      </c>
      <c r="BX322" s="15"/>
      <c r="BY322" s="15"/>
      <c r="BZ322" s="15"/>
      <c r="CA322" s="15"/>
      <c r="CB322" s="15">
        <v>10828</v>
      </c>
      <c r="CC322" s="15">
        <v>2537</v>
      </c>
      <c r="CD322" s="15">
        <v>21998</v>
      </c>
      <c r="CE322" s="15">
        <v>1615</v>
      </c>
      <c r="CF322" s="15"/>
      <c r="CG322" s="15"/>
      <c r="CH322" s="15"/>
      <c r="CI322" s="15"/>
      <c r="CJ322" s="15">
        <v>6266</v>
      </c>
      <c r="CK322" s="15">
        <v>1536</v>
      </c>
      <c r="CL322" s="15">
        <v>163709</v>
      </c>
      <c r="CM322" s="15">
        <v>15672</v>
      </c>
      <c r="CN322" s="15"/>
      <c r="CO322" s="15"/>
      <c r="CP322" s="15"/>
      <c r="CQ322" s="15"/>
      <c r="CR322" s="15">
        <v>63210</v>
      </c>
      <c r="CS322" s="15">
        <v>14377</v>
      </c>
    </row>
    <row r="323" spans="1:97" x14ac:dyDescent="0.35">
      <c r="A323" s="1">
        <f t="shared" si="2062"/>
        <v>44229</v>
      </c>
      <c r="B323">
        <v>1477304</v>
      </c>
      <c r="C323">
        <v>320342</v>
      </c>
      <c r="D323">
        <v>286341</v>
      </c>
      <c r="E323">
        <v>4906</v>
      </c>
      <c r="F323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>
        <f t="shared" ref="N323" si="2337">B323-C323</f>
        <v>1156962</v>
      </c>
      <c r="O323" s="3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6">
        <f t="shared" ref="T323" si="2341">R323/V323</f>
        <v>0.25894221950473861</v>
      </c>
      <c r="U323" s="6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5">
        <v>7.0000000000000007E-2</v>
      </c>
      <c r="BL323" s="15">
        <v>0.09</v>
      </c>
      <c r="BM323" s="15">
        <v>7.0000000000000007E-2</v>
      </c>
      <c r="BN323" s="15">
        <v>3648648</v>
      </c>
      <c r="BO323" s="15">
        <v>346002</v>
      </c>
      <c r="BP323" s="15"/>
      <c r="BQ323" s="15"/>
      <c r="BR323" s="15"/>
      <c r="BS323" s="15"/>
      <c r="BT323" s="15">
        <v>1477304</v>
      </c>
      <c r="BU323" s="15">
        <v>320342</v>
      </c>
      <c r="BV323" s="15">
        <v>28351</v>
      </c>
      <c r="BW323" s="15">
        <v>2661</v>
      </c>
      <c r="BX323" s="15"/>
      <c r="BY323" s="15"/>
      <c r="BZ323" s="15"/>
      <c r="CA323" s="15"/>
      <c r="CB323" s="15">
        <v>10856</v>
      </c>
      <c r="CC323" s="15">
        <v>2544</v>
      </c>
      <c r="CD323" s="15">
        <v>22094</v>
      </c>
      <c r="CE323" s="15">
        <v>1617</v>
      </c>
      <c r="CF323" s="15"/>
      <c r="CG323" s="15"/>
      <c r="CH323" s="15"/>
      <c r="CI323" s="15"/>
      <c r="CJ323" s="15">
        <v>6276</v>
      </c>
      <c r="CK323" s="15">
        <v>1538</v>
      </c>
      <c r="CL323" s="15">
        <v>164478</v>
      </c>
      <c r="CM323" s="15">
        <v>15683</v>
      </c>
      <c r="CN323" s="15"/>
      <c r="CO323" s="15"/>
      <c r="CP323" s="15"/>
      <c r="CQ323" s="15"/>
      <c r="CR323" s="15">
        <v>63330</v>
      </c>
      <c r="CS323" s="15">
        <v>14389</v>
      </c>
    </row>
    <row r="324" spans="1:97" x14ac:dyDescent="0.35">
      <c r="A324" s="1">
        <f t="shared" si="2062"/>
        <v>44230</v>
      </c>
      <c r="B324">
        <v>1480685</v>
      </c>
      <c r="C324">
        <v>321271</v>
      </c>
      <c r="D324">
        <v>288312</v>
      </c>
      <c r="E324">
        <v>4919</v>
      </c>
      <c r="F324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>
        <f t="shared" ref="N324" si="2360">B324-C324</f>
        <v>1159414</v>
      </c>
      <c r="O324" s="3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6">
        <f t="shared" ref="T324" si="2364">R324/V324</f>
        <v>0.27477077787636794</v>
      </c>
      <c r="U324" s="6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5">
        <v>0.08</v>
      </c>
      <c r="BL324" s="15">
        <v>0.09</v>
      </c>
      <c r="BM324" s="15">
        <v>7.0000000000000007E-2</v>
      </c>
      <c r="BN324" s="15">
        <v>3663536</v>
      </c>
      <c r="BO324" s="15">
        <v>346991</v>
      </c>
      <c r="BP324" s="15"/>
      <c r="BQ324" s="15"/>
      <c r="BR324" s="15"/>
      <c r="BS324" s="15"/>
      <c r="BT324" s="15">
        <v>1480685</v>
      </c>
      <c r="BU324" s="15">
        <v>321271</v>
      </c>
      <c r="BV324" s="15">
        <v>28439</v>
      </c>
      <c r="BW324" s="15">
        <v>2669</v>
      </c>
      <c r="BX324" s="15"/>
      <c r="BY324" s="15"/>
      <c r="BZ324" s="15"/>
      <c r="CA324" s="15"/>
      <c r="CB324" s="15">
        <v>10877</v>
      </c>
      <c r="CC324" s="15">
        <v>2554</v>
      </c>
      <c r="CD324" s="15">
        <v>22178</v>
      </c>
      <c r="CE324" s="15">
        <v>1622</v>
      </c>
      <c r="CF324" s="15"/>
      <c r="CG324" s="15"/>
      <c r="CH324" s="15"/>
      <c r="CI324" s="15"/>
      <c r="CJ324" s="15">
        <v>6291</v>
      </c>
      <c r="CK324" s="15">
        <v>1543</v>
      </c>
      <c r="CL324" s="15">
        <v>165174</v>
      </c>
      <c r="CM324" s="15">
        <v>15730</v>
      </c>
      <c r="CN324" s="15"/>
      <c r="CO324" s="15"/>
      <c r="CP324" s="15"/>
      <c r="CQ324" s="15"/>
      <c r="CR324" s="15">
        <v>63478</v>
      </c>
      <c r="CS324" s="15">
        <v>14432</v>
      </c>
    </row>
    <row r="325" spans="1:97" x14ac:dyDescent="0.35">
      <c r="A325" s="1">
        <f t="shared" si="2062"/>
        <v>44231</v>
      </c>
      <c r="B325">
        <v>1485685</v>
      </c>
      <c r="C325">
        <v>322512</v>
      </c>
      <c r="D325">
        <v>290011</v>
      </c>
      <c r="E325">
        <v>4975</v>
      </c>
      <c r="F325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>
        <f t="shared" ref="N325" si="2382">B325-C325</f>
        <v>1163173</v>
      </c>
      <c r="O325" s="3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6">
        <f t="shared" ref="T325" si="2386">R325/V325</f>
        <v>0.2482</v>
      </c>
      <c r="U325" s="6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5">
        <v>7.0000000000000007E-2</v>
      </c>
      <c r="BL325" s="15">
        <v>0.09</v>
      </c>
      <c r="BM325" s="15">
        <v>0.06</v>
      </c>
      <c r="BN325" s="15">
        <v>3689952</v>
      </c>
      <c r="BO325" s="15">
        <v>348334</v>
      </c>
      <c r="BP325" s="15"/>
      <c r="BQ325" s="15"/>
      <c r="BR325" s="15"/>
      <c r="BS325" s="15"/>
      <c r="BT325" s="15">
        <v>1485685</v>
      </c>
      <c r="BU325" s="15">
        <v>322512</v>
      </c>
      <c r="BV325" s="15">
        <v>28756</v>
      </c>
      <c r="BW325" s="15">
        <v>2676</v>
      </c>
      <c r="BX325" s="15"/>
      <c r="BY325" s="15"/>
      <c r="BZ325" s="15"/>
      <c r="CA325" s="15"/>
      <c r="CB325" s="15">
        <v>10923</v>
      </c>
      <c r="CC325" s="15">
        <v>2559</v>
      </c>
      <c r="CD325" s="15">
        <v>22404</v>
      </c>
      <c r="CE325" s="15">
        <v>1625</v>
      </c>
      <c r="CF325" s="15"/>
      <c r="CG325" s="15"/>
      <c r="CH325" s="15"/>
      <c r="CI325" s="15"/>
      <c r="CJ325" s="15">
        <v>6305</v>
      </c>
      <c r="CK325" s="15">
        <v>1546</v>
      </c>
      <c r="CL325" s="15">
        <v>166762</v>
      </c>
      <c r="CM325" s="15">
        <v>15768</v>
      </c>
      <c r="CN325" s="15"/>
      <c r="CO325" s="15"/>
      <c r="CP325" s="15"/>
      <c r="CQ325" s="15"/>
      <c r="CR325" s="15">
        <v>63679</v>
      </c>
      <c r="CS325" s="15">
        <v>14473</v>
      </c>
    </row>
    <row r="326" spans="1:97" x14ac:dyDescent="0.35">
      <c r="A326" s="1">
        <f t="shared" si="2062"/>
        <v>44232</v>
      </c>
      <c r="B326">
        <v>1489077</v>
      </c>
      <c r="C326">
        <v>323301</v>
      </c>
      <c r="D326">
        <v>291529</v>
      </c>
      <c r="E326">
        <v>5033</v>
      </c>
      <c r="F326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>
        <f t="shared" ref="N326" si="2405">B326-C326</f>
        <v>1165776</v>
      </c>
      <c r="O326" s="3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6">
        <f t="shared" ref="T326" si="2409">R326/V326</f>
        <v>0.23260613207547171</v>
      </c>
      <c r="U326" s="6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5">
        <v>7.0000000000000007E-2</v>
      </c>
      <c r="BL326" s="15">
        <v>0.08</v>
      </c>
      <c r="BM326" s="15">
        <v>0.06</v>
      </c>
      <c r="BN326" s="15">
        <v>3709565</v>
      </c>
      <c r="BO326" s="15">
        <v>349205</v>
      </c>
      <c r="BP326" s="15"/>
      <c r="BQ326" s="15"/>
      <c r="BR326" s="15"/>
      <c r="BS326" s="15"/>
      <c r="BT326" s="15">
        <v>1489077</v>
      </c>
      <c r="BU326" s="15">
        <v>323301</v>
      </c>
      <c r="BV326" s="15">
        <v>28915</v>
      </c>
      <c r="BW326" s="15">
        <v>2682</v>
      </c>
      <c r="BX326" s="15"/>
      <c r="BY326" s="15"/>
      <c r="BZ326" s="15"/>
      <c r="CA326" s="15"/>
      <c r="CB326" s="15">
        <v>10952</v>
      </c>
      <c r="CC326" s="15">
        <v>2565</v>
      </c>
      <c r="CD326" s="15">
        <v>22494</v>
      </c>
      <c r="CE326" s="15">
        <v>1628</v>
      </c>
      <c r="CF326" s="15"/>
      <c r="CG326" s="15"/>
      <c r="CH326" s="15"/>
      <c r="CI326" s="15"/>
      <c r="CJ326" s="15">
        <v>6316</v>
      </c>
      <c r="CK326" s="15">
        <v>1550</v>
      </c>
      <c r="CL326" s="15">
        <v>167626</v>
      </c>
      <c r="CM326" s="15">
        <v>15804</v>
      </c>
      <c r="CN326" s="15"/>
      <c r="CO326" s="15"/>
      <c r="CP326" s="15"/>
      <c r="CQ326" s="15"/>
      <c r="CR326" s="15">
        <v>63803</v>
      </c>
      <c r="CS326" s="15">
        <v>14504</v>
      </c>
    </row>
    <row r="327" spans="1:97" x14ac:dyDescent="0.35">
      <c r="A327" s="1">
        <f t="shared" si="2062"/>
        <v>44233</v>
      </c>
      <c r="B327">
        <v>1491722</v>
      </c>
      <c r="C327">
        <v>323872</v>
      </c>
      <c r="D327">
        <v>293102</v>
      </c>
      <c r="E327">
        <v>5067</v>
      </c>
      <c r="F327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>
        <f t="shared" ref="N327" si="2428">B327-C327</f>
        <v>1167850</v>
      </c>
      <c r="O327" s="3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6">
        <f t="shared" ref="T327" si="2432">R327/V327</f>
        <v>0.2158790170132325</v>
      </c>
      <c r="U327" s="6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5">
        <v>7.0000000000000007E-2</v>
      </c>
      <c r="BL327" s="15">
        <v>0.08</v>
      </c>
      <c r="BM327" s="15">
        <v>0.05</v>
      </c>
      <c r="BN327" s="15">
        <v>3726045</v>
      </c>
      <c r="BO327" s="15">
        <v>349798</v>
      </c>
      <c r="BP327" s="15"/>
      <c r="BQ327" s="15"/>
      <c r="BR327" s="15"/>
      <c r="BS327" s="15"/>
      <c r="BT327" s="15">
        <v>1491722</v>
      </c>
      <c r="BU327" s="15">
        <v>323872</v>
      </c>
      <c r="BV327" s="15">
        <v>29035</v>
      </c>
      <c r="BW327" s="15">
        <v>2685</v>
      </c>
      <c r="BX327" s="15"/>
      <c r="BY327" s="15"/>
      <c r="BZ327" s="15"/>
      <c r="CA327" s="15"/>
      <c r="CB327" s="15">
        <v>10967</v>
      </c>
      <c r="CC327" s="15">
        <v>2572</v>
      </c>
      <c r="CD327" s="15">
        <v>22622</v>
      </c>
      <c r="CE327" s="15">
        <v>1633</v>
      </c>
      <c r="CF327" s="15"/>
      <c r="CG327" s="15"/>
      <c r="CH327" s="15"/>
      <c r="CI327" s="15"/>
      <c r="CJ327" s="15">
        <v>6327</v>
      </c>
      <c r="CK327" s="15">
        <v>1551</v>
      </c>
      <c r="CL327" s="15">
        <v>168827</v>
      </c>
      <c r="CM327" s="15">
        <v>15831</v>
      </c>
      <c r="CN327" s="15"/>
      <c r="CO327" s="15"/>
      <c r="CP327" s="15"/>
      <c r="CQ327" s="15"/>
      <c r="CR327" s="15">
        <v>63898</v>
      </c>
      <c r="CS327" s="15">
        <v>14517</v>
      </c>
    </row>
    <row r="328" spans="1:97" x14ac:dyDescent="0.35">
      <c r="A328" s="1">
        <f t="shared" si="2062"/>
        <v>44234</v>
      </c>
      <c r="B328">
        <v>1491935</v>
      </c>
      <c r="C328">
        <v>323936</v>
      </c>
      <c r="D328">
        <v>293072</v>
      </c>
      <c r="E328">
        <v>5108</v>
      </c>
      <c r="F328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>
        <f t="shared" ref="N328" si="2451">B328-C328</f>
        <v>1167999</v>
      </c>
      <c r="O328" s="3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6">
        <f t="shared" ref="T328" si="2455">R328/V328</f>
        <v>0.30046948356807512</v>
      </c>
      <c r="U328" s="6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5">
        <v>7.0000000000000007E-2</v>
      </c>
      <c r="BL328" s="15">
        <v>0.08</v>
      </c>
      <c r="BM328" s="15">
        <v>0.05</v>
      </c>
      <c r="BN328" s="15">
        <v>3734427</v>
      </c>
      <c r="BO328" s="15">
        <v>350402</v>
      </c>
      <c r="BP328" s="15"/>
      <c r="BQ328" s="15"/>
      <c r="BR328" s="15"/>
      <c r="BS328" s="15"/>
      <c r="BT328" s="15">
        <v>1493897</v>
      </c>
      <c r="BU328" s="15">
        <v>324403</v>
      </c>
      <c r="BV328" s="15">
        <v>29064</v>
      </c>
      <c r="BW328" s="15">
        <v>2688</v>
      </c>
      <c r="BX328" s="15"/>
      <c r="BY328" s="15"/>
      <c r="BZ328" s="15"/>
      <c r="CA328" s="15"/>
      <c r="CB328" s="15">
        <v>10976</v>
      </c>
      <c r="CC328" s="15">
        <v>2573</v>
      </c>
      <c r="CD328" s="15">
        <v>22660</v>
      </c>
      <c r="CE328" s="15">
        <v>1632</v>
      </c>
      <c r="CF328" s="15"/>
      <c r="CG328" s="15"/>
      <c r="CH328" s="15"/>
      <c r="CI328" s="15"/>
      <c r="CJ328" s="15">
        <v>6333</v>
      </c>
      <c r="CK328" s="15">
        <v>1551</v>
      </c>
      <c r="CL328" s="15">
        <v>169172</v>
      </c>
      <c r="CM328" s="15">
        <v>15862</v>
      </c>
      <c r="CN328" s="15"/>
      <c r="CO328" s="15"/>
      <c r="CP328" s="15"/>
      <c r="CQ328" s="15"/>
      <c r="CR328" s="15">
        <v>64006</v>
      </c>
      <c r="CS328" s="15">
        <v>14550</v>
      </c>
    </row>
    <row r="329" spans="1:97" x14ac:dyDescent="0.35">
      <c r="A329" s="1">
        <f t="shared" si="2062"/>
        <v>44235</v>
      </c>
      <c r="B329">
        <v>1495202</v>
      </c>
      <c r="C329">
        <v>324664</v>
      </c>
      <c r="D329">
        <v>294117</v>
      </c>
      <c r="E329">
        <v>5108</v>
      </c>
      <c r="F32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>
        <f t="shared" ref="N329" si="2474">B329-C329</f>
        <v>1170538</v>
      </c>
      <c r="O329" s="3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6">
        <f t="shared" ref="T329" si="2478">R329/V329</f>
        <v>0.22283440465258647</v>
      </c>
      <c r="U329" s="6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5">
        <v>7.0000000000000007E-2</v>
      </c>
      <c r="BL329" s="15">
        <v>0.08</v>
      </c>
      <c r="BM329" s="15">
        <v>0.05</v>
      </c>
      <c r="BN329" s="15">
        <v>3739369</v>
      </c>
      <c r="BO329" s="15">
        <v>350676</v>
      </c>
      <c r="BP329" s="15"/>
      <c r="BQ329" s="15"/>
      <c r="BR329" s="15"/>
      <c r="BS329" s="15"/>
      <c r="BT329" s="15">
        <v>1495202</v>
      </c>
      <c r="BU329" s="15">
        <v>324664</v>
      </c>
      <c r="BV329" s="15">
        <v>29087</v>
      </c>
      <c r="BW329" s="15">
        <v>2689</v>
      </c>
      <c r="BX329" s="15"/>
      <c r="BY329" s="15"/>
      <c r="BZ329" s="15"/>
      <c r="CA329" s="15"/>
      <c r="CB329" s="15">
        <v>10980</v>
      </c>
      <c r="CC329" s="15">
        <v>2575</v>
      </c>
      <c r="CD329" s="15">
        <v>22682</v>
      </c>
      <c r="CE329" s="15">
        <v>1632</v>
      </c>
      <c r="CF329" s="15"/>
      <c r="CG329" s="15"/>
      <c r="CH329" s="15"/>
      <c r="CI329" s="15"/>
      <c r="CJ329" s="15">
        <v>6339</v>
      </c>
      <c r="CK329" s="15">
        <v>1551</v>
      </c>
      <c r="CL329" s="15">
        <v>169403</v>
      </c>
      <c r="CM329" s="15">
        <v>15864</v>
      </c>
      <c r="CN329" s="15"/>
      <c r="CO329" s="15"/>
      <c r="CP329" s="15"/>
      <c r="CQ329" s="15"/>
      <c r="CR329" s="15">
        <v>64042</v>
      </c>
      <c r="CS329" s="15">
        <v>14556</v>
      </c>
    </row>
    <row r="330" spans="1:97" x14ac:dyDescent="0.35">
      <c r="A330" s="1">
        <f t="shared" si="2062"/>
        <v>44236</v>
      </c>
      <c r="B330">
        <v>1498121</v>
      </c>
      <c r="C330">
        <v>325376</v>
      </c>
      <c r="D330">
        <v>296440</v>
      </c>
      <c r="E330">
        <v>5110</v>
      </c>
      <c r="F330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>
        <f t="shared" ref="N330" si="2497">B330-C330</f>
        <v>1172745</v>
      </c>
      <c r="O330" s="3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6">
        <f t="shared" ref="T330" si="2501">R330/V330</f>
        <v>0.24391915039397052</v>
      </c>
      <c r="U330" s="6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5">
        <v>7.0000000000000007E-2</v>
      </c>
      <c r="BL330" s="15">
        <v>7.0000000000000007E-2</v>
      </c>
      <c r="BM330" s="15">
        <v>0.05</v>
      </c>
      <c r="BN330" s="15">
        <v>3758434</v>
      </c>
      <c r="BO330" s="15">
        <v>351464</v>
      </c>
      <c r="BP330" s="15"/>
      <c r="BQ330" s="15"/>
      <c r="BR330" s="15"/>
      <c r="BS330" s="15"/>
      <c r="BT330" s="15">
        <v>1498121</v>
      </c>
      <c r="BU330" s="15">
        <v>325376</v>
      </c>
      <c r="BV330" s="15">
        <v>29279</v>
      </c>
      <c r="BW330" s="15">
        <v>2701</v>
      </c>
      <c r="BX330" s="15"/>
      <c r="BY330" s="15"/>
      <c r="BZ330" s="15"/>
      <c r="CA330" s="15"/>
      <c r="CB330" s="15">
        <v>11009</v>
      </c>
      <c r="CC330" s="15">
        <v>2582</v>
      </c>
      <c r="CD330" s="15">
        <v>22835</v>
      </c>
      <c r="CE330" s="15">
        <v>1634</v>
      </c>
      <c r="CF330" s="15"/>
      <c r="CG330" s="15"/>
      <c r="CH330" s="15"/>
      <c r="CI330" s="15"/>
      <c r="CJ330" s="15">
        <v>6355</v>
      </c>
      <c r="CK330" s="15">
        <v>1555</v>
      </c>
      <c r="CL330" s="15">
        <v>170474</v>
      </c>
      <c r="CM330" s="15">
        <v>15880</v>
      </c>
      <c r="CN330" s="15"/>
      <c r="CO330" s="15"/>
      <c r="CP330" s="15"/>
      <c r="CQ330" s="15"/>
      <c r="CR330" s="15">
        <v>64158</v>
      </c>
      <c r="CS330" s="15">
        <v>14570</v>
      </c>
    </row>
    <row r="331" spans="1:97" x14ac:dyDescent="0.35">
      <c r="A331" s="1">
        <f t="shared" si="2062"/>
        <v>44237</v>
      </c>
      <c r="B331">
        <v>1501787</v>
      </c>
      <c r="C331">
        <v>326414</v>
      </c>
      <c r="D331">
        <v>297820</v>
      </c>
      <c r="E331">
        <v>5145</v>
      </c>
      <c r="F331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>
        <f t="shared" ref="N331" si="2520">B331-C331</f>
        <v>1175373</v>
      </c>
      <c r="O331" s="3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6">
        <f t="shared" ref="T331" si="2524">R331/V331</f>
        <v>0.28314238952536824</v>
      </c>
      <c r="U331" s="6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5">
        <v>0.08</v>
      </c>
      <c r="BL331" s="15">
        <v>7.0000000000000007E-2</v>
      </c>
      <c r="BM331" s="15">
        <v>0.05</v>
      </c>
      <c r="BN331" s="15">
        <v>3778548</v>
      </c>
      <c r="BO331" s="15">
        <v>352602</v>
      </c>
      <c r="BP331" s="15"/>
      <c r="BQ331" s="15"/>
      <c r="BR331" s="15"/>
      <c r="BS331" s="15"/>
      <c r="BT331" s="15">
        <v>1501787</v>
      </c>
      <c r="BU331" s="15">
        <v>326414</v>
      </c>
      <c r="BV331" s="15">
        <v>29366</v>
      </c>
      <c r="BW331" s="15">
        <v>2710</v>
      </c>
      <c r="BX331" s="15"/>
      <c r="BY331" s="15"/>
      <c r="BZ331" s="15"/>
      <c r="CA331" s="15"/>
      <c r="CB331" s="15">
        <v>11027</v>
      </c>
      <c r="CC331" s="15">
        <v>2592</v>
      </c>
      <c r="CD331" s="15">
        <v>22976</v>
      </c>
      <c r="CE331" s="15">
        <v>1638</v>
      </c>
      <c r="CF331" s="15"/>
      <c r="CG331" s="15"/>
      <c r="CH331" s="15"/>
      <c r="CI331" s="15"/>
      <c r="CJ331" s="15">
        <v>6377</v>
      </c>
      <c r="CK331" s="15">
        <v>1557</v>
      </c>
      <c r="CL331" s="15">
        <v>171490</v>
      </c>
      <c r="CM331" s="15">
        <v>15919</v>
      </c>
      <c r="CN331" s="15"/>
      <c r="CO331" s="15"/>
      <c r="CP331" s="15"/>
      <c r="CQ331" s="15"/>
      <c r="CR331" s="15">
        <v>64293</v>
      </c>
      <c r="CS331" s="15">
        <v>14603</v>
      </c>
    </row>
    <row r="332" spans="1:97" x14ac:dyDescent="0.35">
      <c r="A332" s="1">
        <f t="shared" si="2062"/>
        <v>44238</v>
      </c>
      <c r="B332">
        <v>1505497</v>
      </c>
      <c r="C332">
        <v>327253</v>
      </c>
      <c r="D332">
        <v>299124</v>
      </c>
      <c r="E332">
        <v>5174</v>
      </c>
      <c r="F332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>
        <f t="shared" ref="N332" si="2542">B332-C332</f>
        <v>1178244</v>
      </c>
      <c r="O332" s="3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6">
        <f t="shared" ref="T332" si="2546">R332/V332</f>
        <v>0.22614555256064689</v>
      </c>
      <c r="U332" s="6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5">
        <v>0.08</v>
      </c>
      <c r="BL332" s="15">
        <v>7.0000000000000007E-2</v>
      </c>
      <c r="BM332" s="15">
        <v>0.05</v>
      </c>
      <c r="BN332" s="15">
        <v>3797409</v>
      </c>
      <c r="BO332" s="15">
        <v>353520</v>
      </c>
      <c r="BP332" s="15"/>
      <c r="BQ332" s="15"/>
      <c r="BR332" s="15"/>
      <c r="BS332" s="15"/>
      <c r="BT332" s="15">
        <v>1505497</v>
      </c>
      <c r="BU332" s="15">
        <v>327253</v>
      </c>
      <c r="BV332" s="15">
        <v>29500</v>
      </c>
      <c r="BW332" s="15">
        <v>2718</v>
      </c>
      <c r="BX332" s="15"/>
      <c r="BY332" s="15"/>
      <c r="BZ332" s="15"/>
      <c r="CA332" s="15"/>
      <c r="CB332" s="15">
        <v>11054</v>
      </c>
      <c r="CC332" s="15">
        <v>2597</v>
      </c>
      <c r="CD332" s="15">
        <v>23088</v>
      </c>
      <c r="CE332" s="15">
        <v>1637</v>
      </c>
      <c r="CF332" s="15"/>
      <c r="CG332" s="15"/>
      <c r="CH332" s="15"/>
      <c r="CI332" s="15"/>
      <c r="CJ332" s="15">
        <v>6397</v>
      </c>
      <c r="CK332" s="15">
        <v>1558</v>
      </c>
      <c r="CL332" s="15">
        <v>172362</v>
      </c>
      <c r="CM332" s="15">
        <v>15950</v>
      </c>
      <c r="CN332" s="15"/>
      <c r="CO332" s="15"/>
      <c r="CP332" s="15"/>
      <c r="CQ332" s="15"/>
      <c r="CR332" s="15">
        <v>64445</v>
      </c>
      <c r="CS332" s="15">
        <v>14634</v>
      </c>
    </row>
    <row r="333" spans="1:97" x14ac:dyDescent="0.35">
      <c r="A333" s="1">
        <f t="shared" ref="A333:A485" si="2564">A332+1</f>
        <v>44239</v>
      </c>
      <c r="B333">
        <v>1508871</v>
      </c>
      <c r="C333">
        <v>327991</v>
      </c>
      <c r="D333">
        <v>300363</v>
      </c>
      <c r="E333">
        <v>5196</v>
      </c>
      <c r="F333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>
        <f t="shared" ref="N333" si="2566">B333-C333</f>
        <v>1180880</v>
      </c>
      <c r="O333" s="3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6">
        <f t="shared" ref="T333" si="2570">R333/V333</f>
        <v>0.21873147599288678</v>
      </c>
      <c r="U333" s="6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5">
        <v>7.0000000000000007E-2</v>
      </c>
      <c r="BL333" s="15">
        <v>0.06</v>
      </c>
      <c r="BM333" s="15">
        <v>0.05</v>
      </c>
      <c r="BN333" s="15">
        <v>3817674</v>
      </c>
      <c r="BO333" s="15">
        <v>354338</v>
      </c>
      <c r="BP333" s="15"/>
      <c r="BQ333" s="15"/>
      <c r="BR333" s="15"/>
      <c r="BS333" s="15"/>
      <c r="BT333" s="15">
        <v>1508871</v>
      </c>
      <c r="BU333" s="15">
        <v>327991</v>
      </c>
      <c r="BV333" s="15">
        <v>29783</v>
      </c>
      <c r="BW333" s="15">
        <v>2720</v>
      </c>
      <c r="BX333" s="15"/>
      <c r="BY333" s="15"/>
      <c r="BZ333" s="15"/>
      <c r="CA333" s="15"/>
      <c r="CB333" s="15">
        <v>11084</v>
      </c>
      <c r="CC333" s="15">
        <v>2602</v>
      </c>
      <c r="CD333" s="15">
        <v>23239</v>
      </c>
      <c r="CE333" s="15">
        <v>1642</v>
      </c>
      <c r="CF333" s="15"/>
      <c r="CG333" s="15"/>
      <c r="CH333" s="15"/>
      <c r="CI333" s="15"/>
      <c r="CJ333" s="15">
        <v>6410</v>
      </c>
      <c r="CK333" s="15">
        <v>1561</v>
      </c>
      <c r="CL333" s="15">
        <v>172965</v>
      </c>
      <c r="CM333" s="15">
        <v>15979</v>
      </c>
      <c r="CN333" s="15"/>
      <c r="CO333" s="15"/>
      <c r="CP333" s="15"/>
      <c r="CQ333" s="15"/>
      <c r="CR333" s="15">
        <v>64540</v>
      </c>
      <c r="CS333" s="15">
        <v>14653</v>
      </c>
    </row>
    <row r="334" spans="1:97" x14ac:dyDescent="0.35">
      <c r="A334" s="1">
        <f t="shared" si="2564"/>
        <v>44240</v>
      </c>
      <c r="B334">
        <v>1511672</v>
      </c>
      <c r="C334">
        <v>328642</v>
      </c>
      <c r="D334">
        <v>301175</v>
      </c>
      <c r="E334">
        <v>5223</v>
      </c>
      <c r="F334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>
        <f t="shared" ref="N334" si="2588">B334-C334</f>
        <v>1183030</v>
      </c>
      <c r="O334" s="3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6">
        <f t="shared" ref="T334" si="2592">R334/V334</f>
        <v>0.23241699393073903</v>
      </c>
      <c r="U334" s="6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5">
        <v>7.0000000000000007E-2</v>
      </c>
      <c r="BL334" s="15">
        <v>0.06</v>
      </c>
      <c r="BM334" s="15">
        <v>0.04</v>
      </c>
      <c r="BN334" s="15">
        <v>3833809</v>
      </c>
      <c r="BO334" s="15">
        <v>355048</v>
      </c>
      <c r="BP334" s="15"/>
      <c r="BQ334" s="15"/>
      <c r="BR334" s="15"/>
      <c r="BS334" s="15"/>
      <c r="BT334" s="15">
        <v>1511672</v>
      </c>
      <c r="BU334" s="15">
        <v>328642</v>
      </c>
      <c r="BV334" s="15">
        <v>29880</v>
      </c>
      <c r="BW334" s="15">
        <v>2731</v>
      </c>
      <c r="BX334" s="15"/>
      <c r="BY334" s="15"/>
      <c r="BZ334" s="15"/>
      <c r="CA334" s="15"/>
      <c r="CB334" s="15">
        <v>11104</v>
      </c>
      <c r="CC334" s="15">
        <v>2607</v>
      </c>
      <c r="CD334" s="15">
        <v>23352</v>
      </c>
      <c r="CE334" s="15">
        <v>1638</v>
      </c>
      <c r="CF334" s="15"/>
      <c r="CG334" s="15"/>
      <c r="CH334" s="15"/>
      <c r="CI334" s="15"/>
      <c r="CJ334" s="15">
        <v>6423</v>
      </c>
      <c r="CK334" s="15">
        <v>1561</v>
      </c>
      <c r="CL334" s="15">
        <v>173837</v>
      </c>
      <c r="CM334" s="15">
        <v>16000</v>
      </c>
      <c r="CN334" s="15"/>
      <c r="CO334" s="15"/>
      <c r="CP334" s="15"/>
      <c r="CQ334" s="15"/>
      <c r="CR334" s="15">
        <v>64663</v>
      </c>
      <c r="CS334" s="15">
        <v>14679</v>
      </c>
    </row>
    <row r="335" spans="1:97" x14ac:dyDescent="0.35">
      <c r="A335" s="1">
        <f t="shared" si="2564"/>
        <v>44241</v>
      </c>
      <c r="B335">
        <v>1513648</v>
      </c>
      <c r="C335">
        <v>329096</v>
      </c>
      <c r="D335">
        <v>301773</v>
      </c>
      <c r="E335">
        <v>5236</v>
      </c>
      <c r="F335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>
        <f t="shared" ref="N335" si="2610">B335-C335</f>
        <v>1184552</v>
      </c>
      <c r="O335" s="3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6">
        <f t="shared" ref="T335" si="2614">R335/V335</f>
        <v>0.22975708502024292</v>
      </c>
      <c r="U335" s="6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5">
        <v>7.0000000000000007E-2</v>
      </c>
      <c r="BL335" s="15">
        <v>0.06</v>
      </c>
      <c r="BM335" s="15">
        <v>0.05</v>
      </c>
      <c r="BN335" s="15">
        <v>3840179</v>
      </c>
      <c r="BO335" s="15">
        <v>355547</v>
      </c>
      <c r="BP335" s="15"/>
      <c r="BQ335" s="15"/>
      <c r="BR335" s="15"/>
      <c r="BS335" s="15"/>
      <c r="BT335" s="15">
        <v>1513648</v>
      </c>
      <c r="BU335" s="15">
        <v>329096</v>
      </c>
      <c r="BV335" s="15">
        <v>29912</v>
      </c>
      <c r="BW335" s="15">
        <v>2727</v>
      </c>
      <c r="BX335" s="15"/>
      <c r="BY335" s="15"/>
      <c r="BZ335" s="15"/>
      <c r="CA335" s="15"/>
      <c r="CB335" s="15">
        <v>11114</v>
      </c>
      <c r="CC335" s="15">
        <v>2609</v>
      </c>
      <c r="CD335" s="15">
        <v>23371</v>
      </c>
      <c r="CE335" s="15">
        <v>1643</v>
      </c>
      <c r="CF335" s="15"/>
      <c r="CG335" s="15"/>
      <c r="CH335" s="15"/>
      <c r="CI335" s="15"/>
      <c r="CJ335" s="15">
        <v>6430</v>
      </c>
      <c r="CK335" s="15">
        <v>1562</v>
      </c>
      <c r="CL335" s="15">
        <v>174172</v>
      </c>
      <c r="CM335" s="15">
        <v>16024</v>
      </c>
      <c r="CN335" s="15"/>
      <c r="CO335" s="15"/>
      <c r="CP335" s="15"/>
      <c r="CQ335" s="15"/>
      <c r="CR335" s="15">
        <v>64724</v>
      </c>
      <c r="CS335" s="15">
        <v>14695</v>
      </c>
    </row>
    <row r="336" spans="1:97" x14ac:dyDescent="0.35">
      <c r="A336" s="1">
        <f t="shared" si="2564"/>
        <v>44242</v>
      </c>
      <c r="B336">
        <v>1514925</v>
      </c>
      <c r="C336">
        <v>329297</v>
      </c>
      <c r="D336">
        <v>302160</v>
      </c>
      <c r="E336">
        <v>5236</v>
      </c>
      <c r="F336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>
        <f t="shared" ref="N336" si="2632">B336-C336</f>
        <v>1185628</v>
      </c>
      <c r="O336" s="3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6">
        <f t="shared" ref="T336" si="2636">R336/V336</f>
        <v>0.15740015661707127</v>
      </c>
      <c r="U336" s="6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5">
        <v>7.0000000000000007E-2</v>
      </c>
      <c r="BL336" s="15">
        <v>0.06</v>
      </c>
      <c r="BM336" s="15">
        <v>0.05</v>
      </c>
      <c r="BN336" s="15">
        <v>3844755</v>
      </c>
      <c r="BO336" s="15">
        <v>355757</v>
      </c>
      <c r="BP336" s="15"/>
      <c r="BQ336" s="15"/>
      <c r="BR336" s="15"/>
      <c r="BS336" s="15"/>
      <c r="BT336" s="15">
        <v>1514925</v>
      </c>
      <c r="BU336" s="15">
        <v>329297</v>
      </c>
      <c r="BV336" s="15">
        <v>29933</v>
      </c>
      <c r="BW336" s="15">
        <v>2729</v>
      </c>
      <c r="BX336" s="15"/>
      <c r="BY336" s="15"/>
      <c r="BZ336" s="15"/>
      <c r="CA336" s="15"/>
      <c r="CB336" s="15">
        <v>11117</v>
      </c>
      <c r="CC336" s="15">
        <v>2610</v>
      </c>
      <c r="CD336" s="15">
        <v>23397</v>
      </c>
      <c r="CE336" s="15">
        <v>1643</v>
      </c>
      <c r="CF336" s="15"/>
      <c r="CG336" s="15"/>
      <c r="CH336" s="15"/>
      <c r="CI336" s="15"/>
      <c r="CJ336" s="15">
        <v>6434</v>
      </c>
      <c r="CK336" s="15">
        <v>1562</v>
      </c>
      <c r="CL336" s="15">
        <v>174428</v>
      </c>
      <c r="CM336" s="15">
        <v>16027</v>
      </c>
      <c r="CN336" s="15"/>
      <c r="CO336" s="15"/>
      <c r="CP336" s="15"/>
      <c r="CQ336" s="15"/>
      <c r="CR336" s="15">
        <v>64763</v>
      </c>
      <c r="CS336" s="15">
        <v>14698</v>
      </c>
    </row>
    <row r="337" spans="1:97" x14ac:dyDescent="0.35">
      <c r="A337" s="1">
        <f t="shared" si="2564"/>
        <v>44243</v>
      </c>
      <c r="B337">
        <v>1525232</v>
      </c>
      <c r="C337">
        <v>329808</v>
      </c>
      <c r="D337">
        <v>303714</v>
      </c>
      <c r="E337">
        <v>5237</v>
      </c>
      <c r="F337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>
        <f t="shared" ref="N337" si="2655">B337-C337</f>
        <v>1195424</v>
      </c>
      <c r="O337" s="3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6">
        <f t="shared" ref="T337" si="2659">R337/V337</f>
        <v>4.9577956728436984E-2</v>
      </c>
      <c r="U337" s="6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5">
        <v>7.0000000000000007E-2</v>
      </c>
      <c r="BL337" s="15">
        <v>0.06</v>
      </c>
      <c r="BM337" s="15">
        <v>0.03</v>
      </c>
      <c r="BN337" s="15">
        <v>3880052</v>
      </c>
      <c r="BO337" s="15">
        <v>356320</v>
      </c>
      <c r="BP337" s="15"/>
      <c r="BQ337" s="15"/>
      <c r="BR337" s="15"/>
      <c r="BS337" s="15"/>
      <c r="BT337" s="15">
        <v>1525232</v>
      </c>
      <c r="BU337" s="15">
        <v>329808</v>
      </c>
      <c r="BV337" s="15">
        <v>30220</v>
      </c>
      <c r="BW337" s="15">
        <v>2734</v>
      </c>
      <c r="BX337" s="15"/>
      <c r="BY337" s="15"/>
      <c r="BZ337" s="15"/>
      <c r="CA337" s="15"/>
      <c r="CB337" s="15">
        <v>11179</v>
      </c>
      <c r="CC337" s="15">
        <v>2616</v>
      </c>
      <c r="CD337" s="15">
        <v>23736</v>
      </c>
      <c r="CE337" s="15">
        <v>1644</v>
      </c>
      <c r="CF337" s="15"/>
      <c r="CG337" s="15"/>
      <c r="CH337" s="15"/>
      <c r="CI337" s="15"/>
      <c r="CJ337" s="15">
        <v>6475</v>
      </c>
      <c r="CK337" s="15">
        <v>1563</v>
      </c>
      <c r="CL337" s="15">
        <v>176204</v>
      </c>
      <c r="CM337" s="15">
        <v>16042</v>
      </c>
      <c r="CN337" s="15"/>
      <c r="CO337" s="15"/>
      <c r="CP337" s="15"/>
      <c r="CQ337" s="15"/>
      <c r="CR337" s="15">
        <v>65075</v>
      </c>
      <c r="CS337" s="15">
        <v>14710</v>
      </c>
    </row>
    <row r="338" spans="1:97" x14ac:dyDescent="0.35">
      <c r="A338" s="1">
        <f t="shared" si="2564"/>
        <v>44244</v>
      </c>
      <c r="B338">
        <v>1528641</v>
      </c>
      <c r="C338">
        <v>330430</v>
      </c>
      <c r="D338">
        <v>305269</v>
      </c>
      <c r="E338">
        <v>5263</v>
      </c>
      <c r="F338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>
        <f t="shared" ref="N338" si="2677">B338-C338</f>
        <v>1198211</v>
      </c>
      <c r="O338" s="3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6">
        <f t="shared" ref="T338" si="2681">R338/V338</f>
        <v>0.1824581988853036</v>
      </c>
      <c r="U338" s="6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5">
        <v>7.0000000000000007E-2</v>
      </c>
      <c r="BL338" s="15">
        <v>0.05</v>
      </c>
      <c r="BM338" s="15">
        <v>0.03</v>
      </c>
      <c r="BN338" s="15">
        <v>3898365</v>
      </c>
      <c r="BO338" s="15">
        <v>357027</v>
      </c>
      <c r="BP338" s="15"/>
      <c r="BQ338" s="15"/>
      <c r="BR338" s="15"/>
      <c r="BS338" s="15"/>
      <c r="BT338" s="15">
        <v>1528641</v>
      </c>
      <c r="BU338" s="15">
        <v>330430</v>
      </c>
      <c r="BV338" s="15">
        <v>30396</v>
      </c>
      <c r="BW338" s="15">
        <v>2741</v>
      </c>
      <c r="BX338" s="15"/>
      <c r="BY338" s="15"/>
      <c r="BZ338" s="15"/>
      <c r="CA338" s="15"/>
      <c r="CB338" s="15">
        <v>11216</v>
      </c>
      <c r="CC338" s="15">
        <v>2622</v>
      </c>
      <c r="CD338" s="15">
        <v>23934</v>
      </c>
      <c r="CE338" s="15">
        <v>1648</v>
      </c>
      <c r="CF338" s="15"/>
      <c r="CG338" s="15"/>
      <c r="CH338" s="15"/>
      <c r="CI338" s="15"/>
      <c r="CJ338" s="15">
        <v>6513</v>
      </c>
      <c r="CK338" s="15">
        <v>1565</v>
      </c>
      <c r="CL338" s="15">
        <v>177262</v>
      </c>
      <c r="CM338" s="15">
        <v>16060</v>
      </c>
      <c r="CN338" s="15"/>
      <c r="CO338" s="15"/>
      <c r="CP338" s="15"/>
      <c r="CQ338" s="15"/>
      <c r="CR338" s="15">
        <v>65233</v>
      </c>
      <c r="CS338" s="15">
        <v>14722</v>
      </c>
    </row>
    <row r="339" spans="1:97" x14ac:dyDescent="0.35">
      <c r="A339" s="1">
        <f t="shared" si="2564"/>
        <v>44245</v>
      </c>
      <c r="B339">
        <v>1531595</v>
      </c>
      <c r="C339">
        <v>331036</v>
      </c>
      <c r="D339">
        <v>306374</v>
      </c>
      <c r="E339">
        <v>5306</v>
      </c>
      <c r="F33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>
        <f t="shared" ref="N339" si="2699">B339-C339</f>
        <v>1200559</v>
      </c>
      <c r="O339" s="3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6">
        <f t="shared" ref="T339" si="2703">R339/V339</f>
        <v>0.20514556533513881</v>
      </c>
      <c r="U339" s="6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5">
        <v>7.0000000000000007E-2</v>
      </c>
      <c r="BL339" s="15">
        <v>0.05</v>
      </c>
      <c r="BM339" s="15">
        <v>0.04</v>
      </c>
      <c r="BN339" s="15">
        <v>3913989</v>
      </c>
      <c r="BO339" s="15">
        <v>357727</v>
      </c>
      <c r="BP339" s="15"/>
      <c r="BQ339" s="15"/>
      <c r="BR339" s="15"/>
      <c r="BS339" s="15"/>
      <c r="BT339" s="15">
        <v>1531595</v>
      </c>
      <c r="BU339" s="15">
        <v>331036</v>
      </c>
      <c r="BV339" s="15">
        <v>30590</v>
      </c>
      <c r="BW339" s="15">
        <v>2748</v>
      </c>
      <c r="BX339" s="15"/>
      <c r="BY339" s="15"/>
      <c r="BZ339" s="15"/>
      <c r="CA339" s="15"/>
      <c r="CB339" s="15">
        <v>11241</v>
      </c>
      <c r="CC339" s="15">
        <v>2628</v>
      </c>
      <c r="CD339" s="15">
        <v>24039</v>
      </c>
      <c r="CE339" s="15">
        <v>1652</v>
      </c>
      <c r="CF339" s="15"/>
      <c r="CG339" s="15"/>
      <c r="CH339" s="15"/>
      <c r="CI339" s="15"/>
      <c r="CJ339" s="15">
        <v>6537</v>
      </c>
      <c r="CK339" s="15">
        <v>1570</v>
      </c>
      <c r="CL339" s="15">
        <v>177900</v>
      </c>
      <c r="CM339" s="15">
        <v>16067</v>
      </c>
      <c r="CN339" s="15"/>
      <c r="CO339" s="15"/>
      <c r="CP339" s="15"/>
      <c r="CQ339" s="15"/>
      <c r="CR339" s="15">
        <v>65335</v>
      </c>
      <c r="CS339" s="15">
        <v>14733</v>
      </c>
    </row>
    <row r="340" spans="1:97" x14ac:dyDescent="0.35">
      <c r="A340" s="1">
        <f t="shared" si="2564"/>
        <v>44246</v>
      </c>
      <c r="B340">
        <v>1534374</v>
      </c>
      <c r="C340">
        <v>331623</v>
      </c>
      <c r="D340">
        <v>307596</v>
      </c>
      <c r="E340">
        <v>5321</v>
      </c>
      <c r="F340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>
        <f t="shared" ref="N340" si="2721">B340-C340</f>
        <v>1202751</v>
      </c>
      <c r="O340" s="3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6">
        <f t="shared" ref="T340" si="2725">R340/V340</f>
        <v>0.21122706009355882</v>
      </c>
      <c r="U340" s="6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5">
        <v>0.06</v>
      </c>
      <c r="BL340" s="15">
        <v>0.05</v>
      </c>
      <c r="BM340" s="15">
        <v>0.03</v>
      </c>
      <c r="BN340" s="15">
        <v>3932143</v>
      </c>
      <c r="BO340" s="15">
        <v>358351</v>
      </c>
      <c r="BP340" s="15"/>
      <c r="BQ340" s="15"/>
      <c r="BR340" s="15"/>
      <c r="BS340" s="15"/>
      <c r="BT340" s="15">
        <v>1534374</v>
      </c>
      <c r="BU340" s="15">
        <v>331623</v>
      </c>
      <c r="BV340" s="15">
        <v>30758</v>
      </c>
      <c r="BW340" s="15">
        <v>2750</v>
      </c>
      <c r="BX340" s="15"/>
      <c r="BY340" s="15"/>
      <c r="BZ340" s="15"/>
      <c r="CA340" s="15"/>
      <c r="CB340" s="15">
        <v>11255</v>
      </c>
      <c r="CC340" s="15">
        <v>2629</v>
      </c>
      <c r="CD340" s="15">
        <v>24145</v>
      </c>
      <c r="CE340" s="15">
        <v>1650</v>
      </c>
      <c r="CF340" s="15"/>
      <c r="CG340" s="15"/>
      <c r="CH340" s="15"/>
      <c r="CI340" s="15"/>
      <c r="CJ340" s="15">
        <v>6545</v>
      </c>
      <c r="CK340" s="15">
        <v>1570</v>
      </c>
      <c r="CL340" s="15">
        <v>178529</v>
      </c>
      <c r="CM340" s="15">
        <v>16087</v>
      </c>
      <c r="CN340" s="15"/>
      <c r="CO340" s="15"/>
      <c r="CP340" s="15"/>
      <c r="CQ340" s="15"/>
      <c r="CR340" s="15">
        <v>65405</v>
      </c>
      <c r="CS340" s="15">
        <v>14753</v>
      </c>
    </row>
    <row r="341" spans="1:97" x14ac:dyDescent="0.35">
      <c r="A341" s="1">
        <f t="shared" si="2564"/>
        <v>44247</v>
      </c>
      <c r="B341">
        <f t="shared" ref="B341:B372" si="2742">BT341</f>
        <v>1536509</v>
      </c>
      <c r="C341">
        <f t="shared" ref="C341:C346" si="2743">BU341</f>
        <v>332183</v>
      </c>
      <c r="D341">
        <v>308714</v>
      </c>
      <c r="E341">
        <v>5336</v>
      </c>
      <c r="F341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>
        <f t="shared" ref="N341" si="2745">B341-C341</f>
        <v>1204326</v>
      </c>
      <c r="O341" s="3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6">
        <f t="shared" ref="T341" si="2749">R341/V341</f>
        <v>0.26229508196721313</v>
      </c>
      <c r="U341" s="6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5">
        <v>3946431</v>
      </c>
      <c r="BO341" s="15">
        <v>358949</v>
      </c>
      <c r="BP341" s="15">
        <v>1300793</v>
      </c>
      <c r="BQ341" s="15">
        <v>235716</v>
      </c>
      <c r="BR341" s="15">
        <v>276947</v>
      </c>
      <c r="BS341" s="15">
        <v>55236</v>
      </c>
      <c r="BT341">
        <f t="shared" ref="BT341:BT372" si="2766">SUM(BP341:BQ341)</f>
        <v>1536509</v>
      </c>
      <c r="BU341">
        <f t="shared" ref="BU341:BU479" si="2767">SUM(BR341:BS341)</f>
        <v>332183</v>
      </c>
      <c r="BV341" s="15">
        <v>30869</v>
      </c>
      <c r="BW341" s="15">
        <v>2750</v>
      </c>
      <c r="BX341" s="15">
        <v>8750</v>
      </c>
      <c r="BY341" s="15">
        <v>2530</v>
      </c>
      <c r="BZ341" s="15">
        <v>2039</v>
      </c>
      <c r="CA341" s="15">
        <v>590</v>
      </c>
      <c r="CB341">
        <f t="shared" ref="CB341:CB372" si="2768">SUM(BX341:BY341)</f>
        <v>11280</v>
      </c>
      <c r="CC341">
        <f t="shared" ref="CC341:CC479" si="2769">SUM(BZ341:CA341)</f>
        <v>2629</v>
      </c>
      <c r="CD341" s="15">
        <v>24285</v>
      </c>
      <c r="CE341" s="15">
        <v>1654</v>
      </c>
      <c r="CF341" s="15">
        <v>4923</v>
      </c>
      <c r="CG341" s="15">
        <v>1634</v>
      </c>
      <c r="CH341" s="15">
        <v>1133</v>
      </c>
      <c r="CI341" s="15">
        <v>437</v>
      </c>
      <c r="CJ341">
        <f t="shared" ref="CJ341:CJ372" si="2770">SUM(CF341:CG341)</f>
        <v>6557</v>
      </c>
      <c r="CK341">
        <f t="shared" ref="CK341:CK479" si="2771">SUM(CH341:CI341)</f>
        <v>1570</v>
      </c>
      <c r="CL341" s="15">
        <v>179180</v>
      </c>
      <c r="CM341" s="15">
        <v>16106</v>
      </c>
      <c r="CN341" s="15">
        <v>60928</v>
      </c>
      <c r="CO341" s="15">
        <v>4581</v>
      </c>
      <c r="CP341" s="15">
        <v>14013</v>
      </c>
      <c r="CQ341" s="15">
        <v>755</v>
      </c>
      <c r="CR341">
        <f t="shared" ref="CR341:CR372" si="2772">SUM(CN341:CO341)</f>
        <v>65509</v>
      </c>
      <c r="CS341">
        <f t="shared" ref="CS341:CS411" si="2773">SUM(CP341:CQ341)</f>
        <v>14768</v>
      </c>
    </row>
    <row r="342" spans="1:97" x14ac:dyDescent="0.35">
      <c r="A342" s="1">
        <f t="shared" si="2564"/>
        <v>44248</v>
      </c>
      <c r="B342">
        <f t="shared" si="2742"/>
        <v>1538466</v>
      </c>
      <c r="C342">
        <f t="shared" si="2743"/>
        <v>332574</v>
      </c>
      <c r="D342">
        <v>308714</v>
      </c>
      <c r="E342">
        <v>5336</v>
      </c>
      <c r="F342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>
        <f t="shared" ref="N342:N347" si="2775">B342-C342</f>
        <v>1205892</v>
      </c>
      <c r="O342" s="3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6">
        <f t="shared" ref="T342" si="2779">R342/V342</f>
        <v>0.199795605518651</v>
      </c>
      <c r="U342" s="6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5">
        <v>3953107</v>
      </c>
      <c r="BO342" s="15">
        <v>359397</v>
      </c>
      <c r="BP342">
        <v>1302281</v>
      </c>
      <c r="BQ342">
        <v>236185</v>
      </c>
      <c r="BR342">
        <v>277229</v>
      </c>
      <c r="BS342">
        <v>55345</v>
      </c>
      <c r="BT342">
        <f t="shared" si="2766"/>
        <v>1538466</v>
      </c>
      <c r="BU342">
        <f t="shared" si="2767"/>
        <v>332574</v>
      </c>
      <c r="BV342" s="15">
        <v>30898</v>
      </c>
      <c r="BW342" s="15">
        <v>2750</v>
      </c>
      <c r="BX342">
        <v>8758</v>
      </c>
      <c r="BY342">
        <v>2529</v>
      </c>
      <c r="BZ342">
        <v>2039</v>
      </c>
      <c r="CA342">
        <v>590</v>
      </c>
      <c r="CB342">
        <f t="shared" si="2768"/>
        <v>11287</v>
      </c>
      <c r="CC342">
        <f t="shared" si="2769"/>
        <v>2629</v>
      </c>
      <c r="CD342" s="15">
        <v>24310</v>
      </c>
      <c r="CE342" s="15">
        <v>1653</v>
      </c>
      <c r="CF342">
        <v>4927</v>
      </c>
      <c r="CG342">
        <v>1635</v>
      </c>
      <c r="CH342">
        <v>1134</v>
      </c>
      <c r="CI342">
        <v>437</v>
      </c>
      <c r="CJ342">
        <f t="shared" si="2770"/>
        <v>6562</v>
      </c>
      <c r="CK342">
        <f t="shared" si="2771"/>
        <v>1571</v>
      </c>
      <c r="CL342" s="15">
        <v>179566</v>
      </c>
      <c r="CM342" s="15">
        <v>16119</v>
      </c>
      <c r="CN342">
        <v>60996</v>
      </c>
      <c r="CO342">
        <v>4578</v>
      </c>
      <c r="CP342">
        <v>14022</v>
      </c>
      <c r="CQ342">
        <v>756</v>
      </c>
      <c r="CR342">
        <f t="shared" si="2772"/>
        <v>65574</v>
      </c>
      <c r="CS342">
        <f t="shared" si="2773"/>
        <v>14778</v>
      </c>
    </row>
    <row r="343" spans="1:97" x14ac:dyDescent="0.35">
      <c r="A343" s="1">
        <f t="shared" si="2564"/>
        <v>44249</v>
      </c>
      <c r="B343">
        <f t="shared" si="2742"/>
        <v>1538466</v>
      </c>
      <c r="C343">
        <f t="shared" si="2743"/>
        <v>332574</v>
      </c>
      <c r="D343">
        <v>309568</v>
      </c>
      <c r="E343">
        <v>5336</v>
      </c>
      <c r="F343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>
        <f t="shared" si="2775"/>
        <v>1205892</v>
      </c>
      <c r="O343" s="3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6" t="e">
        <f t="shared" ref="T343" si="2800">R343/V343</f>
        <v>#DIV/0!</v>
      </c>
      <c r="U343" s="6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5">
        <v>3953107</v>
      </c>
      <c r="BO343" s="15">
        <v>359397</v>
      </c>
      <c r="BP343">
        <v>1302281</v>
      </c>
      <c r="BQ343">
        <v>236185</v>
      </c>
      <c r="BR343">
        <v>277229</v>
      </c>
      <c r="BS343">
        <v>55345</v>
      </c>
      <c r="BT343">
        <f t="shared" si="2766"/>
        <v>1538466</v>
      </c>
      <c r="BU343">
        <f t="shared" si="2767"/>
        <v>332574</v>
      </c>
      <c r="BV343" s="15">
        <v>30925</v>
      </c>
      <c r="BW343" s="15">
        <v>2749</v>
      </c>
      <c r="BX343">
        <v>8764</v>
      </c>
      <c r="BY343">
        <v>2527</v>
      </c>
      <c r="BZ343">
        <v>2040</v>
      </c>
      <c r="CA343">
        <v>590</v>
      </c>
      <c r="CB343">
        <f t="shared" si="2768"/>
        <v>11291</v>
      </c>
      <c r="CC343">
        <f t="shared" si="2769"/>
        <v>2630</v>
      </c>
      <c r="CD343" s="15">
        <v>24335</v>
      </c>
      <c r="CE343" s="15">
        <v>1655</v>
      </c>
      <c r="CF343">
        <v>4932</v>
      </c>
      <c r="CG343">
        <v>1635</v>
      </c>
      <c r="CH343">
        <v>1134</v>
      </c>
      <c r="CI343">
        <v>437</v>
      </c>
      <c r="CJ343">
        <f t="shared" si="2770"/>
        <v>6567</v>
      </c>
      <c r="CK343">
        <f t="shared" si="2771"/>
        <v>1571</v>
      </c>
      <c r="CL343" s="15">
        <v>179751</v>
      </c>
      <c r="CM343" s="15">
        <v>16120</v>
      </c>
      <c r="CN343">
        <v>61022</v>
      </c>
      <c r="CO343">
        <v>4581</v>
      </c>
      <c r="CP343">
        <v>14025</v>
      </c>
      <c r="CQ343">
        <v>756</v>
      </c>
      <c r="CR343">
        <f t="shared" si="2772"/>
        <v>65603</v>
      </c>
      <c r="CS343">
        <f t="shared" si="2773"/>
        <v>14781</v>
      </c>
    </row>
    <row r="344" spans="1:97" x14ac:dyDescent="0.35">
      <c r="A344" s="1">
        <f t="shared" si="2564"/>
        <v>44250</v>
      </c>
      <c r="B344">
        <f t="shared" si="2742"/>
        <v>1542779</v>
      </c>
      <c r="C344">
        <f t="shared" si="2743"/>
        <v>333373</v>
      </c>
      <c r="D344">
        <v>310880</v>
      </c>
      <c r="E344">
        <v>5374</v>
      </c>
      <c r="F344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>
        <f t="shared" si="2775"/>
        <v>1209406</v>
      </c>
      <c r="O344" s="3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6">
        <f t="shared" ref="T344" si="2822">R344/V344</f>
        <v>0.18525388360769765</v>
      </c>
      <c r="U344" s="6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5">
        <v>3975909</v>
      </c>
      <c r="BO344" s="15">
        <v>360274</v>
      </c>
      <c r="BP344" s="15">
        <v>1305283</v>
      </c>
      <c r="BQ344" s="15">
        <v>237496</v>
      </c>
      <c r="BR344" s="15">
        <v>277778</v>
      </c>
      <c r="BS344" s="15">
        <v>55595</v>
      </c>
      <c r="BT344">
        <f t="shared" si="2766"/>
        <v>1542779</v>
      </c>
      <c r="BU344">
        <f t="shared" si="2767"/>
        <v>333373</v>
      </c>
      <c r="BV344" s="15">
        <v>31148</v>
      </c>
      <c r="BW344" s="15">
        <v>2755</v>
      </c>
      <c r="BX344" s="15">
        <v>8776</v>
      </c>
      <c r="BY344" s="15">
        <v>2553</v>
      </c>
      <c r="BZ344" s="15">
        <v>2040</v>
      </c>
      <c r="CA344" s="15">
        <v>592</v>
      </c>
      <c r="CB344">
        <f t="shared" si="2768"/>
        <v>11329</v>
      </c>
      <c r="CC344">
        <f t="shared" si="2769"/>
        <v>2632</v>
      </c>
      <c r="CD344" s="15">
        <v>24439</v>
      </c>
      <c r="CE344" s="15">
        <v>1653</v>
      </c>
      <c r="CF344" s="15">
        <v>4945</v>
      </c>
      <c r="CG344" s="15">
        <v>1644</v>
      </c>
      <c r="CH344" s="15">
        <v>1135</v>
      </c>
      <c r="CI344" s="15">
        <v>437</v>
      </c>
      <c r="CJ344">
        <f t="shared" si="2770"/>
        <v>6589</v>
      </c>
      <c r="CK344">
        <f t="shared" si="2771"/>
        <v>1572</v>
      </c>
      <c r="CL344" s="15">
        <v>180493</v>
      </c>
      <c r="CM344" s="15">
        <v>16140</v>
      </c>
      <c r="CN344" s="15">
        <v>61120</v>
      </c>
      <c r="CO344" s="15">
        <v>4605</v>
      </c>
      <c r="CP344" s="15">
        <v>14041</v>
      </c>
      <c r="CQ344" s="15">
        <v>757</v>
      </c>
      <c r="CR344">
        <f t="shared" si="2772"/>
        <v>65725</v>
      </c>
      <c r="CS344">
        <f t="shared" si="2773"/>
        <v>14798</v>
      </c>
    </row>
    <row r="345" spans="1:97" x14ac:dyDescent="0.35">
      <c r="A345" s="1">
        <f t="shared" si="2564"/>
        <v>44251</v>
      </c>
      <c r="B345">
        <f t="shared" si="2742"/>
        <v>1546415</v>
      </c>
      <c r="C345">
        <f t="shared" si="2743"/>
        <v>334106</v>
      </c>
      <c r="D345">
        <v>311676</v>
      </c>
      <c r="E345">
        <v>5415</v>
      </c>
      <c r="F345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>
        <f t="shared" si="2775"/>
        <v>1212309</v>
      </c>
      <c r="O345" s="3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6">
        <f t="shared" ref="T345" si="2841">R345/V345</f>
        <v>0.20159515951595158</v>
      </c>
      <c r="U345" s="6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5">
        <v>3994904</v>
      </c>
      <c r="BO345" s="15">
        <v>361074</v>
      </c>
      <c r="BP345" s="15">
        <v>1307740</v>
      </c>
      <c r="BQ345" s="15">
        <v>238675</v>
      </c>
      <c r="BR345" s="15">
        <v>278335</v>
      </c>
      <c r="BS345" s="15">
        <v>55771</v>
      </c>
      <c r="BT345">
        <f t="shared" si="2766"/>
        <v>1546415</v>
      </c>
      <c r="BU345">
        <f t="shared" si="2767"/>
        <v>334106</v>
      </c>
      <c r="BV345" s="15">
        <v>31346</v>
      </c>
      <c r="BW345" s="15">
        <v>2765</v>
      </c>
      <c r="BX345" s="15">
        <v>8768</v>
      </c>
      <c r="BY345" s="15">
        <v>2590</v>
      </c>
      <c r="BZ345" s="15">
        <v>2043</v>
      </c>
      <c r="CA345" s="15">
        <v>594</v>
      </c>
      <c r="CB345">
        <f t="shared" si="2768"/>
        <v>11358</v>
      </c>
      <c r="CC345">
        <f t="shared" si="2769"/>
        <v>2637</v>
      </c>
      <c r="CD345" s="15">
        <v>24614</v>
      </c>
      <c r="CE345" s="15">
        <v>1654</v>
      </c>
      <c r="CF345" s="15">
        <v>4947</v>
      </c>
      <c r="CG345" s="15">
        <v>1650</v>
      </c>
      <c r="CH345" s="15">
        <v>1135</v>
      </c>
      <c r="CI345" s="15">
        <v>437</v>
      </c>
      <c r="CJ345">
        <f t="shared" si="2770"/>
        <v>6597</v>
      </c>
      <c r="CK345">
        <f t="shared" si="2771"/>
        <v>1572</v>
      </c>
      <c r="CL345" s="15"/>
      <c r="CM345" s="15">
        <v>16161</v>
      </c>
      <c r="CN345" s="15">
        <v>61258</v>
      </c>
      <c r="CO345" s="15">
        <v>4604</v>
      </c>
      <c r="CP345" s="15">
        <v>14059</v>
      </c>
      <c r="CQ345" s="15">
        <v>758</v>
      </c>
      <c r="CR345">
        <f t="shared" si="2772"/>
        <v>65862</v>
      </c>
      <c r="CS345">
        <f t="shared" si="2773"/>
        <v>14817</v>
      </c>
    </row>
    <row r="346" spans="1:97" x14ac:dyDescent="0.35">
      <c r="A346" s="1">
        <f t="shared" si="2564"/>
        <v>44252</v>
      </c>
      <c r="B346">
        <f t="shared" si="2742"/>
        <v>1550023</v>
      </c>
      <c r="C346">
        <f t="shared" si="2743"/>
        <v>334759</v>
      </c>
      <c r="D346">
        <v>312842</v>
      </c>
      <c r="E346">
        <v>5415</v>
      </c>
      <c r="F346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>
        <f t="shared" si="2775"/>
        <v>1215264</v>
      </c>
      <c r="O346" s="3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6">
        <f t="shared" ref="T346" si="2861">R346/V346</f>
        <v>0.18098669623059868</v>
      </c>
      <c r="U346" s="6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5">
        <v>4012548</v>
      </c>
      <c r="BO346" s="15">
        <v>361764</v>
      </c>
      <c r="BP346" s="15">
        <v>1310549</v>
      </c>
      <c r="BQ346" s="15">
        <v>239474</v>
      </c>
      <c r="BR346" s="15">
        <v>278817</v>
      </c>
      <c r="BS346" s="15">
        <v>55942</v>
      </c>
      <c r="BT346">
        <f t="shared" si="2766"/>
        <v>1550023</v>
      </c>
      <c r="BU346">
        <f t="shared" si="2767"/>
        <v>334759</v>
      </c>
      <c r="BV346" s="15">
        <v>31477</v>
      </c>
      <c r="BW346" s="15">
        <v>2765</v>
      </c>
      <c r="BX346" s="15">
        <v>8794</v>
      </c>
      <c r="BY346" s="15">
        <v>2597</v>
      </c>
      <c r="BZ346" s="15">
        <v>2046</v>
      </c>
      <c r="CA346" s="15">
        <v>595</v>
      </c>
      <c r="CB346">
        <f t="shared" si="2768"/>
        <v>11391</v>
      </c>
      <c r="CC346">
        <f t="shared" si="2769"/>
        <v>2641</v>
      </c>
      <c r="CD346" s="15">
        <v>24710</v>
      </c>
      <c r="CE346" s="15">
        <v>1659</v>
      </c>
      <c r="CF346" s="15">
        <v>4952</v>
      </c>
      <c r="CG346" s="15">
        <v>1657</v>
      </c>
      <c r="CH346" s="15">
        <v>1137</v>
      </c>
      <c r="CI346" s="15">
        <v>438</v>
      </c>
      <c r="CJ346">
        <f t="shared" si="2770"/>
        <v>6609</v>
      </c>
      <c r="CK346">
        <f t="shared" si="2771"/>
        <v>1575</v>
      </c>
      <c r="CL346" s="15"/>
      <c r="CM346" s="15">
        <v>16188</v>
      </c>
      <c r="CN346" s="15">
        <v>61483</v>
      </c>
      <c r="CO346" s="15">
        <v>4530</v>
      </c>
      <c r="CP346" s="15">
        <v>14081</v>
      </c>
      <c r="CQ346" s="15">
        <v>757</v>
      </c>
      <c r="CR346">
        <f t="shared" si="2772"/>
        <v>66013</v>
      </c>
      <c r="CS346">
        <f t="shared" si="2773"/>
        <v>14838</v>
      </c>
    </row>
    <row r="347" spans="1:97" x14ac:dyDescent="0.35">
      <c r="A347" s="1">
        <f t="shared" si="2564"/>
        <v>44253</v>
      </c>
      <c r="B347">
        <f t="shared" si="2742"/>
        <v>1553027</v>
      </c>
      <c r="C347">
        <f t="shared" ref="C347" si="2879">BU347</f>
        <v>335404</v>
      </c>
      <c r="D347">
        <v>313777</v>
      </c>
      <c r="E347">
        <v>5438</v>
      </c>
      <c r="F347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>
        <f t="shared" si="2775"/>
        <v>1217623</v>
      </c>
      <c r="O347" s="3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6">
        <f t="shared" ref="T347" si="2884">R347/V347</f>
        <v>0.21471371504660453</v>
      </c>
      <c r="U347" s="6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5">
        <v>4028874</v>
      </c>
      <c r="BO347" s="15">
        <v>362491</v>
      </c>
      <c r="BP347" s="15">
        <v>1312415</v>
      </c>
      <c r="BQ347" s="15">
        <v>240612</v>
      </c>
      <c r="BR347" s="15">
        <v>279296</v>
      </c>
      <c r="BS347" s="15">
        <v>56108</v>
      </c>
      <c r="BT347">
        <f t="shared" si="2766"/>
        <v>1553027</v>
      </c>
      <c r="BU347">
        <f t="shared" si="2767"/>
        <v>335404</v>
      </c>
      <c r="BV347" s="15">
        <v>31607</v>
      </c>
      <c r="BW347" s="15">
        <v>2772</v>
      </c>
      <c r="BX347" s="15">
        <v>8809</v>
      </c>
      <c r="BY347" s="15">
        <v>2601</v>
      </c>
      <c r="BZ347" s="15">
        <v>2052</v>
      </c>
      <c r="CA347" s="15">
        <v>596</v>
      </c>
      <c r="CB347">
        <f t="shared" si="2768"/>
        <v>11410</v>
      </c>
      <c r="CC347">
        <f t="shared" si="2769"/>
        <v>2648</v>
      </c>
      <c r="CD347" s="15">
        <v>24786</v>
      </c>
      <c r="CE347" s="15">
        <v>1658</v>
      </c>
      <c r="CF347" s="15">
        <v>4951</v>
      </c>
      <c r="CG347" s="15">
        <v>1666</v>
      </c>
      <c r="CH347" s="15">
        <v>1138</v>
      </c>
      <c r="CI347" s="15">
        <v>438</v>
      </c>
      <c r="CJ347">
        <f t="shared" si="2770"/>
        <v>6617</v>
      </c>
      <c r="CK347">
        <f t="shared" si="2771"/>
        <v>1576</v>
      </c>
      <c r="CL347" s="15">
        <v>182927</v>
      </c>
      <c r="CM347" s="15">
        <v>16210</v>
      </c>
      <c r="CN347" s="15">
        <v>61574</v>
      </c>
      <c r="CO347" s="15">
        <v>4553</v>
      </c>
      <c r="CP347" s="15">
        <v>14097</v>
      </c>
      <c r="CQ347" s="15">
        <v>759</v>
      </c>
      <c r="CR347">
        <f t="shared" si="2772"/>
        <v>66127</v>
      </c>
      <c r="CS347">
        <f t="shared" si="2773"/>
        <v>14856</v>
      </c>
    </row>
    <row r="348" spans="1:97" x14ac:dyDescent="0.35">
      <c r="A348" s="1">
        <f t="shared" si="2564"/>
        <v>44254</v>
      </c>
      <c r="B348">
        <f t="shared" si="2742"/>
        <v>1555811</v>
      </c>
      <c r="C348">
        <f t="shared" ref="C348" si="2902">BU348</f>
        <v>335964</v>
      </c>
      <c r="D348">
        <v>314753</v>
      </c>
      <c r="E348">
        <v>5463</v>
      </c>
      <c r="F348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>
        <f t="shared" ref="N348" si="2904">B348-C348</f>
        <v>1219847</v>
      </c>
      <c r="O348" s="3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6">
        <f t="shared" ref="T348" si="2908">R348/V348</f>
        <v>0.20114942528735633</v>
      </c>
      <c r="U348" s="6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5">
        <v>4042862</v>
      </c>
      <c r="BO348" s="15">
        <v>363077</v>
      </c>
      <c r="BP348" s="15">
        <v>1314203</v>
      </c>
      <c r="BQ348" s="15">
        <v>241608</v>
      </c>
      <c r="BR348" s="15">
        <v>279731</v>
      </c>
      <c r="BS348" s="15">
        <v>56233</v>
      </c>
      <c r="BT348">
        <f t="shared" si="2766"/>
        <v>1555811</v>
      </c>
      <c r="BU348">
        <f t="shared" si="2767"/>
        <v>335964</v>
      </c>
      <c r="BV348" s="15">
        <v>31995</v>
      </c>
      <c r="BW348" s="15">
        <v>2786</v>
      </c>
      <c r="BX348" s="15">
        <v>8776</v>
      </c>
      <c r="BY348" s="15">
        <v>2667</v>
      </c>
      <c r="BZ348" s="15">
        <v>2062</v>
      </c>
      <c r="CA348" s="15">
        <v>600</v>
      </c>
      <c r="CB348">
        <f t="shared" si="2768"/>
        <v>11443</v>
      </c>
      <c r="CC348">
        <f t="shared" si="2769"/>
        <v>2662</v>
      </c>
      <c r="CD348" s="15">
        <v>24921</v>
      </c>
      <c r="CE348" s="15">
        <v>1661</v>
      </c>
      <c r="CF348" s="15">
        <v>4956</v>
      </c>
      <c r="CG348" s="15">
        <v>1669</v>
      </c>
      <c r="CH348" s="15">
        <v>1138</v>
      </c>
      <c r="CI348" s="15">
        <v>438</v>
      </c>
      <c r="CJ348">
        <f t="shared" si="2770"/>
        <v>6625</v>
      </c>
      <c r="CK348">
        <f t="shared" si="2771"/>
        <v>1576</v>
      </c>
      <c r="CL348" s="15">
        <v>183427</v>
      </c>
      <c r="CM348" s="15">
        <v>16216</v>
      </c>
      <c r="CN348" s="15">
        <v>61640</v>
      </c>
      <c r="CO348" s="15">
        <v>4569</v>
      </c>
      <c r="CP348" s="15">
        <v>14105</v>
      </c>
      <c r="CQ348" s="15">
        <v>758</v>
      </c>
      <c r="CR348">
        <f t="shared" si="2772"/>
        <v>66209</v>
      </c>
      <c r="CS348">
        <f t="shared" si="2773"/>
        <v>14863</v>
      </c>
    </row>
    <row r="349" spans="1:97" x14ac:dyDescent="0.35">
      <c r="A349" s="1">
        <f t="shared" si="2564"/>
        <v>44255</v>
      </c>
      <c r="B349">
        <f t="shared" si="2742"/>
        <v>1557901</v>
      </c>
      <c r="C349">
        <f t="shared" ref="C349" si="2926">BU349</f>
        <v>336310</v>
      </c>
      <c r="D349">
        <v>315133</v>
      </c>
      <c r="E349">
        <v>5470</v>
      </c>
      <c r="F34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>
        <f t="shared" ref="N349" si="2928">B349-C349</f>
        <v>1221591</v>
      </c>
      <c r="O349" s="3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6">
        <f t="shared" ref="T349" si="2932">R349/V349</f>
        <v>0.16555023923444975</v>
      </c>
      <c r="U349" s="6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5">
        <v>4049492</v>
      </c>
      <c r="BO349" s="15">
        <v>363467</v>
      </c>
      <c r="BP349" s="15">
        <v>1315987</v>
      </c>
      <c r="BQ349" s="15">
        <v>241914</v>
      </c>
      <c r="BR349" s="15">
        <v>280019</v>
      </c>
      <c r="BS349" s="15">
        <v>56291</v>
      </c>
      <c r="BT349">
        <f t="shared" si="2766"/>
        <v>1557901</v>
      </c>
      <c r="BU349">
        <f t="shared" si="2767"/>
        <v>336310</v>
      </c>
      <c r="BV349" s="15">
        <v>32036</v>
      </c>
      <c r="BW349" s="15">
        <v>2793</v>
      </c>
      <c r="BX349" s="15">
        <v>8788</v>
      </c>
      <c r="BY349" s="15">
        <v>2669</v>
      </c>
      <c r="BZ349" s="15">
        <v>2066</v>
      </c>
      <c r="CA349" s="15">
        <v>600</v>
      </c>
      <c r="CB349">
        <f t="shared" si="2768"/>
        <v>11457</v>
      </c>
      <c r="CC349">
        <f t="shared" si="2769"/>
        <v>2666</v>
      </c>
      <c r="CD349" s="15">
        <v>24981</v>
      </c>
      <c r="CE349" s="15">
        <v>1663</v>
      </c>
      <c r="CF349" s="15">
        <v>4965</v>
      </c>
      <c r="CG349" s="15">
        <v>1669</v>
      </c>
      <c r="CH349" s="15">
        <v>1140</v>
      </c>
      <c r="CI349" s="15">
        <v>438</v>
      </c>
      <c r="CJ349">
        <f t="shared" si="2770"/>
        <v>6634</v>
      </c>
      <c r="CK349">
        <f t="shared" si="2771"/>
        <v>1578</v>
      </c>
      <c r="CL349" s="15">
        <v>183707</v>
      </c>
      <c r="CM349" s="15">
        <v>16223</v>
      </c>
      <c r="CN349" s="15">
        <v>61679</v>
      </c>
      <c r="CO349" s="15">
        <v>4598</v>
      </c>
      <c r="CP349" s="15">
        <v>14114</v>
      </c>
      <c r="CQ349" s="15">
        <v>759</v>
      </c>
      <c r="CR349">
        <f t="shared" si="2772"/>
        <v>66277</v>
      </c>
      <c r="CS349">
        <f t="shared" si="2773"/>
        <v>14873</v>
      </c>
    </row>
    <row r="350" spans="1:97" x14ac:dyDescent="0.35">
      <c r="A350" s="1">
        <f t="shared" si="2564"/>
        <v>44256</v>
      </c>
      <c r="B350">
        <f t="shared" si="2742"/>
        <v>1559180</v>
      </c>
      <c r="C350">
        <f t="shared" ref="C350" si="2950">BU350</f>
        <v>336504</v>
      </c>
      <c r="D350">
        <v>315445</v>
      </c>
      <c r="E350">
        <v>5471</v>
      </c>
      <c r="F350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>
        <f t="shared" ref="N350" si="2952">B350-C350</f>
        <v>1222676</v>
      </c>
      <c r="O350" s="3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6">
        <f t="shared" ref="T350" si="2956">R350/V350</f>
        <v>0.15168100078186084</v>
      </c>
      <c r="U350" s="6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5">
        <v>4054226</v>
      </c>
      <c r="BO350" s="15">
        <v>363670</v>
      </c>
      <c r="BP350" s="15">
        <v>1317257</v>
      </c>
      <c r="BQ350" s="15">
        <v>241923</v>
      </c>
      <c r="BR350" s="15">
        <v>280195</v>
      </c>
      <c r="BS350" s="15">
        <v>56309</v>
      </c>
      <c r="BT350">
        <f t="shared" si="2766"/>
        <v>1559180</v>
      </c>
      <c r="BU350">
        <f t="shared" si="2767"/>
        <v>336504</v>
      </c>
      <c r="BV350" s="15">
        <v>32072</v>
      </c>
      <c r="BW350" s="15">
        <v>2793</v>
      </c>
      <c r="BX350" s="15">
        <v>8797</v>
      </c>
      <c r="BY350" s="15">
        <v>2667</v>
      </c>
      <c r="BZ350" s="15">
        <v>2070</v>
      </c>
      <c r="CA350" s="15">
        <v>600</v>
      </c>
      <c r="CB350">
        <f t="shared" si="2768"/>
        <v>11464</v>
      </c>
      <c r="CC350">
        <f t="shared" si="2769"/>
        <v>2670</v>
      </c>
      <c r="CD350" s="15">
        <v>25008</v>
      </c>
      <c r="CE350" s="15">
        <v>1664</v>
      </c>
      <c r="CF350" s="15">
        <v>4976</v>
      </c>
      <c r="CG350" s="15">
        <v>1666</v>
      </c>
      <c r="CH350" s="15">
        <v>1141</v>
      </c>
      <c r="CI350" s="15">
        <v>438</v>
      </c>
      <c r="CJ350">
        <f t="shared" si="2770"/>
        <v>6642</v>
      </c>
      <c r="CK350">
        <f t="shared" si="2771"/>
        <v>1579</v>
      </c>
      <c r="CL350" s="15">
        <v>183962</v>
      </c>
      <c r="CM350" s="15">
        <v>16235</v>
      </c>
      <c r="CN350" s="15">
        <v>61757</v>
      </c>
      <c r="CO350" s="15">
        <v>4577</v>
      </c>
      <c r="CP350" s="15">
        <v>14119</v>
      </c>
      <c r="CQ350" s="15">
        <v>759</v>
      </c>
      <c r="CR350">
        <f t="shared" si="2772"/>
        <v>66334</v>
      </c>
      <c r="CS350">
        <f t="shared" si="2773"/>
        <v>14878</v>
      </c>
    </row>
    <row r="351" spans="1:97" x14ac:dyDescent="0.35">
      <c r="A351" s="1">
        <f t="shared" si="2564"/>
        <v>44257</v>
      </c>
      <c r="B351">
        <f t="shared" si="2742"/>
        <v>1561859</v>
      </c>
      <c r="C351">
        <f t="shared" ref="C351" si="2974">BU351</f>
        <v>336966</v>
      </c>
      <c r="D351">
        <v>316842</v>
      </c>
      <c r="E351">
        <v>5472</v>
      </c>
      <c r="F351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>
        <f t="shared" ref="N351" si="2976">B351-C351</f>
        <v>1224893</v>
      </c>
      <c r="O351" s="3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6">
        <f t="shared" ref="T351" si="2980">R351/V351</f>
        <v>0.17245240761478164</v>
      </c>
      <c r="U351" s="6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5">
        <v>4068828</v>
      </c>
      <c r="BO351" s="15">
        <v>364192</v>
      </c>
      <c r="BP351" s="15">
        <v>1318664</v>
      </c>
      <c r="BQ351" s="15">
        <v>243195</v>
      </c>
      <c r="BR351" s="15">
        <v>280467</v>
      </c>
      <c r="BS351" s="15">
        <v>56499</v>
      </c>
      <c r="BT351">
        <f t="shared" si="2766"/>
        <v>1561859</v>
      </c>
      <c r="BU351">
        <f t="shared" si="2767"/>
        <v>336966</v>
      </c>
      <c r="BV351" s="15">
        <v>32311</v>
      </c>
      <c r="BW351" s="15">
        <v>2802</v>
      </c>
      <c r="BX351" s="15">
        <v>8745</v>
      </c>
      <c r="BY351" s="15">
        <v>2748</v>
      </c>
      <c r="BZ351" s="15">
        <v>2074</v>
      </c>
      <c r="CA351" s="15">
        <v>601</v>
      </c>
      <c r="CB351">
        <f t="shared" si="2768"/>
        <v>11493</v>
      </c>
      <c r="CC351">
        <f t="shared" si="2769"/>
        <v>2675</v>
      </c>
      <c r="CD351" s="15">
        <v>25077</v>
      </c>
      <c r="CE351" s="15">
        <v>1668</v>
      </c>
      <c r="CF351" s="15">
        <v>4980</v>
      </c>
      <c r="CG351" s="15">
        <v>1670</v>
      </c>
      <c r="CH351" s="15">
        <v>1143</v>
      </c>
      <c r="CI351" s="15">
        <v>440</v>
      </c>
      <c r="CJ351">
        <f t="shared" si="2770"/>
        <v>6650</v>
      </c>
      <c r="CK351">
        <f t="shared" si="2771"/>
        <v>1583</v>
      </c>
      <c r="CL351" s="15">
        <v>184773</v>
      </c>
      <c r="CM351" s="15">
        <v>16246</v>
      </c>
      <c r="CN351" s="15">
        <v>61844</v>
      </c>
      <c r="CO351" s="15">
        <v>4630</v>
      </c>
      <c r="CP351" s="15">
        <v>14134</v>
      </c>
      <c r="CQ351" s="15">
        <v>769</v>
      </c>
      <c r="CR351">
        <f t="shared" si="2772"/>
        <v>66474</v>
      </c>
      <c r="CS351">
        <f t="shared" si="2773"/>
        <v>14903</v>
      </c>
    </row>
    <row r="352" spans="1:97" x14ac:dyDescent="0.35">
      <c r="A352" s="1">
        <f t="shared" si="2564"/>
        <v>44258</v>
      </c>
      <c r="B352">
        <f t="shared" si="2742"/>
        <v>1565414</v>
      </c>
      <c r="C352">
        <f t="shared" ref="C352" si="2998">BU352</f>
        <v>337594</v>
      </c>
      <c r="D352">
        <v>317738</v>
      </c>
      <c r="E352">
        <v>5498</v>
      </c>
      <c r="F352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>
        <f t="shared" ref="N352" si="3000">B352-C352</f>
        <v>1227820</v>
      </c>
      <c r="O352" s="3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6">
        <f t="shared" ref="T352" si="3004">R352/V352</f>
        <v>0.17665260196905766</v>
      </c>
      <c r="U352" s="6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5">
        <v>4088220</v>
      </c>
      <c r="BO352" s="15">
        <v>364892</v>
      </c>
      <c r="BP352" s="15">
        <v>1321134</v>
      </c>
      <c r="BQ352" s="15">
        <v>244280</v>
      </c>
      <c r="BR352" s="15">
        <v>280943</v>
      </c>
      <c r="BS352" s="15">
        <v>56651</v>
      </c>
      <c r="BT352">
        <f t="shared" si="2766"/>
        <v>1565414</v>
      </c>
      <c r="BU352">
        <f t="shared" si="2767"/>
        <v>337594</v>
      </c>
      <c r="BV352" s="15">
        <v>32513</v>
      </c>
      <c r="BW352" s="15">
        <v>2808</v>
      </c>
      <c r="BX352" s="15">
        <v>8762</v>
      </c>
      <c r="BY352" s="15">
        <v>2755</v>
      </c>
      <c r="BZ352" s="15">
        <v>2081</v>
      </c>
      <c r="CA352" s="15">
        <v>603</v>
      </c>
      <c r="CB352">
        <f t="shared" si="2768"/>
        <v>11517</v>
      </c>
      <c r="CC352">
        <f t="shared" si="2769"/>
        <v>2684</v>
      </c>
      <c r="CD352" s="15">
        <v>25190</v>
      </c>
      <c r="CE352" s="15">
        <v>1672</v>
      </c>
      <c r="CF352" s="15">
        <v>4986</v>
      </c>
      <c r="CG352" s="15">
        <v>1674</v>
      </c>
      <c r="CH352" s="15">
        <v>1146</v>
      </c>
      <c r="CI352" s="15">
        <v>440</v>
      </c>
      <c r="CJ352">
        <f t="shared" si="2770"/>
        <v>6660</v>
      </c>
      <c r="CK352">
        <f t="shared" si="2771"/>
        <v>1586</v>
      </c>
      <c r="CL352" s="15">
        <v>185539</v>
      </c>
      <c r="CM352" s="15">
        <v>16261</v>
      </c>
      <c r="CN352" s="15">
        <v>61929</v>
      </c>
      <c r="CO352" s="15">
        <v>4650</v>
      </c>
      <c r="CP352" s="15">
        <v>14144</v>
      </c>
      <c r="CQ352" s="15">
        <v>762</v>
      </c>
      <c r="CR352">
        <f t="shared" si="2772"/>
        <v>66579</v>
      </c>
      <c r="CS352">
        <f t="shared" si="2773"/>
        <v>14906</v>
      </c>
    </row>
    <row r="353" spans="1:97" x14ac:dyDescent="0.35">
      <c r="A353" s="1">
        <f t="shared" si="2564"/>
        <v>44259</v>
      </c>
      <c r="B353">
        <f t="shared" si="2742"/>
        <v>1568803</v>
      </c>
      <c r="C353">
        <f t="shared" ref="C353" si="3026">BU353</f>
        <v>338161</v>
      </c>
      <c r="D353">
        <v>318574</v>
      </c>
      <c r="E353">
        <v>5501</v>
      </c>
      <c r="F353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>
        <f t="shared" ref="N353" si="3028">B353-C353</f>
        <v>1230642</v>
      </c>
      <c r="O353" s="3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6">
        <f t="shared" ref="T353" si="3032">R353/V353</f>
        <v>0.16730598996754203</v>
      </c>
      <c r="U353" s="6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5">
        <v>4105183</v>
      </c>
      <c r="BO353" s="15">
        <v>365495</v>
      </c>
      <c r="BP353" s="15">
        <v>1323490</v>
      </c>
      <c r="BQ353" s="15">
        <v>245313</v>
      </c>
      <c r="BR353" s="15">
        <v>281328</v>
      </c>
      <c r="BS353" s="15">
        <v>56833</v>
      </c>
      <c r="BT353">
        <f t="shared" si="2766"/>
        <v>1568803</v>
      </c>
      <c r="BU353">
        <f t="shared" si="2767"/>
        <v>338161</v>
      </c>
      <c r="BV353" s="15">
        <v>32727</v>
      </c>
      <c r="BW353" s="15">
        <v>2813</v>
      </c>
      <c r="BX353" s="15">
        <v>8753</v>
      </c>
      <c r="BY353" s="15">
        <v>2792</v>
      </c>
      <c r="BZ353" s="15">
        <v>2083</v>
      </c>
      <c r="CA353" s="15">
        <v>606</v>
      </c>
      <c r="CB353">
        <f t="shared" si="2768"/>
        <v>11545</v>
      </c>
      <c r="CC353">
        <f t="shared" si="2769"/>
        <v>2689</v>
      </c>
      <c r="CD353" s="15">
        <v>25326</v>
      </c>
      <c r="CE353" s="15">
        <v>1673</v>
      </c>
      <c r="CF353" s="15">
        <v>4998</v>
      </c>
      <c r="CG353" s="15">
        <v>1679</v>
      </c>
      <c r="CH353" s="15">
        <v>1148</v>
      </c>
      <c r="CI353" s="15">
        <v>440</v>
      </c>
      <c r="CJ353">
        <f t="shared" si="2770"/>
        <v>6677</v>
      </c>
      <c r="CK353">
        <f t="shared" si="2771"/>
        <v>1588</v>
      </c>
      <c r="CL353" s="15">
        <v>186409</v>
      </c>
      <c r="CM353" s="15">
        <v>16293</v>
      </c>
      <c r="CN353" s="15">
        <v>62039</v>
      </c>
      <c r="CO353" s="15">
        <v>4647</v>
      </c>
      <c r="CP353" s="15">
        <v>14163</v>
      </c>
      <c r="CQ353" s="15">
        <v>765</v>
      </c>
      <c r="CR353">
        <f t="shared" si="2772"/>
        <v>66686</v>
      </c>
      <c r="CS353">
        <f t="shared" si="2773"/>
        <v>14928</v>
      </c>
    </row>
    <row r="354" spans="1:97" x14ac:dyDescent="0.35">
      <c r="A354" s="1">
        <f t="shared" si="2564"/>
        <v>44260</v>
      </c>
      <c r="B354">
        <f t="shared" si="2742"/>
        <v>1572001</v>
      </c>
      <c r="C354">
        <f t="shared" ref="C354" si="3051">BU354</f>
        <v>338671</v>
      </c>
      <c r="D354">
        <v>319006</v>
      </c>
      <c r="E354">
        <v>5536</v>
      </c>
      <c r="F354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>
        <f t="shared" ref="N354" si="3053">B354-C354</f>
        <v>1233330</v>
      </c>
      <c r="O354" s="3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6">
        <f t="shared" ref="T354" si="3057">R354/V354</f>
        <v>0.15947467166979362</v>
      </c>
      <c r="U354" s="6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5">
        <v>4121420</v>
      </c>
      <c r="BO354" s="15">
        <v>366052</v>
      </c>
      <c r="BP354" s="15">
        <v>1325485</v>
      </c>
      <c r="BQ354" s="15">
        <v>246516</v>
      </c>
      <c r="BR354" s="15">
        <v>281706</v>
      </c>
      <c r="BS354" s="15">
        <v>56965</v>
      </c>
      <c r="BT354">
        <f t="shared" si="2766"/>
        <v>1572001</v>
      </c>
      <c r="BU354">
        <f t="shared" si="2767"/>
        <v>338671</v>
      </c>
      <c r="BV354" s="15">
        <v>32990</v>
      </c>
      <c r="BW354" s="15">
        <v>2825</v>
      </c>
      <c r="BX354" s="15">
        <v>8755</v>
      </c>
      <c r="BY354" s="15">
        <v>2818</v>
      </c>
      <c r="BZ354" s="15">
        <v>2087</v>
      </c>
      <c r="CA354" s="15">
        <v>611</v>
      </c>
      <c r="CB354">
        <f t="shared" si="2768"/>
        <v>11573</v>
      </c>
      <c r="CC354">
        <f t="shared" si="2769"/>
        <v>2698</v>
      </c>
      <c r="CD354" s="15">
        <v>25493</v>
      </c>
      <c r="CE354" s="15">
        <v>1674</v>
      </c>
      <c r="CF354" s="15">
        <v>5014</v>
      </c>
      <c r="CG354" s="15">
        <v>1680</v>
      </c>
      <c r="CH354" s="15">
        <v>1148</v>
      </c>
      <c r="CI354" s="15">
        <v>442</v>
      </c>
      <c r="CJ354">
        <f t="shared" si="2770"/>
        <v>6694</v>
      </c>
      <c r="CK354">
        <f t="shared" si="2771"/>
        <v>1590</v>
      </c>
      <c r="CL354" s="15">
        <v>186817</v>
      </c>
      <c r="CM354" s="15">
        <v>16302</v>
      </c>
      <c r="CN354" s="15">
        <v>62110</v>
      </c>
      <c r="CO354" s="15">
        <v>4666</v>
      </c>
      <c r="CP354" s="15">
        <v>14180</v>
      </c>
      <c r="CQ354" s="15">
        <v>765</v>
      </c>
      <c r="CR354">
        <f t="shared" si="2772"/>
        <v>66776</v>
      </c>
      <c r="CS354">
        <f t="shared" si="2773"/>
        <v>14945</v>
      </c>
    </row>
    <row r="355" spans="1:97" x14ac:dyDescent="0.35">
      <c r="A355" s="1">
        <f t="shared" si="2564"/>
        <v>44261</v>
      </c>
      <c r="B355">
        <f t="shared" si="2742"/>
        <v>1575066</v>
      </c>
      <c r="C355">
        <f t="shared" ref="C355" si="3076">BU355</f>
        <v>339209</v>
      </c>
      <c r="D355">
        <v>319782</v>
      </c>
      <c r="E355">
        <v>5549</v>
      </c>
      <c r="F355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>
        <f t="shared" ref="N355" si="3078">B355-C355</f>
        <v>1235857</v>
      </c>
      <c r="O355" s="3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6">
        <f t="shared" ref="T355" si="3082">R355/V355</f>
        <v>0.17553017944535074</v>
      </c>
      <c r="U355" s="6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5">
        <v>4136524</v>
      </c>
      <c r="BO355" s="15">
        <v>366630</v>
      </c>
      <c r="BP355" s="15">
        <v>1327323</v>
      </c>
      <c r="BQ355" s="15">
        <v>247743</v>
      </c>
      <c r="BR355" s="15">
        <v>282082</v>
      </c>
      <c r="BS355" s="15">
        <v>57127</v>
      </c>
      <c r="BT355">
        <f t="shared" si="2766"/>
        <v>1575066</v>
      </c>
      <c r="BU355">
        <f t="shared" si="2767"/>
        <v>339209</v>
      </c>
      <c r="BV355" s="15">
        <v>33157</v>
      </c>
      <c r="BW355" s="15">
        <v>2832</v>
      </c>
      <c r="BX355" s="15">
        <v>8768</v>
      </c>
      <c r="BY355" s="15">
        <v>2831</v>
      </c>
      <c r="BZ355" s="15">
        <v>2092</v>
      </c>
      <c r="CA355" s="15">
        <v>612</v>
      </c>
      <c r="CB355">
        <f t="shared" si="2768"/>
        <v>11599</v>
      </c>
      <c r="CC355">
        <f t="shared" si="2769"/>
        <v>2704</v>
      </c>
      <c r="CD355" s="15">
        <v>25654</v>
      </c>
      <c r="CE355" s="15">
        <v>1677</v>
      </c>
      <c r="CF355" s="15">
        <v>5015</v>
      </c>
      <c r="CG355" s="15">
        <v>1694</v>
      </c>
      <c r="CH355" s="15">
        <v>1149</v>
      </c>
      <c r="CI355" s="15">
        <v>444</v>
      </c>
      <c r="CJ355">
        <f t="shared" si="2770"/>
        <v>6709</v>
      </c>
      <c r="CK355">
        <f t="shared" si="2771"/>
        <v>1593</v>
      </c>
      <c r="CL355" s="15">
        <v>187719</v>
      </c>
      <c r="CM355" s="15">
        <v>16319</v>
      </c>
      <c r="CN355" s="15">
        <v>62120</v>
      </c>
      <c r="CO355" s="15">
        <v>4688</v>
      </c>
      <c r="CP355" s="15">
        <v>14194</v>
      </c>
      <c r="CQ355" s="15">
        <v>768</v>
      </c>
      <c r="CR355">
        <f t="shared" si="2772"/>
        <v>66808</v>
      </c>
      <c r="CS355">
        <f t="shared" si="2773"/>
        <v>14962</v>
      </c>
    </row>
    <row r="356" spans="1:97" x14ac:dyDescent="0.35">
      <c r="A356" s="1">
        <f t="shared" si="2564"/>
        <v>44262</v>
      </c>
      <c r="B356">
        <f t="shared" si="2742"/>
        <v>1576999</v>
      </c>
      <c r="C356">
        <f t="shared" ref="C356" si="3101">BU356</f>
        <v>339546</v>
      </c>
      <c r="D356">
        <v>320055</v>
      </c>
      <c r="E356">
        <v>5552</v>
      </c>
      <c r="F356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>
        <f t="shared" ref="N356" si="3103">B356-C356</f>
        <v>1237453</v>
      </c>
      <c r="O356" s="3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6">
        <f t="shared" ref="T356" si="3107">R356/V356</f>
        <v>0.17434040351784791</v>
      </c>
      <c r="U356" s="6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5">
        <v>4143401</v>
      </c>
      <c r="BO356" s="15">
        <v>367048</v>
      </c>
      <c r="BP356" s="15">
        <v>1329005</v>
      </c>
      <c r="BQ356" s="15">
        <v>247994</v>
      </c>
      <c r="BR356" s="15">
        <v>282361</v>
      </c>
      <c r="BS356" s="15">
        <v>57185</v>
      </c>
      <c r="BT356">
        <f t="shared" si="2766"/>
        <v>1576999</v>
      </c>
      <c r="BU356">
        <f t="shared" si="2767"/>
        <v>339546</v>
      </c>
      <c r="BV356" s="15">
        <v>33201</v>
      </c>
      <c r="BW356" s="15">
        <v>2836</v>
      </c>
      <c r="BX356" s="15">
        <v>8775</v>
      </c>
      <c r="BY356" s="15">
        <v>2832</v>
      </c>
      <c r="BZ356" s="15">
        <v>2093</v>
      </c>
      <c r="CA356" s="15">
        <v>612</v>
      </c>
      <c r="CB356">
        <f t="shared" si="2768"/>
        <v>11607</v>
      </c>
      <c r="CC356">
        <f t="shared" si="2769"/>
        <v>2705</v>
      </c>
      <c r="CD356" s="15">
        <v>25673</v>
      </c>
      <c r="CE356" s="15">
        <v>1677</v>
      </c>
      <c r="CF356" s="15">
        <v>5017</v>
      </c>
      <c r="CG356" s="15">
        <v>1693</v>
      </c>
      <c r="CH356" s="15">
        <v>1149</v>
      </c>
      <c r="CI356" s="15">
        <v>444</v>
      </c>
      <c r="CJ356">
        <f t="shared" si="2770"/>
        <v>6710</v>
      </c>
      <c r="CK356">
        <f t="shared" si="2771"/>
        <v>1593</v>
      </c>
      <c r="CL356" s="15">
        <v>188000</v>
      </c>
      <c r="CM356" s="15">
        <v>16332</v>
      </c>
      <c r="CN356" s="15">
        <v>62231</v>
      </c>
      <c r="CO356" s="15">
        <v>4699</v>
      </c>
      <c r="CP356" s="15">
        <v>14200</v>
      </c>
      <c r="CQ356" s="15">
        <v>771</v>
      </c>
      <c r="CR356">
        <f t="shared" si="2772"/>
        <v>66930</v>
      </c>
      <c r="CS356">
        <f t="shared" si="2773"/>
        <v>14971</v>
      </c>
    </row>
    <row r="357" spans="1:97" x14ac:dyDescent="0.35">
      <c r="A357" s="1">
        <f t="shared" si="2564"/>
        <v>44263</v>
      </c>
      <c r="B357">
        <f t="shared" si="2742"/>
        <v>1578111</v>
      </c>
      <c r="C357">
        <f t="shared" ref="C357" si="3126">BU357</f>
        <v>339694</v>
      </c>
      <c r="D357">
        <v>320318</v>
      </c>
      <c r="E357">
        <v>5558</v>
      </c>
      <c r="F357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>
        <f t="shared" ref="N357" si="3128">B357-C357</f>
        <v>1238417</v>
      </c>
      <c r="O357" s="3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6">
        <f t="shared" ref="T357" si="3132">R357/V357</f>
        <v>0.13309352517985612</v>
      </c>
      <c r="U357" s="6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5">
        <v>4147210</v>
      </c>
      <c r="BO357" s="15">
        <v>367167</v>
      </c>
      <c r="BP357" s="15">
        <v>1330033</v>
      </c>
      <c r="BQ357" s="15">
        <v>248078</v>
      </c>
      <c r="BR357" s="15">
        <v>282487</v>
      </c>
      <c r="BS357" s="15">
        <v>57207</v>
      </c>
      <c r="BT357">
        <f t="shared" si="2766"/>
        <v>1578111</v>
      </c>
      <c r="BU357">
        <f t="shared" si="2767"/>
        <v>339694</v>
      </c>
      <c r="BV357" s="15">
        <v>33228</v>
      </c>
      <c r="BW357" s="15">
        <v>2833</v>
      </c>
      <c r="BX357" s="15">
        <v>8791</v>
      </c>
      <c r="BY357" s="15">
        <v>2830</v>
      </c>
      <c r="BZ357" s="15">
        <v>2094</v>
      </c>
      <c r="CA357" s="15">
        <v>612</v>
      </c>
      <c r="CB357">
        <f t="shared" si="2768"/>
        <v>11621</v>
      </c>
      <c r="CC357">
        <f t="shared" si="2769"/>
        <v>2706</v>
      </c>
      <c r="CD357" s="15">
        <v>25690</v>
      </c>
      <c r="CE357" s="15">
        <v>1680</v>
      </c>
      <c r="CF357" s="15">
        <v>5022</v>
      </c>
      <c r="CG357" s="15">
        <v>1692</v>
      </c>
      <c r="CH357" s="15">
        <v>1149</v>
      </c>
      <c r="CI357" s="15">
        <v>444</v>
      </c>
      <c r="CJ357">
        <f t="shared" si="2770"/>
        <v>6714</v>
      </c>
      <c r="CK357">
        <f t="shared" si="2771"/>
        <v>1593</v>
      </c>
      <c r="CL357" s="15">
        <v>188230</v>
      </c>
      <c r="CM357" s="15">
        <v>16336</v>
      </c>
      <c r="CN357" s="15">
        <v>62281</v>
      </c>
      <c r="CO357" s="15">
        <v>4699</v>
      </c>
      <c r="CP357" s="15">
        <v>14203</v>
      </c>
      <c r="CQ357" s="15">
        <v>770</v>
      </c>
      <c r="CR357">
        <f t="shared" si="2772"/>
        <v>66980</v>
      </c>
      <c r="CS357">
        <f t="shared" si="2773"/>
        <v>14973</v>
      </c>
    </row>
    <row r="358" spans="1:97" x14ac:dyDescent="0.35">
      <c r="A358" s="1">
        <f t="shared" si="2564"/>
        <v>44264</v>
      </c>
      <c r="B358">
        <f t="shared" si="2742"/>
        <v>1580961</v>
      </c>
      <c r="C358">
        <f t="shared" ref="C358" si="3151">BU358</f>
        <v>340208</v>
      </c>
      <c r="D358">
        <v>321531</v>
      </c>
      <c r="E358">
        <v>5559</v>
      </c>
      <c r="F358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>
        <f t="shared" ref="N358" si="3153">B358-C358</f>
        <v>1240753</v>
      </c>
      <c r="O358" s="3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6">
        <f t="shared" ref="T358" si="3157">R358/V358</f>
        <v>0.18035087719298246</v>
      </c>
      <c r="U358" s="6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5">
        <v>4167019</v>
      </c>
      <c r="BO358" s="15">
        <v>367751</v>
      </c>
      <c r="BP358" s="15">
        <v>1331706</v>
      </c>
      <c r="BQ358" s="15">
        <v>249255</v>
      </c>
      <c r="BR358" s="15">
        <v>282872</v>
      </c>
      <c r="BS358" s="15">
        <v>57336</v>
      </c>
      <c r="BT358">
        <f t="shared" si="2766"/>
        <v>1580961</v>
      </c>
      <c r="BU358">
        <f t="shared" si="2767"/>
        <v>340208</v>
      </c>
      <c r="BV358" s="15">
        <v>33456</v>
      </c>
      <c r="BW358" s="15">
        <v>2840</v>
      </c>
      <c r="BX358" s="15">
        <v>8819</v>
      </c>
      <c r="BY358" s="15">
        <v>2836</v>
      </c>
      <c r="BZ358" s="15">
        <v>2100</v>
      </c>
      <c r="CA358" s="15">
        <v>613</v>
      </c>
      <c r="CB358">
        <f t="shared" si="2768"/>
        <v>11655</v>
      </c>
      <c r="CC358">
        <f t="shared" si="2769"/>
        <v>2713</v>
      </c>
      <c r="CD358" s="15">
        <v>25819</v>
      </c>
      <c r="CE358" s="15">
        <v>1681</v>
      </c>
      <c r="CF358" s="15">
        <v>5028</v>
      </c>
      <c r="CG358" s="15">
        <v>1697</v>
      </c>
      <c r="CH358" s="15">
        <v>1149</v>
      </c>
      <c r="CI358" s="15">
        <v>444</v>
      </c>
      <c r="CJ358">
        <f t="shared" si="2770"/>
        <v>6725</v>
      </c>
      <c r="CK358">
        <f t="shared" si="2771"/>
        <v>1593</v>
      </c>
      <c r="CL358" s="15">
        <v>188888</v>
      </c>
      <c r="CM358" s="15">
        <v>16347</v>
      </c>
      <c r="CN358" s="15">
        <v>62346</v>
      </c>
      <c r="CO358" s="15">
        <v>4745</v>
      </c>
      <c r="CP358" s="15">
        <v>14212</v>
      </c>
      <c r="CQ358" s="15">
        <v>771</v>
      </c>
      <c r="CR358">
        <f t="shared" si="2772"/>
        <v>67091</v>
      </c>
      <c r="CS358">
        <f t="shared" si="2773"/>
        <v>14983</v>
      </c>
    </row>
    <row r="359" spans="1:97" x14ac:dyDescent="0.35">
      <c r="A359" s="1">
        <f t="shared" si="2564"/>
        <v>44265</v>
      </c>
      <c r="B359">
        <f t="shared" si="2742"/>
        <v>1585012</v>
      </c>
      <c r="C359">
        <f t="shared" ref="C359" si="3176">BU359</f>
        <v>341007</v>
      </c>
      <c r="D359">
        <v>322276</v>
      </c>
      <c r="E359">
        <v>5574</v>
      </c>
      <c r="F35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>
        <f t="shared" ref="N359" si="3178">B359-C359</f>
        <v>1244005</v>
      </c>
      <c r="O359" s="3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6">
        <f t="shared" ref="T359" si="3182">R359/V359</f>
        <v>0.19723525055541841</v>
      </c>
      <c r="U359" s="6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5">
        <v>4186155</v>
      </c>
      <c r="BO359" s="15">
        <v>368635</v>
      </c>
      <c r="BP359" s="15">
        <v>1334117</v>
      </c>
      <c r="BQ359" s="15">
        <v>250895</v>
      </c>
      <c r="BR359" s="15">
        <v>283392</v>
      </c>
      <c r="BS359" s="15">
        <v>57615</v>
      </c>
      <c r="BT359">
        <f t="shared" si="2766"/>
        <v>1585012</v>
      </c>
      <c r="BU359">
        <f t="shared" si="2767"/>
        <v>341007</v>
      </c>
      <c r="BV359" s="15">
        <v>33658</v>
      </c>
      <c r="BW359" s="15">
        <v>2846</v>
      </c>
      <c r="BX359" s="15">
        <v>8840</v>
      </c>
      <c r="BY359" s="15">
        <v>2842</v>
      </c>
      <c r="BZ359" s="15">
        <v>2103</v>
      </c>
      <c r="CA359" s="15">
        <v>613</v>
      </c>
      <c r="CB359">
        <f t="shared" si="2768"/>
        <v>11682</v>
      </c>
      <c r="CC359">
        <f t="shared" si="2769"/>
        <v>2716</v>
      </c>
      <c r="CD359" s="15">
        <v>25972</v>
      </c>
      <c r="CE359" s="15">
        <v>1681</v>
      </c>
      <c r="CF359" s="15">
        <v>5037</v>
      </c>
      <c r="CG359" s="15">
        <v>1700</v>
      </c>
      <c r="CH359" s="15">
        <v>1149</v>
      </c>
      <c r="CI359" s="15">
        <v>444</v>
      </c>
      <c r="CJ359">
        <f t="shared" si="2770"/>
        <v>6737</v>
      </c>
      <c r="CK359">
        <f t="shared" si="2771"/>
        <v>1593</v>
      </c>
      <c r="CL359" s="15">
        <v>190029</v>
      </c>
      <c r="CM359" s="15">
        <v>16382</v>
      </c>
      <c r="CN359" s="15">
        <v>62415</v>
      </c>
      <c r="CO359" s="15">
        <v>4805</v>
      </c>
      <c r="CP359" s="15">
        <v>14241</v>
      </c>
      <c r="CQ359" s="15">
        <v>774</v>
      </c>
      <c r="CR359">
        <f t="shared" si="2772"/>
        <v>67220</v>
      </c>
      <c r="CS359">
        <f t="shared" si="2773"/>
        <v>15015</v>
      </c>
    </row>
    <row r="360" spans="1:97" x14ac:dyDescent="0.35">
      <c r="A360" s="1">
        <f t="shared" si="2564"/>
        <v>44266</v>
      </c>
      <c r="B360">
        <f t="shared" si="2742"/>
        <v>1587918</v>
      </c>
      <c r="C360">
        <f t="shared" ref="C360" si="3201">BU360</f>
        <v>341422</v>
      </c>
      <c r="D360">
        <v>322996</v>
      </c>
      <c r="E360">
        <v>5601</v>
      </c>
      <c r="F360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>
        <f t="shared" ref="N360" si="3203">B360-C360</f>
        <v>1246496</v>
      </c>
      <c r="O360" s="3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6">
        <f t="shared" ref="T360" si="3207">R360/V360</f>
        <v>0.14280798348245011</v>
      </c>
      <c r="U360" s="6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5">
        <v>4202242</v>
      </c>
      <c r="BO360" s="15">
        <v>369082</v>
      </c>
      <c r="BP360" s="15">
        <v>1336430</v>
      </c>
      <c r="BQ360" s="15">
        <v>251488</v>
      </c>
      <c r="BR360" s="15">
        <v>283690</v>
      </c>
      <c r="BS360" s="15">
        <v>57732</v>
      </c>
      <c r="BT360">
        <f t="shared" si="2766"/>
        <v>1587918</v>
      </c>
      <c r="BU360">
        <f t="shared" si="2767"/>
        <v>341422</v>
      </c>
      <c r="BV360" s="15">
        <v>33866</v>
      </c>
      <c r="BW360" s="15">
        <v>2852</v>
      </c>
      <c r="BX360" s="15">
        <v>8843</v>
      </c>
      <c r="BY360" s="15">
        <v>2863</v>
      </c>
      <c r="BZ360" s="15">
        <v>2104</v>
      </c>
      <c r="CA360" s="15">
        <v>616</v>
      </c>
      <c r="CB360">
        <f t="shared" si="2768"/>
        <v>11706</v>
      </c>
      <c r="CC360">
        <f t="shared" si="2769"/>
        <v>2720</v>
      </c>
      <c r="CD360" s="15">
        <v>26071</v>
      </c>
      <c r="CE360" s="15">
        <v>1682</v>
      </c>
      <c r="CF360" s="15">
        <v>5041</v>
      </c>
      <c r="CG360" s="15">
        <v>1710</v>
      </c>
      <c r="CH360" s="15">
        <v>1150</v>
      </c>
      <c r="CI360" s="15">
        <v>444</v>
      </c>
      <c r="CJ360">
        <f t="shared" si="2770"/>
        <v>6751</v>
      </c>
      <c r="CK360">
        <f t="shared" si="2771"/>
        <v>1594</v>
      </c>
      <c r="CL360" s="15">
        <v>190767</v>
      </c>
      <c r="CM360" s="15">
        <v>16392</v>
      </c>
      <c r="CN360" s="15">
        <v>62563</v>
      </c>
      <c r="CO360" s="15">
        <v>4784</v>
      </c>
      <c r="CP360" s="15">
        <v>14254</v>
      </c>
      <c r="CQ360" s="15">
        <v>775</v>
      </c>
      <c r="CR360">
        <f t="shared" si="2772"/>
        <v>67347</v>
      </c>
      <c r="CS360">
        <f t="shared" si="2773"/>
        <v>15029</v>
      </c>
    </row>
    <row r="361" spans="1:97" x14ac:dyDescent="0.35">
      <c r="A361" s="1">
        <f t="shared" si="2564"/>
        <v>44267</v>
      </c>
      <c r="B361">
        <f t="shared" si="2742"/>
        <v>1591292</v>
      </c>
      <c r="C361">
        <f t="shared" ref="C361" si="3226">BU361</f>
        <v>341910</v>
      </c>
      <c r="D361">
        <v>323633</v>
      </c>
      <c r="E361">
        <v>5621</v>
      </c>
      <c r="F361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>
        <f t="shared" ref="N361" si="3228">B361-C361</f>
        <v>1249382</v>
      </c>
      <c r="O361" s="3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6">
        <f t="shared" ref="T361" si="3232">R361/V361</f>
        <v>0.14463544754001187</v>
      </c>
      <c r="U361" s="6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5">
        <v>4218175</v>
      </c>
      <c r="BO361" s="15">
        <v>369628</v>
      </c>
      <c r="BP361" s="15">
        <v>1338339</v>
      </c>
      <c r="BQ361" s="15">
        <v>252953</v>
      </c>
      <c r="BR361" s="15">
        <v>284006</v>
      </c>
      <c r="BS361" s="15">
        <v>57904</v>
      </c>
      <c r="BT361">
        <f t="shared" si="2766"/>
        <v>1591292</v>
      </c>
      <c r="BU361">
        <f t="shared" si="2767"/>
        <v>341910</v>
      </c>
      <c r="BV361" s="15">
        <v>34092</v>
      </c>
      <c r="BW361" s="15">
        <v>2854</v>
      </c>
      <c r="BX361" s="15">
        <v>8853</v>
      </c>
      <c r="BY361" s="15">
        <v>2881</v>
      </c>
      <c r="BZ361" s="15">
        <v>2105</v>
      </c>
      <c r="CA361" s="15">
        <v>616</v>
      </c>
      <c r="CB361">
        <f t="shared" si="2768"/>
        <v>11734</v>
      </c>
      <c r="CC361">
        <f t="shared" si="2769"/>
        <v>2721</v>
      </c>
      <c r="CD361" s="15">
        <v>26226</v>
      </c>
      <c r="CE361" s="15">
        <v>1684</v>
      </c>
      <c r="CF361" s="15">
        <v>5061</v>
      </c>
      <c r="CG361" s="15">
        <v>1706</v>
      </c>
      <c r="CH361" s="15">
        <v>1150</v>
      </c>
      <c r="CI361" s="15">
        <v>446</v>
      </c>
      <c r="CJ361">
        <f t="shared" si="2770"/>
        <v>6767</v>
      </c>
      <c r="CK361">
        <f t="shared" si="2771"/>
        <v>1596</v>
      </c>
      <c r="CL361" s="15">
        <v>191279</v>
      </c>
      <c r="CM361" s="15">
        <v>16410</v>
      </c>
      <c r="CN361" s="15">
        <v>62628</v>
      </c>
      <c r="CO361" s="15">
        <v>4821</v>
      </c>
      <c r="CP361" s="15">
        <v>14265</v>
      </c>
      <c r="CQ361" s="15">
        <v>777</v>
      </c>
      <c r="CR361">
        <f t="shared" si="2772"/>
        <v>67449</v>
      </c>
      <c r="CS361">
        <f t="shared" si="2773"/>
        <v>15042</v>
      </c>
    </row>
    <row r="362" spans="1:97" x14ac:dyDescent="0.35">
      <c r="A362" s="1">
        <f t="shared" si="2564"/>
        <v>44268</v>
      </c>
      <c r="B362">
        <f t="shared" si="2742"/>
        <v>1594766</v>
      </c>
      <c r="C362">
        <f t="shared" ref="C362" si="3251">BU362</f>
        <v>342462</v>
      </c>
      <c r="D362">
        <v>324221</v>
      </c>
      <c r="E362">
        <v>5630</v>
      </c>
      <c r="F362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>
        <f t="shared" ref="N362" si="3253">B362-C362</f>
        <v>1252304</v>
      </c>
      <c r="O362" s="3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6">
        <f t="shared" ref="T362" si="3257">R362/V362</f>
        <v>0.15889464594127806</v>
      </c>
      <c r="U362" s="6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5">
        <v>4234893</v>
      </c>
      <c r="BO362" s="15">
        <v>370220</v>
      </c>
      <c r="BP362" s="15">
        <v>1340959</v>
      </c>
      <c r="BQ362" s="15">
        <v>253807</v>
      </c>
      <c r="BR362" s="15">
        <v>284438</v>
      </c>
      <c r="BS362" s="15">
        <v>58024</v>
      </c>
      <c r="BT362">
        <f t="shared" si="2766"/>
        <v>1594766</v>
      </c>
      <c r="BU362">
        <f t="shared" si="2767"/>
        <v>342462</v>
      </c>
      <c r="BV362" s="15">
        <v>34349</v>
      </c>
      <c r="BW362" s="15">
        <v>2860</v>
      </c>
      <c r="BX362" s="15">
        <v>8874</v>
      </c>
      <c r="BY362" s="15">
        <v>2896</v>
      </c>
      <c r="BZ362" s="15">
        <v>2110</v>
      </c>
      <c r="CA362" s="15">
        <v>619</v>
      </c>
      <c r="CB362">
        <f t="shared" si="2768"/>
        <v>11770</v>
      </c>
      <c r="CC362">
        <f t="shared" si="2769"/>
        <v>2729</v>
      </c>
      <c r="CD362" s="15">
        <v>26402</v>
      </c>
      <c r="CE362" s="15">
        <v>1685</v>
      </c>
      <c r="CF362" s="15">
        <v>5068</v>
      </c>
      <c r="CG362" s="15">
        <v>1716</v>
      </c>
      <c r="CH362" s="15">
        <v>1151</v>
      </c>
      <c r="CI362" s="15">
        <v>447</v>
      </c>
      <c r="CJ362">
        <f t="shared" si="2770"/>
        <v>6784</v>
      </c>
      <c r="CK362">
        <f t="shared" si="2771"/>
        <v>1598</v>
      </c>
      <c r="CL362" s="15">
        <v>192254</v>
      </c>
      <c r="CM362" s="15">
        <v>16435</v>
      </c>
      <c r="CN362" s="15">
        <v>62780</v>
      </c>
      <c r="CO362" s="15">
        <v>4834</v>
      </c>
      <c r="CP362" s="15">
        <v>14285</v>
      </c>
      <c r="CQ362" s="15">
        <v>779</v>
      </c>
      <c r="CR362">
        <f t="shared" si="2772"/>
        <v>67614</v>
      </c>
      <c r="CS362">
        <f t="shared" si="2773"/>
        <v>15064</v>
      </c>
    </row>
    <row r="363" spans="1:97" x14ac:dyDescent="0.35">
      <c r="A363" s="1">
        <f t="shared" si="2564"/>
        <v>44269</v>
      </c>
      <c r="B363">
        <f t="shared" si="2742"/>
        <v>1596312</v>
      </c>
      <c r="C363">
        <f t="shared" ref="C363" si="3276">BU363</f>
        <v>342743</v>
      </c>
      <c r="D363">
        <v>324429</v>
      </c>
      <c r="E363">
        <v>5633</v>
      </c>
      <c r="F363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>
        <f t="shared" ref="N363" si="3278">B363-C363</f>
        <v>1253569</v>
      </c>
      <c r="O363" s="3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6">
        <f t="shared" ref="T363" si="3282">R363/V363</f>
        <v>0.18175937904269082</v>
      </c>
      <c r="U363" s="6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5">
        <v>4240043</v>
      </c>
      <c r="BO363" s="15">
        <v>370529</v>
      </c>
      <c r="BP363" s="15">
        <v>1342286</v>
      </c>
      <c r="BQ363" s="15">
        <v>254026</v>
      </c>
      <c r="BR363" s="15">
        <v>284682</v>
      </c>
      <c r="BS363" s="15">
        <v>58061</v>
      </c>
      <c r="BT363">
        <f t="shared" si="2766"/>
        <v>1596312</v>
      </c>
      <c r="BU363">
        <f t="shared" si="2767"/>
        <v>342743</v>
      </c>
      <c r="BV363" s="15">
        <v>34376</v>
      </c>
      <c r="BW363" s="15">
        <v>2861</v>
      </c>
      <c r="BX363" s="15">
        <v>8880</v>
      </c>
      <c r="BY363" s="15">
        <v>2894</v>
      </c>
      <c r="BZ363" s="15">
        <v>2109</v>
      </c>
      <c r="CA363" s="15">
        <v>619</v>
      </c>
      <c r="CB363">
        <f t="shared" si="2768"/>
        <v>11774</v>
      </c>
      <c r="CC363">
        <f t="shared" si="2769"/>
        <v>2728</v>
      </c>
      <c r="CD363" s="15">
        <v>26417</v>
      </c>
      <c r="CE363" s="15">
        <v>1685</v>
      </c>
      <c r="CF363" s="15">
        <v>5072</v>
      </c>
      <c r="CG363" s="15">
        <v>1717</v>
      </c>
      <c r="CH363" s="15">
        <v>1151</v>
      </c>
      <c r="CI363" s="15">
        <v>447</v>
      </c>
      <c r="CJ363">
        <f t="shared" si="2770"/>
        <v>6789</v>
      </c>
      <c r="CK363">
        <f t="shared" si="2771"/>
        <v>1598</v>
      </c>
      <c r="CL363" s="15">
        <v>192383</v>
      </c>
      <c r="CM363" s="15">
        <v>16448</v>
      </c>
      <c r="CN363" s="15">
        <v>62812</v>
      </c>
      <c r="CO363" s="15">
        <v>4838</v>
      </c>
      <c r="CP363" s="15">
        <v>14298</v>
      </c>
      <c r="CQ363" s="15">
        <v>779</v>
      </c>
      <c r="CR363">
        <f t="shared" si="2772"/>
        <v>67650</v>
      </c>
      <c r="CS363">
        <f t="shared" si="2773"/>
        <v>15077</v>
      </c>
    </row>
    <row r="364" spans="1:97" x14ac:dyDescent="0.35">
      <c r="A364" s="1">
        <f t="shared" si="2564"/>
        <v>44270</v>
      </c>
      <c r="B364">
        <f t="shared" si="2742"/>
        <v>1596500</v>
      </c>
      <c r="C364">
        <f t="shared" ref="C364" si="3301">BU364</f>
        <v>342777</v>
      </c>
      <c r="D364">
        <v>324616</v>
      </c>
      <c r="E364">
        <v>5641</v>
      </c>
      <c r="F364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>
        <f t="shared" ref="N364" si="3303">B364-C364</f>
        <v>1253723</v>
      </c>
      <c r="O364" s="3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6">
        <f t="shared" ref="T364" si="3307">R364/V364</f>
        <v>0.18085106382978725</v>
      </c>
      <c r="U364" s="6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5">
        <v>4240590</v>
      </c>
      <c r="BO364" s="15">
        <v>370576</v>
      </c>
      <c r="BP364" s="15">
        <v>1342462</v>
      </c>
      <c r="BQ364" s="15">
        <v>254038</v>
      </c>
      <c r="BR364" s="15">
        <v>284709</v>
      </c>
      <c r="BS364" s="15">
        <v>58068</v>
      </c>
      <c r="BT364">
        <f t="shared" si="2766"/>
        <v>1596500</v>
      </c>
      <c r="BU364">
        <f t="shared" si="2767"/>
        <v>342777</v>
      </c>
      <c r="BV364" s="15">
        <v>34400</v>
      </c>
      <c r="BW364" s="15">
        <v>2864</v>
      </c>
      <c r="BX364" s="15">
        <v>8887</v>
      </c>
      <c r="BY364" s="15">
        <v>2894</v>
      </c>
      <c r="BZ364" s="15">
        <v>2111</v>
      </c>
      <c r="CA364" s="15">
        <v>619</v>
      </c>
      <c r="CB364">
        <f t="shared" si="2768"/>
        <v>11781</v>
      </c>
      <c r="CC364">
        <f t="shared" si="2769"/>
        <v>2730</v>
      </c>
      <c r="CD364" s="15">
        <v>26432</v>
      </c>
      <c r="CE364" s="15">
        <v>1681</v>
      </c>
      <c r="CF364" s="15">
        <v>5074</v>
      </c>
      <c r="CG364" s="15">
        <v>1718</v>
      </c>
      <c r="CH364" s="15">
        <v>1151</v>
      </c>
      <c r="CI364" s="15">
        <v>447</v>
      </c>
      <c r="CJ364">
        <f t="shared" si="2770"/>
        <v>6792</v>
      </c>
      <c r="CK364">
        <f t="shared" si="2771"/>
        <v>1598</v>
      </c>
      <c r="CL364" s="15">
        <v>192527</v>
      </c>
      <c r="CM364" s="15">
        <v>16453</v>
      </c>
      <c r="CN364" s="15">
        <v>62832</v>
      </c>
      <c r="CO364" s="15">
        <v>4847</v>
      </c>
      <c r="CP364" s="15">
        <v>14301</v>
      </c>
      <c r="CQ364" s="15">
        <v>780</v>
      </c>
      <c r="CR364">
        <f t="shared" si="2772"/>
        <v>67679</v>
      </c>
      <c r="CS364">
        <f t="shared" si="2773"/>
        <v>15081</v>
      </c>
    </row>
    <row r="365" spans="1:97" x14ac:dyDescent="0.35">
      <c r="A365" s="1">
        <f t="shared" si="2564"/>
        <v>44271</v>
      </c>
      <c r="B365">
        <f t="shared" si="2742"/>
        <v>1600033</v>
      </c>
      <c r="C365">
        <f t="shared" ref="C365" si="3327">BU365</f>
        <v>343347</v>
      </c>
      <c r="D365">
        <v>325369</v>
      </c>
      <c r="E365">
        <v>5642</v>
      </c>
      <c r="F365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>
        <f t="shared" ref="N365" si="3329">B365-C365</f>
        <v>1256686</v>
      </c>
      <c r="O365" s="3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6">
        <f t="shared" ref="T365" si="3333">R365/V365</f>
        <v>0.1613359750919898</v>
      </c>
      <c r="U365" s="6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5">
        <v>4259222</v>
      </c>
      <c r="BO365" s="15">
        <v>371182</v>
      </c>
      <c r="BP365" s="15">
        <v>1344762</v>
      </c>
      <c r="BQ365" s="15">
        <v>255271</v>
      </c>
      <c r="BR365" s="15">
        <v>285102</v>
      </c>
      <c r="BS365" s="15">
        <v>58245</v>
      </c>
      <c r="BT365">
        <f t="shared" si="2766"/>
        <v>1600033</v>
      </c>
      <c r="BU365">
        <f t="shared" si="2767"/>
        <v>343347</v>
      </c>
      <c r="BV365" s="15">
        <v>34492</v>
      </c>
      <c r="BW365" s="15">
        <v>2868</v>
      </c>
      <c r="BX365" s="15">
        <v>8894</v>
      </c>
      <c r="BY365" s="15">
        <v>2940</v>
      </c>
      <c r="BZ365" s="15">
        <v>2112</v>
      </c>
      <c r="CA365" s="15">
        <v>622</v>
      </c>
      <c r="CB365">
        <f t="shared" si="2768"/>
        <v>11834</v>
      </c>
      <c r="CC365">
        <f t="shared" si="2769"/>
        <v>2734</v>
      </c>
      <c r="CD365" s="15">
        <v>26507</v>
      </c>
      <c r="CE365" s="15">
        <v>1683</v>
      </c>
      <c r="CF365" s="15">
        <v>5077</v>
      </c>
      <c r="CG365" s="15">
        <v>1727</v>
      </c>
      <c r="CH365" s="15">
        <v>1151</v>
      </c>
      <c r="CI365" s="15">
        <v>447</v>
      </c>
      <c r="CJ365">
        <f t="shared" si="2770"/>
        <v>6804</v>
      </c>
      <c r="CK365">
        <f t="shared" si="2771"/>
        <v>1598</v>
      </c>
      <c r="CL365" s="15">
        <v>193029</v>
      </c>
      <c r="CM365" s="15">
        <v>16457</v>
      </c>
      <c r="CN365" s="15">
        <v>62912</v>
      </c>
      <c r="CO365" s="15">
        <v>4863</v>
      </c>
      <c r="CP365" s="15">
        <v>14308</v>
      </c>
      <c r="CQ365" s="15">
        <v>780</v>
      </c>
      <c r="CR365">
        <f t="shared" si="2772"/>
        <v>67775</v>
      </c>
      <c r="CS365">
        <f t="shared" si="2773"/>
        <v>15088</v>
      </c>
    </row>
    <row r="366" spans="1:97" x14ac:dyDescent="0.35">
      <c r="A366" s="1">
        <f t="shared" si="2564"/>
        <v>44272</v>
      </c>
      <c r="B366">
        <f t="shared" si="2742"/>
        <v>1602903</v>
      </c>
      <c r="C366">
        <f t="shared" ref="C366" si="3352">BU366</f>
        <v>343909</v>
      </c>
      <c r="D366">
        <v>325936</v>
      </c>
      <c r="E366">
        <v>5657</v>
      </c>
      <c r="F366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>
        <f t="shared" ref="N366" si="3354">B366-C366</f>
        <v>1258994</v>
      </c>
      <c r="O366" s="3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6">
        <f t="shared" ref="T366" si="3358">R366/V366</f>
        <v>0.19581881533101045</v>
      </c>
      <c r="U366" s="6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5">
        <v>4274844</v>
      </c>
      <c r="BO366" s="15">
        <v>371770</v>
      </c>
      <c r="BP366" s="15">
        <v>1346395</v>
      </c>
      <c r="BQ366" s="15">
        <v>256508</v>
      </c>
      <c r="BR366" s="15">
        <v>285482</v>
      </c>
      <c r="BS366" s="15">
        <v>58427</v>
      </c>
      <c r="BT366">
        <f t="shared" si="2766"/>
        <v>1602903</v>
      </c>
      <c r="BU366">
        <f t="shared" si="2767"/>
        <v>343909</v>
      </c>
      <c r="BV366" s="15">
        <v>34587</v>
      </c>
      <c r="BW366" s="15">
        <v>2866</v>
      </c>
      <c r="BX366" s="15">
        <v>8896</v>
      </c>
      <c r="BY366" s="15">
        <v>2914</v>
      </c>
      <c r="BZ366" s="15">
        <v>2113</v>
      </c>
      <c r="CA366" s="15">
        <v>623</v>
      </c>
      <c r="CB366">
        <f t="shared" si="2768"/>
        <v>11810</v>
      </c>
      <c r="CC366">
        <f t="shared" si="2769"/>
        <v>2736</v>
      </c>
      <c r="CD366" s="15">
        <v>26547</v>
      </c>
      <c r="CE366" s="15">
        <v>1685</v>
      </c>
      <c r="CF366" s="15">
        <v>5074</v>
      </c>
      <c r="CG366" s="15">
        <v>1736</v>
      </c>
      <c r="CH366" s="15">
        <v>1151</v>
      </c>
      <c r="CI366" s="15">
        <v>447</v>
      </c>
      <c r="CJ366">
        <f t="shared" si="2770"/>
        <v>6810</v>
      </c>
      <c r="CK366">
        <f t="shared" si="2771"/>
        <v>1598</v>
      </c>
      <c r="CL366" s="15">
        <v>193467</v>
      </c>
      <c r="CM366" s="15">
        <v>16468</v>
      </c>
      <c r="CN366" s="15">
        <v>62986</v>
      </c>
      <c r="CO366" s="15">
        <v>4871</v>
      </c>
      <c r="CP366" s="15">
        <v>14311</v>
      </c>
      <c r="CQ366" s="15">
        <v>783</v>
      </c>
      <c r="CR366">
        <f t="shared" si="2772"/>
        <v>67857</v>
      </c>
      <c r="CS366">
        <f t="shared" si="2773"/>
        <v>15094</v>
      </c>
    </row>
    <row r="367" spans="1:97" x14ac:dyDescent="0.35">
      <c r="A367" s="1">
        <f t="shared" si="2564"/>
        <v>44273</v>
      </c>
      <c r="B367">
        <f t="shared" si="2742"/>
        <v>1603434</v>
      </c>
      <c r="C367">
        <f t="shared" ref="C367" si="3377">BU367</f>
        <v>344004</v>
      </c>
      <c r="D367">
        <v>326520</v>
      </c>
      <c r="E367">
        <v>5666</v>
      </c>
      <c r="F367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>
        <f t="shared" ref="N367" si="3379">B367-C367</f>
        <v>1259430</v>
      </c>
      <c r="O367" s="3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6">
        <f t="shared" ref="T367" si="3383">R367/V367</f>
        <v>0.17890772128060264</v>
      </c>
      <c r="U367" s="6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5">
        <v>4277250</v>
      </c>
      <c r="BO367" s="15">
        <v>371876</v>
      </c>
      <c r="BP367" s="15">
        <v>1346773</v>
      </c>
      <c r="BQ367" s="15">
        <v>256661</v>
      </c>
      <c r="BR367" s="15">
        <v>285546</v>
      </c>
      <c r="BS367" s="15">
        <v>58458</v>
      </c>
      <c r="BT367">
        <f t="shared" si="2766"/>
        <v>1603434</v>
      </c>
      <c r="BU367">
        <f t="shared" si="2767"/>
        <v>344004</v>
      </c>
      <c r="BV367" s="15">
        <v>34625</v>
      </c>
      <c r="BW367" s="15">
        <v>2870</v>
      </c>
      <c r="BX367" s="15">
        <v>8905</v>
      </c>
      <c r="BY367" s="15">
        <v>2915</v>
      </c>
      <c r="BZ367" s="15">
        <v>2113</v>
      </c>
      <c r="CA367" s="15">
        <v>624</v>
      </c>
      <c r="CB367">
        <f t="shared" si="2768"/>
        <v>11820</v>
      </c>
      <c r="CC367">
        <f t="shared" si="2769"/>
        <v>2737</v>
      </c>
      <c r="CD367" s="15">
        <v>26606</v>
      </c>
      <c r="CE367" s="15">
        <v>1687</v>
      </c>
      <c r="CF367" s="15">
        <v>5078</v>
      </c>
      <c r="CG367" s="15">
        <v>1736</v>
      </c>
      <c r="CH367" s="15">
        <v>1153</v>
      </c>
      <c r="CI367" s="15">
        <v>447</v>
      </c>
      <c r="CJ367">
        <f t="shared" si="2770"/>
        <v>6814</v>
      </c>
      <c r="CK367">
        <f t="shared" si="2771"/>
        <v>1600</v>
      </c>
      <c r="CL367" s="15">
        <v>193889</v>
      </c>
      <c r="CM367" s="15">
        <v>16477</v>
      </c>
      <c r="CN367" s="15">
        <v>62068</v>
      </c>
      <c r="CO367" s="15">
        <v>4845</v>
      </c>
      <c r="CP367" s="15">
        <v>14322</v>
      </c>
      <c r="CQ367" s="15">
        <v>784</v>
      </c>
      <c r="CR367">
        <f t="shared" si="2772"/>
        <v>66913</v>
      </c>
      <c r="CS367">
        <f t="shared" si="2773"/>
        <v>15106</v>
      </c>
    </row>
    <row r="368" spans="1:97" x14ac:dyDescent="0.35">
      <c r="A368" s="1">
        <f t="shared" si="2564"/>
        <v>44274</v>
      </c>
      <c r="B368">
        <f t="shared" si="2742"/>
        <v>1608290</v>
      </c>
      <c r="C368">
        <f t="shared" ref="C368" si="3402">BU368</f>
        <v>344910</v>
      </c>
      <c r="D368">
        <v>327130</v>
      </c>
      <c r="E368">
        <v>5672</v>
      </c>
      <c r="F368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>
        <f t="shared" ref="N368" si="3404">B368-C368</f>
        <v>1263380</v>
      </c>
      <c r="O368" s="3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6">
        <f t="shared" ref="T368" si="3408">R368/V368</f>
        <v>0.18657331136738056</v>
      </c>
      <c r="U368" s="6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5">
        <v>4303965</v>
      </c>
      <c r="BO368" s="15">
        <v>372868</v>
      </c>
      <c r="BP368" s="15">
        <v>1350247</v>
      </c>
      <c r="BQ368" s="15">
        <v>258043</v>
      </c>
      <c r="BR368" s="15">
        <v>286263</v>
      </c>
      <c r="BS368" s="15">
        <v>58647</v>
      </c>
      <c r="BT368">
        <f t="shared" si="2766"/>
        <v>1608290</v>
      </c>
      <c r="BU368">
        <f t="shared" si="2767"/>
        <v>344910</v>
      </c>
      <c r="BV368" s="15">
        <v>34942</v>
      </c>
      <c r="BW368" s="15">
        <v>2873</v>
      </c>
      <c r="BX368" s="15">
        <v>8925</v>
      </c>
      <c r="BY368" s="15">
        <v>2931</v>
      </c>
      <c r="BZ368" s="15">
        <v>2115</v>
      </c>
      <c r="CA368" s="15">
        <v>625</v>
      </c>
      <c r="CB368">
        <f t="shared" si="2768"/>
        <v>11856</v>
      </c>
      <c r="CC368">
        <f t="shared" si="2769"/>
        <v>2740</v>
      </c>
      <c r="CD368" s="15">
        <v>26878</v>
      </c>
      <c r="CE368" s="15">
        <v>1688</v>
      </c>
      <c r="CF368" s="15">
        <v>5091</v>
      </c>
      <c r="CG368" s="15">
        <v>1745</v>
      </c>
      <c r="CH368" s="15">
        <v>1154</v>
      </c>
      <c r="CI368" s="15">
        <v>450</v>
      </c>
      <c r="CJ368">
        <f t="shared" si="2770"/>
        <v>6836</v>
      </c>
      <c r="CK368">
        <f t="shared" si="2771"/>
        <v>1604</v>
      </c>
      <c r="CL368" s="15">
        <v>194588</v>
      </c>
      <c r="CM368" s="15">
        <v>16499</v>
      </c>
      <c r="CN368" s="15">
        <v>63198</v>
      </c>
      <c r="CO368" s="15">
        <v>4869</v>
      </c>
      <c r="CP368" s="15">
        <v>14340</v>
      </c>
      <c r="CQ368" s="15">
        <v>787</v>
      </c>
      <c r="CR368">
        <f t="shared" si="2772"/>
        <v>68067</v>
      </c>
      <c r="CS368">
        <f t="shared" si="2773"/>
        <v>15127</v>
      </c>
    </row>
    <row r="369" spans="1:97" x14ac:dyDescent="0.35">
      <c r="A369" s="1">
        <f t="shared" si="2564"/>
        <v>44275</v>
      </c>
      <c r="B369">
        <f t="shared" si="2742"/>
        <v>1610928</v>
      </c>
      <c r="C369">
        <f t="shared" ref="C369" si="3427">BU369</f>
        <v>345357</v>
      </c>
      <c r="D369">
        <v>327643</v>
      </c>
      <c r="E369">
        <v>5672</v>
      </c>
      <c r="F36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>
        <f t="shared" ref="N369" si="3429">B369-C369</f>
        <v>1265571</v>
      </c>
      <c r="O369" s="3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6">
        <f t="shared" ref="T369" si="3433">R369/V369</f>
        <v>0.16944655041698256</v>
      </c>
      <c r="U369" s="6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5">
        <v>4316130</v>
      </c>
      <c r="BO369" s="15">
        <v>373359</v>
      </c>
      <c r="BP369" s="15">
        <v>1351972</v>
      </c>
      <c r="BQ369" s="15">
        <v>258956</v>
      </c>
      <c r="BR369" s="15">
        <v>286567</v>
      </c>
      <c r="BS369" s="15">
        <v>58790</v>
      </c>
      <c r="BT369">
        <f t="shared" si="2766"/>
        <v>1610928</v>
      </c>
      <c r="BU369">
        <f t="shared" si="2767"/>
        <v>345357</v>
      </c>
      <c r="BV369" s="15">
        <v>35118</v>
      </c>
      <c r="BW369" s="15">
        <v>2871</v>
      </c>
      <c r="BX369" s="15">
        <v>8924</v>
      </c>
      <c r="BY369" s="15">
        <v>2974</v>
      </c>
      <c r="BZ369" s="15">
        <v>2115</v>
      </c>
      <c r="CA369" s="15">
        <v>625</v>
      </c>
      <c r="CB369">
        <f t="shared" si="2768"/>
        <v>11898</v>
      </c>
      <c r="CC369">
        <f t="shared" si="2769"/>
        <v>2740</v>
      </c>
      <c r="CD369" s="15">
        <v>26934</v>
      </c>
      <c r="CE369" s="15">
        <v>1692</v>
      </c>
      <c r="CF369" s="15">
        <v>5095</v>
      </c>
      <c r="CG369" s="15">
        <v>1749</v>
      </c>
      <c r="CH369" s="15">
        <v>1155</v>
      </c>
      <c r="CI369" s="15">
        <v>450</v>
      </c>
      <c r="CJ369">
        <f t="shared" si="2770"/>
        <v>6844</v>
      </c>
      <c r="CK369">
        <f t="shared" si="2771"/>
        <v>1605</v>
      </c>
      <c r="CL369" s="15">
        <v>195081</v>
      </c>
      <c r="CM369" s="15">
        <v>16512</v>
      </c>
      <c r="CN369" s="15">
        <v>63260</v>
      </c>
      <c r="CO369" s="15">
        <v>4886</v>
      </c>
      <c r="CP369" s="15">
        <v>14350</v>
      </c>
      <c r="CQ369" s="15">
        <v>787</v>
      </c>
      <c r="CR369">
        <f t="shared" si="2772"/>
        <v>68146</v>
      </c>
      <c r="CS369">
        <f t="shared" si="2773"/>
        <v>15137</v>
      </c>
    </row>
    <row r="370" spans="1:97" x14ac:dyDescent="0.35">
      <c r="A370" s="1">
        <f t="shared" si="2564"/>
        <v>44276</v>
      </c>
      <c r="B370">
        <f t="shared" si="2742"/>
        <v>1612715</v>
      </c>
      <c r="C370">
        <f t="shared" ref="C370" si="3452">BU370</f>
        <v>345674</v>
      </c>
      <c r="D370">
        <v>327858</v>
      </c>
      <c r="E370">
        <v>5674</v>
      </c>
      <c r="F370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>
        <f t="shared" ref="N370" si="3454">B370-C370</f>
        <v>1267041</v>
      </c>
      <c r="O370" s="3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6">
        <f t="shared" ref="T370" si="3458">R370/V370</f>
        <v>0.17739227756015669</v>
      </c>
      <c r="U370" s="6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5">
        <v>4321948</v>
      </c>
      <c r="BO370" s="15">
        <v>373730</v>
      </c>
      <c r="BP370" s="15">
        <v>1353469</v>
      </c>
      <c r="BQ370" s="15">
        <v>259246</v>
      </c>
      <c r="BR370" s="15">
        <v>286838</v>
      </c>
      <c r="BS370" s="15">
        <v>58836</v>
      </c>
      <c r="BT370">
        <f t="shared" si="2766"/>
        <v>1612715</v>
      </c>
      <c r="BU370">
        <f t="shared" si="2767"/>
        <v>345674</v>
      </c>
      <c r="BV370" s="15">
        <v>35146</v>
      </c>
      <c r="BW370" s="15">
        <v>2874</v>
      </c>
      <c r="BX370" s="15">
        <v>8940</v>
      </c>
      <c r="BY370" s="15">
        <v>2969</v>
      </c>
      <c r="BZ370" s="15">
        <v>2115</v>
      </c>
      <c r="CA370" s="15">
        <v>625</v>
      </c>
      <c r="CB370">
        <f t="shared" si="2768"/>
        <v>11909</v>
      </c>
      <c r="CC370">
        <f t="shared" si="2769"/>
        <v>2740</v>
      </c>
      <c r="CD370" s="15">
        <v>26958</v>
      </c>
      <c r="CE370" s="15">
        <v>1691</v>
      </c>
      <c r="CF370" s="15">
        <v>5100</v>
      </c>
      <c r="CG370" s="15">
        <v>1749</v>
      </c>
      <c r="CH370" s="15">
        <v>1155</v>
      </c>
      <c r="CI370" s="15">
        <v>450</v>
      </c>
      <c r="CJ370">
        <f t="shared" si="2770"/>
        <v>6849</v>
      </c>
      <c r="CK370">
        <f t="shared" si="2771"/>
        <v>1605</v>
      </c>
      <c r="CL370" s="15">
        <v>195403</v>
      </c>
      <c r="CM370" s="15">
        <v>16521</v>
      </c>
      <c r="CN370" s="15">
        <v>63311</v>
      </c>
      <c r="CO370" s="15">
        <v>4898</v>
      </c>
      <c r="CP370" s="15">
        <v>14357</v>
      </c>
      <c r="CQ370" s="15">
        <v>788</v>
      </c>
      <c r="CR370">
        <f t="shared" si="2772"/>
        <v>68209</v>
      </c>
      <c r="CS370">
        <f t="shared" si="2773"/>
        <v>15145</v>
      </c>
    </row>
    <row r="371" spans="1:97" x14ac:dyDescent="0.35">
      <c r="A371" s="1">
        <f t="shared" si="2564"/>
        <v>44277</v>
      </c>
      <c r="B371">
        <f t="shared" si="2742"/>
        <v>1613884</v>
      </c>
      <c r="C371">
        <f t="shared" ref="C371" si="3477">BU371</f>
        <v>345814</v>
      </c>
      <c r="D371">
        <v>328057</v>
      </c>
      <c r="E371">
        <v>5675</v>
      </c>
      <c r="F371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>
        <f t="shared" ref="N371" si="3479">B371-C371</f>
        <v>1268070</v>
      </c>
      <c r="O371" s="3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6">
        <f t="shared" ref="T371" si="3483">R371/V371</f>
        <v>0.11976047904191617</v>
      </c>
      <c r="U371" s="6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5">
        <v>4325952</v>
      </c>
      <c r="BO371" s="15">
        <v>373870</v>
      </c>
      <c r="BP371" s="15">
        <v>1354573</v>
      </c>
      <c r="BQ371" s="15">
        <v>259311</v>
      </c>
      <c r="BR371" s="15">
        <v>286966</v>
      </c>
      <c r="BS371" s="15">
        <v>58848</v>
      </c>
      <c r="BT371">
        <f t="shared" si="2766"/>
        <v>1613884</v>
      </c>
      <c r="BU371">
        <f t="shared" si="2767"/>
        <v>345814</v>
      </c>
      <c r="BV371" s="15">
        <v>35177</v>
      </c>
      <c r="BW371" s="15">
        <v>2875</v>
      </c>
      <c r="BX371" s="15">
        <v>8953</v>
      </c>
      <c r="BY371" s="15">
        <v>2966</v>
      </c>
      <c r="BZ371" s="15">
        <v>2116</v>
      </c>
      <c r="CA371" s="15">
        <v>625</v>
      </c>
      <c r="CB371">
        <f t="shared" si="2768"/>
        <v>11919</v>
      </c>
      <c r="CC371">
        <f t="shared" si="2769"/>
        <v>2741</v>
      </c>
      <c r="CD371" s="15">
        <v>26974</v>
      </c>
      <c r="CE371" s="15">
        <v>1691</v>
      </c>
      <c r="CF371" s="15">
        <v>5103</v>
      </c>
      <c r="CG371" s="15">
        <v>1749</v>
      </c>
      <c r="CH371" s="15">
        <v>1156</v>
      </c>
      <c r="CI371" s="15">
        <v>450</v>
      </c>
      <c r="CJ371">
        <f t="shared" si="2770"/>
        <v>6852</v>
      </c>
      <c r="CK371">
        <f t="shared" si="2771"/>
        <v>1606</v>
      </c>
      <c r="CL371" s="15">
        <v>195627</v>
      </c>
      <c r="CM371" s="15">
        <v>16525</v>
      </c>
      <c r="CN371" s="15">
        <v>63369</v>
      </c>
      <c r="CO371" s="15">
        <v>4897</v>
      </c>
      <c r="CP371" s="15">
        <v>14360</v>
      </c>
      <c r="CQ371" s="15">
        <v>788</v>
      </c>
      <c r="CR371">
        <f t="shared" si="2772"/>
        <v>68266</v>
      </c>
      <c r="CS371">
        <f t="shared" si="2773"/>
        <v>15148</v>
      </c>
    </row>
    <row r="372" spans="1:97" x14ac:dyDescent="0.35">
      <c r="A372" s="1">
        <f t="shared" si="2564"/>
        <v>44278</v>
      </c>
      <c r="B372">
        <f t="shared" si="2742"/>
        <v>1616588</v>
      </c>
      <c r="C372">
        <f t="shared" ref="C372" si="3502">BU372</f>
        <v>346303</v>
      </c>
      <c r="D372">
        <v>328870</v>
      </c>
      <c r="E372">
        <v>5675</v>
      </c>
      <c r="F372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>
        <f t="shared" ref="N372" si="3504">B372-C372</f>
        <v>1270285</v>
      </c>
      <c r="O372" s="3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6">
        <f t="shared" ref="T372" si="3508">R372/V372</f>
        <v>0.18084319526627218</v>
      </c>
      <c r="U372" s="6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5">
        <v>4341986</v>
      </c>
      <c r="BO372" s="15">
        <v>374400</v>
      </c>
      <c r="BP372" s="15">
        <v>1356103</v>
      </c>
      <c r="BQ372" s="15">
        <v>260485</v>
      </c>
      <c r="BR372" s="15">
        <v>287272</v>
      </c>
      <c r="BS372" s="15">
        <v>59031</v>
      </c>
      <c r="BT372">
        <f t="shared" si="2766"/>
        <v>1616588</v>
      </c>
      <c r="BU372">
        <f t="shared" si="2767"/>
        <v>346303</v>
      </c>
      <c r="BV372" s="15">
        <v>35276</v>
      </c>
      <c r="BW372" s="15">
        <v>2878</v>
      </c>
      <c r="BX372" s="15">
        <v>8958</v>
      </c>
      <c r="BY372" s="15">
        <v>2980</v>
      </c>
      <c r="BZ372" s="15">
        <v>2116</v>
      </c>
      <c r="CA372" s="15">
        <v>626</v>
      </c>
      <c r="CB372">
        <f t="shared" si="2768"/>
        <v>11938</v>
      </c>
      <c r="CC372">
        <f t="shared" si="2769"/>
        <v>2742</v>
      </c>
      <c r="CD372" s="15">
        <v>27251</v>
      </c>
      <c r="CE372" s="15">
        <v>1693</v>
      </c>
      <c r="CF372" s="15">
        <v>5102</v>
      </c>
      <c r="CG372" s="15">
        <v>1767</v>
      </c>
      <c r="CH372" s="15">
        <v>1157</v>
      </c>
      <c r="CI372" s="15">
        <v>450</v>
      </c>
      <c r="CJ372">
        <f t="shared" si="2770"/>
        <v>6869</v>
      </c>
      <c r="CK372">
        <f t="shared" si="2771"/>
        <v>1607</v>
      </c>
      <c r="CL372" s="15">
        <v>196258</v>
      </c>
      <c r="CM372" s="15">
        <v>16538</v>
      </c>
      <c r="CN372" s="15">
        <v>63472</v>
      </c>
      <c r="CO372" s="15">
        <v>4906</v>
      </c>
      <c r="CP372" s="15">
        <v>14372</v>
      </c>
      <c r="CQ372" s="15">
        <v>788</v>
      </c>
      <c r="CR372">
        <f t="shared" si="2772"/>
        <v>68378</v>
      </c>
      <c r="CS372">
        <f t="shared" si="2773"/>
        <v>15160</v>
      </c>
    </row>
    <row r="373" spans="1:97" x14ac:dyDescent="0.35">
      <c r="A373" s="1">
        <f t="shared" si="2564"/>
        <v>44279</v>
      </c>
      <c r="B373">
        <f t="shared" ref="B373:B404" si="3527">BT373</f>
        <v>1620048</v>
      </c>
      <c r="C373">
        <f t="shared" ref="C373" si="3528">BU373</f>
        <v>347061</v>
      </c>
      <c r="D373">
        <v>329462</v>
      </c>
      <c r="E373">
        <v>5683</v>
      </c>
      <c r="F373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>
        <f t="shared" ref="N373" si="3530">B373-C373</f>
        <v>1272987</v>
      </c>
      <c r="O373" s="3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6">
        <f t="shared" ref="T373" si="3534">R373/V373</f>
        <v>0.21907514450867052</v>
      </c>
      <c r="U373" s="6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5">
        <v>4360067</v>
      </c>
      <c r="BO373" s="15">
        <v>375189</v>
      </c>
      <c r="BP373" s="15">
        <v>1358609</v>
      </c>
      <c r="BQ373" s="15">
        <v>261439</v>
      </c>
      <c r="BR373" s="15">
        <v>287850</v>
      </c>
      <c r="BS373" s="15">
        <v>59211</v>
      </c>
      <c r="BT373">
        <f t="shared" ref="BT373:BT404" si="3553">SUM(BP373:BQ373)</f>
        <v>1620048</v>
      </c>
      <c r="BU373">
        <f t="shared" si="2767"/>
        <v>347061</v>
      </c>
      <c r="BV373" s="15">
        <v>35432</v>
      </c>
      <c r="BW373" s="15">
        <v>2876</v>
      </c>
      <c r="BX373" s="15">
        <v>8976</v>
      </c>
      <c r="BY373" s="15">
        <v>2991</v>
      </c>
      <c r="BZ373" s="15">
        <v>2121</v>
      </c>
      <c r="CA373" s="15">
        <v>626</v>
      </c>
      <c r="CB373">
        <f t="shared" ref="CB373:CB404" si="3554">SUM(BX373:BY373)</f>
        <v>11967</v>
      </c>
      <c r="CC373">
        <f t="shared" si="2769"/>
        <v>2747</v>
      </c>
      <c r="CD373" s="15">
        <v>27310</v>
      </c>
      <c r="CE373" s="15">
        <v>1695</v>
      </c>
      <c r="CF373" s="15">
        <v>5106</v>
      </c>
      <c r="CG373" s="15">
        <v>1770</v>
      </c>
      <c r="CH373" s="15">
        <v>1157</v>
      </c>
      <c r="CI373" s="15">
        <v>450</v>
      </c>
      <c r="CJ373">
        <f t="shared" ref="CJ373:CJ404" si="3555">SUM(CF373:CG373)</f>
        <v>6876</v>
      </c>
      <c r="CK373">
        <f t="shared" si="2771"/>
        <v>1607</v>
      </c>
      <c r="CL373" s="15">
        <v>197208</v>
      </c>
      <c r="CM373" s="15">
        <v>16569</v>
      </c>
      <c r="CN373" s="15">
        <v>63599</v>
      </c>
      <c r="CO373" s="15">
        <v>4926</v>
      </c>
      <c r="CP373" s="15">
        <v>14394</v>
      </c>
      <c r="CQ373" s="15">
        <v>789</v>
      </c>
      <c r="CR373">
        <f t="shared" ref="CR373:CR404" si="3556">SUM(CN373:CO373)</f>
        <v>68525</v>
      </c>
      <c r="CS373">
        <f t="shared" si="2773"/>
        <v>15183</v>
      </c>
    </row>
    <row r="374" spans="1:97" x14ac:dyDescent="0.35">
      <c r="A374" s="1">
        <f t="shared" si="2564"/>
        <v>44280</v>
      </c>
      <c r="B374">
        <f t="shared" si="3527"/>
        <v>1620656</v>
      </c>
      <c r="C374">
        <f t="shared" ref="C374" si="3557">BU374</f>
        <v>347203</v>
      </c>
      <c r="D374">
        <v>330008</v>
      </c>
      <c r="E374">
        <v>5689</v>
      </c>
      <c r="F374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>
        <f t="shared" ref="N374" si="3559">B374-C374</f>
        <v>1273453</v>
      </c>
      <c r="O374" s="3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6">
        <f t="shared" ref="T374" si="3563">R374/V374</f>
        <v>0.23355263157894737</v>
      </c>
      <c r="U374" s="6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5">
        <v>4362203</v>
      </c>
      <c r="BO374" s="15">
        <v>375366</v>
      </c>
      <c r="BP374" s="15">
        <v>1358946</v>
      </c>
      <c r="BQ374" s="15">
        <v>261710</v>
      </c>
      <c r="BR374" s="15">
        <v>287932</v>
      </c>
      <c r="BS374" s="15">
        <v>59271</v>
      </c>
      <c r="BT374">
        <f t="shared" si="3553"/>
        <v>1620656</v>
      </c>
      <c r="BU374">
        <f t="shared" si="2767"/>
        <v>347203</v>
      </c>
      <c r="BV374" s="15">
        <v>35622</v>
      </c>
      <c r="BW374" s="15">
        <v>2880</v>
      </c>
      <c r="BX374" s="15">
        <v>8976</v>
      </c>
      <c r="BY374" s="15">
        <v>3014</v>
      </c>
      <c r="BZ374" s="15">
        <v>2120</v>
      </c>
      <c r="CA374" s="15">
        <v>627</v>
      </c>
      <c r="CB374">
        <f t="shared" si="3554"/>
        <v>11990</v>
      </c>
      <c r="CC374">
        <f t="shared" si="2769"/>
        <v>2747</v>
      </c>
      <c r="CD374" s="15">
        <v>27404</v>
      </c>
      <c r="CE374" s="15">
        <v>1695</v>
      </c>
      <c r="CF374" s="15">
        <v>5107</v>
      </c>
      <c r="CG374" s="15">
        <v>1776</v>
      </c>
      <c r="CH374" s="15">
        <v>1158</v>
      </c>
      <c r="CI374" s="15">
        <v>450</v>
      </c>
      <c r="CJ374">
        <f t="shared" si="3555"/>
        <v>6883</v>
      </c>
      <c r="CK374">
        <f t="shared" si="2771"/>
        <v>1608</v>
      </c>
      <c r="CL374" s="15">
        <v>197836</v>
      </c>
      <c r="CM374" s="15">
        <v>16575</v>
      </c>
      <c r="CN374" s="15">
        <v>63716</v>
      </c>
      <c r="CO374" s="15">
        <v>4925</v>
      </c>
      <c r="CP374" s="15">
        <v>14403</v>
      </c>
      <c r="CQ374" s="15">
        <v>792</v>
      </c>
      <c r="CR374">
        <f t="shared" si="3556"/>
        <v>68641</v>
      </c>
      <c r="CS374">
        <f t="shared" si="2773"/>
        <v>15195</v>
      </c>
    </row>
    <row r="375" spans="1:97" x14ac:dyDescent="0.35">
      <c r="A375" s="1">
        <f t="shared" si="2564"/>
        <v>44281</v>
      </c>
      <c r="B375">
        <f t="shared" si="3527"/>
        <v>1626136</v>
      </c>
      <c r="C375">
        <f t="shared" ref="C375" si="3582">BU375</f>
        <v>348611</v>
      </c>
      <c r="D375">
        <v>330816</v>
      </c>
      <c r="E375">
        <v>5708</v>
      </c>
      <c r="F375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>
        <f t="shared" ref="N375" si="3584">B375-C375</f>
        <v>1277525</v>
      </c>
      <c r="O375" s="3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6">
        <f t="shared" ref="T375" si="3588">R375/V375</f>
        <v>0.25693430656934307</v>
      </c>
      <c r="U375" s="6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5">
        <v>4389556</v>
      </c>
      <c r="BO375" s="15">
        <v>376830</v>
      </c>
      <c r="BP375" s="15">
        <v>1362878</v>
      </c>
      <c r="BQ375" s="15">
        <v>263258</v>
      </c>
      <c r="BR375" s="15">
        <v>288896</v>
      </c>
      <c r="BS375" s="15">
        <v>59715</v>
      </c>
      <c r="BT375">
        <f t="shared" si="3553"/>
        <v>1626136</v>
      </c>
      <c r="BU375">
        <f t="shared" si="2767"/>
        <v>348611</v>
      </c>
      <c r="BV375" s="15">
        <v>35738</v>
      </c>
      <c r="BW375" s="15">
        <v>2883</v>
      </c>
      <c r="BX375" s="15">
        <v>8987</v>
      </c>
      <c r="BY375" s="15">
        <v>3029</v>
      </c>
      <c r="BZ375" s="15">
        <v>2122</v>
      </c>
      <c r="CA375" s="15">
        <v>629</v>
      </c>
      <c r="CB375">
        <f t="shared" si="3554"/>
        <v>12016</v>
      </c>
      <c r="CC375">
        <f t="shared" si="2769"/>
        <v>2751</v>
      </c>
      <c r="CD375" s="15">
        <v>27510</v>
      </c>
      <c r="CE375" s="15">
        <v>1698</v>
      </c>
      <c r="CF375" s="15">
        <v>5139</v>
      </c>
      <c r="CG375" s="15">
        <v>1758</v>
      </c>
      <c r="CH375" s="15">
        <v>1160</v>
      </c>
      <c r="CI375" s="15">
        <v>449</v>
      </c>
      <c r="CJ375">
        <f t="shared" si="3555"/>
        <v>6897</v>
      </c>
      <c r="CK375">
        <f t="shared" si="2771"/>
        <v>1609</v>
      </c>
      <c r="CL375" s="15">
        <v>198273</v>
      </c>
      <c r="CM375" s="15">
        <v>16592</v>
      </c>
      <c r="CN375" s="15">
        <v>63784</v>
      </c>
      <c r="CO375" s="15">
        <v>4947</v>
      </c>
      <c r="CP375" s="15">
        <v>14417</v>
      </c>
      <c r="CQ375" s="15">
        <v>794</v>
      </c>
      <c r="CR375">
        <f t="shared" si="3556"/>
        <v>68731</v>
      </c>
      <c r="CS375">
        <f t="shared" si="2773"/>
        <v>15211</v>
      </c>
    </row>
    <row r="376" spans="1:97" x14ac:dyDescent="0.35">
      <c r="A376" s="1">
        <f t="shared" si="2564"/>
        <v>44282</v>
      </c>
      <c r="B376">
        <f t="shared" si="3527"/>
        <v>1628838</v>
      </c>
      <c r="C376">
        <f t="shared" ref="C376" si="3607">BU376</f>
        <v>349141</v>
      </c>
      <c r="D376">
        <v>331268</v>
      </c>
      <c r="E376">
        <v>5716</v>
      </c>
      <c r="F376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>
        <f t="shared" ref="N376" si="3609">B376-C376</f>
        <v>1279697</v>
      </c>
      <c r="O376" s="3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6">
        <f t="shared" ref="T376" si="3613">R376/V376</f>
        <v>0.19615099925980756</v>
      </c>
      <c r="U376" s="6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5">
        <v>4403173</v>
      </c>
      <c r="BO376" s="15">
        <v>377417</v>
      </c>
      <c r="BP376" s="15">
        <v>1364734</v>
      </c>
      <c r="BQ376" s="15">
        <v>264104</v>
      </c>
      <c r="BR376" s="15">
        <v>289302</v>
      </c>
      <c r="BS376" s="15">
        <v>59839</v>
      </c>
      <c r="BT376">
        <f t="shared" si="3553"/>
        <v>1628838</v>
      </c>
      <c r="BU376">
        <f t="shared" si="2767"/>
        <v>349141</v>
      </c>
      <c r="BV376" s="15">
        <v>36001</v>
      </c>
      <c r="BW376" s="15">
        <v>2888</v>
      </c>
      <c r="BX376" s="15">
        <v>8994</v>
      </c>
      <c r="BY376" s="15">
        <v>3044</v>
      </c>
      <c r="BZ376" s="15">
        <v>2123</v>
      </c>
      <c r="CA376" s="15">
        <v>630</v>
      </c>
      <c r="CB376">
        <f t="shared" si="3554"/>
        <v>12038</v>
      </c>
      <c r="CC376">
        <f t="shared" si="2769"/>
        <v>2753</v>
      </c>
      <c r="CD376" s="15">
        <v>27629</v>
      </c>
      <c r="CE376" s="15">
        <v>1697</v>
      </c>
      <c r="CF376" s="15">
        <v>5142</v>
      </c>
      <c r="CG376" s="15">
        <v>1763</v>
      </c>
      <c r="CH376" s="15">
        <v>1160</v>
      </c>
      <c r="CI376" s="15">
        <v>449</v>
      </c>
      <c r="CJ376">
        <f t="shared" si="3555"/>
        <v>6905</v>
      </c>
      <c r="CK376">
        <f t="shared" si="2771"/>
        <v>1609</v>
      </c>
      <c r="CL376" s="15">
        <v>198822</v>
      </c>
      <c r="CM376" s="15">
        <v>16609</v>
      </c>
      <c r="CN376" s="15">
        <v>63879</v>
      </c>
      <c r="CO376" s="15">
        <v>4959</v>
      </c>
      <c r="CP376" s="15">
        <v>14432</v>
      </c>
      <c r="CQ376" s="15">
        <v>794</v>
      </c>
      <c r="CR376">
        <f t="shared" si="3556"/>
        <v>68838</v>
      </c>
      <c r="CS376">
        <f t="shared" si="2773"/>
        <v>15226</v>
      </c>
    </row>
    <row r="377" spans="1:97" x14ac:dyDescent="0.35">
      <c r="A377" s="1">
        <f t="shared" si="2564"/>
        <v>44283</v>
      </c>
      <c r="B377">
        <f t="shared" si="3527"/>
        <v>1630912</v>
      </c>
      <c r="C377">
        <f t="shared" ref="C377" si="3632">BU377</f>
        <v>349598</v>
      </c>
      <c r="D377">
        <v>331453</v>
      </c>
      <c r="E377">
        <v>5718</v>
      </c>
      <c r="F377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>
        <f t="shared" ref="N377" si="3634">B377-C377</f>
        <v>1281314</v>
      </c>
      <c r="O377" s="3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6">
        <f t="shared" ref="T377" si="3638">R377/V377</f>
        <v>0.22034715525554485</v>
      </c>
      <c r="U377" s="6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5">
        <v>4410162</v>
      </c>
      <c r="BO377" s="15">
        <v>377896</v>
      </c>
      <c r="BP377" s="15">
        <v>1367442</v>
      </c>
      <c r="BQ377" s="15">
        <v>263470</v>
      </c>
      <c r="BR377" s="15">
        <v>289689</v>
      </c>
      <c r="BS377" s="15">
        <v>59909</v>
      </c>
      <c r="BT377">
        <f t="shared" si="3553"/>
        <v>1630912</v>
      </c>
      <c r="BU377">
        <f t="shared" si="2767"/>
        <v>349598</v>
      </c>
      <c r="BV377" s="15">
        <v>36016</v>
      </c>
      <c r="BW377" s="15">
        <v>2891</v>
      </c>
      <c r="BX377" s="15">
        <v>9002</v>
      </c>
      <c r="BY377" s="15">
        <v>3041</v>
      </c>
      <c r="BZ377" s="15">
        <v>2125</v>
      </c>
      <c r="CA377" s="15">
        <v>630</v>
      </c>
      <c r="CB377">
        <f t="shared" si="3554"/>
        <v>12043</v>
      </c>
      <c r="CC377">
        <f t="shared" si="2769"/>
        <v>2755</v>
      </c>
      <c r="CD377" s="15">
        <v>27643</v>
      </c>
      <c r="CE377" s="15">
        <v>1696</v>
      </c>
      <c r="CF377" s="15">
        <v>5143</v>
      </c>
      <c r="CG377" s="15">
        <v>1763</v>
      </c>
      <c r="CH377" s="15">
        <v>1160</v>
      </c>
      <c r="CI377" s="15">
        <v>449</v>
      </c>
      <c r="CJ377">
        <f t="shared" si="3555"/>
        <v>6906</v>
      </c>
      <c r="CK377">
        <f t="shared" si="2771"/>
        <v>1609</v>
      </c>
      <c r="CL377" s="15">
        <v>199037</v>
      </c>
      <c r="CM377" s="15">
        <v>16626</v>
      </c>
      <c r="CN377" s="15">
        <v>63930</v>
      </c>
      <c r="CO377" s="15">
        <v>4967</v>
      </c>
      <c r="CP377" s="15">
        <v>14445</v>
      </c>
      <c r="CQ377" s="15">
        <v>796</v>
      </c>
      <c r="CR377">
        <f t="shared" si="3556"/>
        <v>68897</v>
      </c>
      <c r="CS377">
        <f t="shared" si="2773"/>
        <v>15241</v>
      </c>
    </row>
    <row r="378" spans="1:97" x14ac:dyDescent="0.35">
      <c r="A378" s="1">
        <f t="shared" si="2564"/>
        <v>44284</v>
      </c>
      <c r="B378">
        <f t="shared" si="3527"/>
        <v>1631951</v>
      </c>
      <c r="C378">
        <f t="shared" ref="C378" si="3657">BU378</f>
        <v>349736</v>
      </c>
      <c r="D378">
        <v>331671</v>
      </c>
      <c r="E378">
        <v>5725</v>
      </c>
      <c r="F378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>
        <f t="shared" ref="N378" si="3659">B378-C378</f>
        <v>1282215</v>
      </c>
      <c r="O378" s="3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6">
        <f t="shared" ref="T378" si="3663">R378/V378</f>
        <v>0.13282001924927817</v>
      </c>
      <c r="U378" s="6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5">
        <v>4413879</v>
      </c>
      <c r="BO378" s="15">
        <v>378053</v>
      </c>
      <c r="BP378" s="15">
        <v>1368367</v>
      </c>
      <c r="BQ378" s="15">
        <v>263584</v>
      </c>
      <c r="BR378" s="15">
        <v>289808</v>
      </c>
      <c r="BS378" s="15">
        <v>59928</v>
      </c>
      <c r="BT378">
        <f t="shared" si="3553"/>
        <v>1631951</v>
      </c>
      <c r="BU378">
        <f t="shared" si="2767"/>
        <v>349736</v>
      </c>
      <c r="BV378" s="15">
        <v>36031</v>
      </c>
      <c r="BW378" s="15">
        <v>2888</v>
      </c>
      <c r="BX378" s="15">
        <v>9009</v>
      </c>
      <c r="BY378" s="15">
        <v>3042</v>
      </c>
      <c r="BZ378" s="15">
        <v>2125</v>
      </c>
      <c r="CA378" s="15">
        <v>630</v>
      </c>
      <c r="CB378">
        <f t="shared" si="3554"/>
        <v>12051</v>
      </c>
      <c r="CC378">
        <f t="shared" si="2769"/>
        <v>2755</v>
      </c>
      <c r="CD378" s="15">
        <v>27660</v>
      </c>
      <c r="CE378" s="15">
        <v>1696</v>
      </c>
      <c r="CF378" s="15">
        <v>5146</v>
      </c>
      <c r="CG378" s="15">
        <v>1765</v>
      </c>
      <c r="CH378" s="15">
        <v>1160</v>
      </c>
      <c r="CI378" s="15">
        <v>449</v>
      </c>
      <c r="CJ378">
        <f t="shared" si="3555"/>
        <v>6911</v>
      </c>
      <c r="CK378">
        <f t="shared" si="2771"/>
        <v>1609</v>
      </c>
      <c r="CL378" s="15">
        <v>199177</v>
      </c>
      <c r="CM378" s="15">
        <v>16638</v>
      </c>
      <c r="CN378" s="15">
        <v>63949</v>
      </c>
      <c r="CO378" s="15">
        <v>4969</v>
      </c>
      <c r="CP378" s="15">
        <v>14454</v>
      </c>
      <c r="CQ378" s="15">
        <v>797</v>
      </c>
      <c r="CR378">
        <f t="shared" si="3556"/>
        <v>68918</v>
      </c>
      <c r="CS378">
        <f t="shared" si="2773"/>
        <v>15251</v>
      </c>
    </row>
    <row r="379" spans="1:97" x14ac:dyDescent="0.35">
      <c r="A379" s="1">
        <f t="shared" si="2564"/>
        <v>44285</v>
      </c>
      <c r="B379">
        <f t="shared" si="3527"/>
        <v>1634662</v>
      </c>
      <c r="C379">
        <f t="shared" ref="C379" si="3682">BU379</f>
        <v>350322</v>
      </c>
      <c r="D379">
        <v>332440</v>
      </c>
      <c r="E379">
        <v>5729</v>
      </c>
      <c r="F37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>
        <f t="shared" ref="N379" si="3684">B379-C379</f>
        <v>1284340</v>
      </c>
      <c r="O379" s="3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6">
        <f t="shared" ref="T379" si="3688">R379/V379</f>
        <v>0.21615639985245297</v>
      </c>
      <c r="U379" s="6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5">
        <v>4428334</v>
      </c>
      <c r="BO379" s="15">
        <v>378641</v>
      </c>
      <c r="BP379" s="15">
        <v>1370196</v>
      </c>
      <c r="BQ379" s="15">
        <v>264466</v>
      </c>
      <c r="BR379" s="15">
        <v>290185</v>
      </c>
      <c r="BS379" s="15">
        <v>60137</v>
      </c>
      <c r="BT379">
        <f t="shared" si="3553"/>
        <v>1634662</v>
      </c>
      <c r="BU379">
        <f t="shared" si="2767"/>
        <v>350322</v>
      </c>
      <c r="BV379" s="15">
        <v>36179</v>
      </c>
      <c r="BW379" s="15">
        <v>2893</v>
      </c>
      <c r="BX379" s="15">
        <v>9023</v>
      </c>
      <c r="BY379" s="15">
        <v>3063</v>
      </c>
      <c r="BZ379" s="15">
        <v>2127</v>
      </c>
      <c r="CA379" s="15">
        <v>631</v>
      </c>
      <c r="CB379">
        <f t="shared" si="3554"/>
        <v>12086</v>
      </c>
      <c r="CC379">
        <f t="shared" si="2769"/>
        <v>2758</v>
      </c>
      <c r="CD379" s="15">
        <v>27722</v>
      </c>
      <c r="CE379" s="15">
        <v>1697</v>
      </c>
      <c r="CF379" s="15">
        <v>5152</v>
      </c>
      <c r="CG379" s="15">
        <v>1770</v>
      </c>
      <c r="CH379" s="15">
        <v>1161</v>
      </c>
      <c r="CI379" s="15">
        <v>449</v>
      </c>
      <c r="CJ379">
        <f t="shared" si="3555"/>
        <v>6922</v>
      </c>
      <c r="CK379">
        <f t="shared" si="2771"/>
        <v>1610</v>
      </c>
      <c r="CL379" s="15">
        <v>199759</v>
      </c>
      <c r="CM379" s="15">
        <v>16647</v>
      </c>
      <c r="CN379" s="15">
        <v>64044</v>
      </c>
      <c r="CO379" s="15">
        <v>4985</v>
      </c>
      <c r="CP379" s="15">
        <v>14462</v>
      </c>
      <c r="CQ379" s="15">
        <v>798</v>
      </c>
      <c r="CR379">
        <f t="shared" si="3556"/>
        <v>69029</v>
      </c>
      <c r="CS379">
        <f t="shared" si="2773"/>
        <v>15260</v>
      </c>
    </row>
    <row r="380" spans="1:97" x14ac:dyDescent="0.35">
      <c r="A380" s="1">
        <f t="shared" si="2564"/>
        <v>44286</v>
      </c>
      <c r="B380">
        <f t="shared" si="3527"/>
        <v>1637371</v>
      </c>
      <c r="C380">
        <f t="shared" ref="C380" si="3707">BU380</f>
        <v>350843</v>
      </c>
      <c r="D380">
        <v>332975</v>
      </c>
      <c r="E380">
        <v>5729</v>
      </c>
      <c r="F380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>
        <f t="shared" ref="N380" si="3709">B380-C380</f>
        <v>1286528</v>
      </c>
      <c r="O380" s="3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6">
        <f t="shared" ref="T380" si="3713">R380/V380</f>
        <v>0.19232188999630861</v>
      </c>
      <c r="U380" s="6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5">
        <v>4444567</v>
      </c>
      <c r="BO380" s="15">
        <v>379233</v>
      </c>
      <c r="BP380" s="15">
        <v>1372046</v>
      </c>
      <c r="BQ380" s="15">
        <v>265325</v>
      </c>
      <c r="BR380" s="15">
        <v>290547</v>
      </c>
      <c r="BS380" s="15">
        <v>60296</v>
      </c>
      <c r="BT380">
        <f t="shared" si="3553"/>
        <v>1637371</v>
      </c>
      <c r="BU380">
        <f t="shared" si="2767"/>
        <v>350843</v>
      </c>
      <c r="BV380" s="15">
        <v>36384</v>
      </c>
      <c r="BW380" s="15">
        <v>2895</v>
      </c>
      <c r="BX380" s="15">
        <v>9034</v>
      </c>
      <c r="BY380" s="15">
        <v>3071</v>
      </c>
      <c r="BZ380" s="15">
        <v>2129</v>
      </c>
      <c r="CA380" s="15">
        <v>631</v>
      </c>
      <c r="CB380">
        <f t="shared" si="3554"/>
        <v>12105</v>
      </c>
      <c r="CC380">
        <f t="shared" si="2769"/>
        <v>2760</v>
      </c>
      <c r="CD380" s="15">
        <v>27770</v>
      </c>
      <c r="CE380" s="15">
        <v>1697</v>
      </c>
      <c r="CF380" s="15">
        <v>5159</v>
      </c>
      <c r="CG380" s="15">
        <v>1773</v>
      </c>
      <c r="CH380" s="15">
        <v>1161</v>
      </c>
      <c r="CI380" s="15">
        <v>449</v>
      </c>
      <c r="CJ380">
        <f t="shared" si="3555"/>
        <v>6932</v>
      </c>
      <c r="CK380">
        <f t="shared" si="2771"/>
        <v>1610</v>
      </c>
      <c r="CL380" s="15">
        <v>200350</v>
      </c>
      <c r="CM380" s="15">
        <v>16670</v>
      </c>
      <c r="CN380" s="15">
        <v>64109</v>
      </c>
      <c r="CO380" s="15">
        <v>5014</v>
      </c>
      <c r="CP380" s="15">
        <v>14476</v>
      </c>
      <c r="CQ380" s="15">
        <v>802</v>
      </c>
      <c r="CR380">
        <f t="shared" si="3556"/>
        <v>69123</v>
      </c>
      <c r="CS380">
        <f t="shared" si="2773"/>
        <v>15278</v>
      </c>
    </row>
    <row r="381" spans="1:97" x14ac:dyDescent="0.35">
      <c r="A381" s="1">
        <f t="shared" si="2564"/>
        <v>44287</v>
      </c>
      <c r="B381">
        <f t="shared" si="3527"/>
        <v>1641020</v>
      </c>
      <c r="C381">
        <f t="shared" ref="C381" si="3731">BU381</f>
        <v>351650</v>
      </c>
      <c r="D381">
        <v>333518</v>
      </c>
      <c r="E381">
        <v>5743</v>
      </c>
      <c r="F381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>
        <f t="shared" ref="N381" si="3733">B381-C381</f>
        <v>1289370</v>
      </c>
      <c r="O381" s="3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6">
        <f t="shared" ref="T381" si="3737">R381/V381</f>
        <v>0.22115648122773363</v>
      </c>
      <c r="U381" s="6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5">
        <v>4461112</v>
      </c>
      <c r="BO381" s="15">
        <v>380096</v>
      </c>
      <c r="BP381" s="15">
        <v>1374950</v>
      </c>
      <c r="BQ381" s="15">
        <v>266070</v>
      </c>
      <c r="BR381" s="15">
        <v>291174</v>
      </c>
      <c r="BS381" s="15">
        <v>60476</v>
      </c>
      <c r="BT381">
        <f t="shared" si="3553"/>
        <v>1641020</v>
      </c>
      <c r="BU381">
        <f t="shared" si="2767"/>
        <v>351650</v>
      </c>
      <c r="BV381" s="15">
        <v>36597</v>
      </c>
      <c r="BW381" s="15">
        <v>2901</v>
      </c>
      <c r="BX381" s="15">
        <v>9046</v>
      </c>
      <c r="BY381" s="15">
        <v>3075</v>
      </c>
      <c r="BZ381" s="15">
        <v>2131</v>
      </c>
      <c r="CA381" s="15">
        <v>632</v>
      </c>
      <c r="CB381">
        <f t="shared" si="3554"/>
        <v>12121</v>
      </c>
      <c r="CC381">
        <f t="shared" si="2769"/>
        <v>2763</v>
      </c>
      <c r="CD381" s="15">
        <v>27946</v>
      </c>
      <c r="CE381" s="15">
        <v>1698</v>
      </c>
      <c r="CF381" s="15">
        <v>5197</v>
      </c>
      <c r="CG381" s="15">
        <v>1755</v>
      </c>
      <c r="CH381" s="15">
        <v>1163</v>
      </c>
      <c r="CI381" s="15">
        <v>449</v>
      </c>
      <c r="CJ381">
        <f t="shared" si="3555"/>
        <v>6952</v>
      </c>
      <c r="CK381">
        <f t="shared" si="2771"/>
        <v>1612</v>
      </c>
      <c r="CL381" s="15">
        <v>200962</v>
      </c>
      <c r="CM381" s="15">
        <v>16683</v>
      </c>
      <c r="CN381" s="15">
        <v>64219</v>
      </c>
      <c r="CO381" s="15">
        <v>5023</v>
      </c>
      <c r="CP381" s="15">
        <v>14493</v>
      </c>
      <c r="CQ381" s="15">
        <v>803</v>
      </c>
      <c r="CR381">
        <f t="shared" si="3556"/>
        <v>69242</v>
      </c>
      <c r="CS381">
        <f t="shared" si="2773"/>
        <v>15296</v>
      </c>
    </row>
    <row r="382" spans="1:97" x14ac:dyDescent="0.35">
      <c r="A382" s="1">
        <f t="shared" si="2564"/>
        <v>44288</v>
      </c>
      <c r="B382">
        <f t="shared" si="3527"/>
        <v>1643834</v>
      </c>
      <c r="C382">
        <f t="shared" ref="C382" si="3755">BU382</f>
        <v>352264</v>
      </c>
      <c r="D382">
        <v>334008</v>
      </c>
      <c r="E382">
        <v>5751</v>
      </c>
      <c r="F382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>
        <f t="shared" ref="N382" si="3757">B382-C382</f>
        <v>1291570</v>
      </c>
      <c r="O382" s="3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6">
        <f t="shared" ref="T382" si="3761">R382/V382</f>
        <v>0.21819474058280028</v>
      </c>
      <c r="U382" s="6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5">
        <v>4475922</v>
      </c>
      <c r="BO382" s="15">
        <v>380755</v>
      </c>
      <c r="BP382" s="15">
        <v>1376994</v>
      </c>
      <c r="BQ382" s="15">
        <v>266840</v>
      </c>
      <c r="BR382" s="15">
        <v>291659</v>
      </c>
      <c r="BS382" s="15">
        <v>60605</v>
      </c>
      <c r="BT382">
        <f t="shared" si="3553"/>
        <v>1643834</v>
      </c>
      <c r="BU382">
        <f t="shared" si="2767"/>
        <v>352264</v>
      </c>
      <c r="BV382" s="15">
        <v>36767</v>
      </c>
      <c r="BW382" s="15">
        <v>2899</v>
      </c>
      <c r="BX382" s="15">
        <v>9057</v>
      </c>
      <c r="BY382" s="15">
        <v>3099</v>
      </c>
      <c r="BZ382" s="15">
        <v>2134</v>
      </c>
      <c r="CA382" s="15">
        <v>632</v>
      </c>
      <c r="CB382">
        <f t="shared" si="3554"/>
        <v>12156</v>
      </c>
      <c r="CC382">
        <f t="shared" si="2769"/>
        <v>2766</v>
      </c>
      <c r="CD382" s="15">
        <v>27996</v>
      </c>
      <c r="CE382" s="15">
        <v>1699</v>
      </c>
      <c r="CF382" s="15">
        <v>5199</v>
      </c>
      <c r="CG382" s="15">
        <v>1757</v>
      </c>
      <c r="CH382" s="15">
        <v>1163</v>
      </c>
      <c r="CI382" s="15">
        <v>449</v>
      </c>
      <c r="CJ382">
        <f t="shared" si="3555"/>
        <v>6956</v>
      </c>
      <c r="CK382">
        <f t="shared" si="2771"/>
        <v>1612</v>
      </c>
      <c r="CL382" s="15">
        <v>201478</v>
      </c>
      <c r="CM382" s="15">
        <v>16708</v>
      </c>
      <c r="CN382" s="15">
        <v>64338</v>
      </c>
      <c r="CO382" s="15">
        <v>5021</v>
      </c>
      <c r="CP382" s="15">
        <v>14508</v>
      </c>
      <c r="CQ382" s="15">
        <v>806</v>
      </c>
      <c r="CR382">
        <f t="shared" si="3556"/>
        <v>69359</v>
      </c>
      <c r="CS382">
        <f t="shared" si="2773"/>
        <v>15314</v>
      </c>
    </row>
    <row r="383" spans="1:97" x14ac:dyDescent="0.35">
      <c r="A383" s="1">
        <f t="shared" si="2564"/>
        <v>44289</v>
      </c>
      <c r="B383">
        <f t="shared" si="3527"/>
        <v>1646441</v>
      </c>
      <c r="C383">
        <f t="shared" ref="C383" si="3774">BU383</f>
        <v>352812</v>
      </c>
      <c r="D383">
        <v>334472</v>
      </c>
      <c r="E383">
        <v>5754</v>
      </c>
      <c r="F383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>
        <f t="shared" ref="N383" si="3776">B383-C383</f>
        <v>1293629</v>
      </c>
      <c r="O383" s="3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6">
        <f t="shared" ref="T383" si="3780">R383/V383</f>
        <v>0.21020329881089375</v>
      </c>
      <c r="U383" s="6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5">
        <v>4488235</v>
      </c>
      <c r="BO383" s="15">
        <v>381343</v>
      </c>
      <c r="BP383" s="15">
        <v>1378831</v>
      </c>
      <c r="BQ383" s="15">
        <v>267610</v>
      </c>
      <c r="BR383" s="15">
        <v>292083</v>
      </c>
      <c r="BS383" s="15">
        <v>60729</v>
      </c>
      <c r="BT383">
        <f t="shared" si="3553"/>
        <v>1646441</v>
      </c>
      <c r="BU383">
        <f t="shared" si="2767"/>
        <v>352812</v>
      </c>
      <c r="BV383" s="15">
        <v>36832</v>
      </c>
      <c r="BW383" s="15">
        <v>2900</v>
      </c>
      <c r="BX383" s="15">
        <v>9070</v>
      </c>
      <c r="BY383" s="15">
        <v>3105</v>
      </c>
      <c r="BZ383" s="15">
        <v>2134</v>
      </c>
      <c r="CA383" s="15">
        <v>632</v>
      </c>
      <c r="CB383">
        <f t="shared" si="3554"/>
        <v>12175</v>
      </c>
      <c r="CC383">
        <f t="shared" si="2769"/>
        <v>2766</v>
      </c>
      <c r="CD383" s="15">
        <v>28034</v>
      </c>
      <c r="CE383" s="15">
        <v>1702</v>
      </c>
      <c r="CF383" s="15">
        <v>5206</v>
      </c>
      <c r="CG383" s="15">
        <v>1756</v>
      </c>
      <c r="CH383" s="15">
        <v>1163</v>
      </c>
      <c r="CI383" s="15">
        <v>449</v>
      </c>
      <c r="CJ383">
        <f t="shared" si="3555"/>
        <v>6962</v>
      </c>
      <c r="CK383">
        <f t="shared" si="2771"/>
        <v>1612</v>
      </c>
      <c r="CL383" s="15">
        <v>202016</v>
      </c>
      <c r="CM383" s="15">
        <v>16724</v>
      </c>
      <c r="CN383" s="15">
        <v>64416</v>
      </c>
      <c r="CO383" s="15">
        <v>5036</v>
      </c>
      <c r="CP383" s="15">
        <v>14525</v>
      </c>
      <c r="CQ383" s="15">
        <v>805</v>
      </c>
      <c r="CR383">
        <f t="shared" si="3556"/>
        <v>69452</v>
      </c>
      <c r="CS383">
        <f t="shared" si="2773"/>
        <v>15330</v>
      </c>
    </row>
    <row r="384" spans="1:97" x14ac:dyDescent="0.35">
      <c r="A384" s="1">
        <f t="shared" si="2564"/>
        <v>44290</v>
      </c>
      <c r="B384">
        <f t="shared" si="3527"/>
        <v>1648288</v>
      </c>
      <c r="C384">
        <f t="shared" ref="C384" si="3799">BU384</f>
        <v>353243</v>
      </c>
      <c r="D384">
        <v>334620</v>
      </c>
      <c r="E384">
        <v>5822</v>
      </c>
      <c r="F384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>
        <f t="shared" ref="N384" si="3801">B384-C384</f>
        <v>1295045</v>
      </c>
      <c r="O384" s="3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6">
        <f t="shared" ref="T384" si="3805">R384/V384</f>
        <v>0.23335138061721711</v>
      </c>
      <c r="U384" s="6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5">
        <v>4495182</v>
      </c>
      <c r="BO384" s="15">
        <v>381810</v>
      </c>
      <c r="BP384" s="15">
        <v>1380522</v>
      </c>
      <c r="BQ384" s="15">
        <v>267766</v>
      </c>
      <c r="BR384" s="15">
        <v>292432</v>
      </c>
      <c r="BS384" s="15">
        <v>60811</v>
      </c>
      <c r="BT384">
        <f t="shared" si="3553"/>
        <v>1648288</v>
      </c>
      <c r="BU384">
        <f t="shared" si="2767"/>
        <v>353243</v>
      </c>
      <c r="BV384" s="15">
        <v>36855</v>
      </c>
      <c r="BW384" s="15">
        <v>2900</v>
      </c>
      <c r="BX384" s="15">
        <v>9069</v>
      </c>
      <c r="BY384" s="15">
        <v>3109</v>
      </c>
      <c r="BZ384" s="15">
        <v>2136</v>
      </c>
      <c r="CA384" s="15">
        <v>632</v>
      </c>
      <c r="CB384">
        <f t="shared" si="3554"/>
        <v>12178</v>
      </c>
      <c r="CC384">
        <f t="shared" si="2769"/>
        <v>2768</v>
      </c>
      <c r="CD384" s="15">
        <v>28050</v>
      </c>
      <c r="CE384" s="15">
        <v>1703</v>
      </c>
      <c r="CF384" s="15">
        <v>5210</v>
      </c>
      <c r="CG384" s="15">
        <v>1756</v>
      </c>
      <c r="CH384" s="15">
        <v>1164</v>
      </c>
      <c r="CI384" s="15">
        <v>449</v>
      </c>
      <c r="CJ384">
        <f t="shared" si="3555"/>
        <v>6966</v>
      </c>
      <c r="CK384">
        <f t="shared" si="2771"/>
        <v>1613</v>
      </c>
      <c r="CL384" s="15">
        <v>202193</v>
      </c>
      <c r="CM384" s="15">
        <v>16741</v>
      </c>
      <c r="CN384" s="15">
        <v>64459</v>
      </c>
      <c r="CO384" s="15">
        <v>5042</v>
      </c>
      <c r="CP384" s="15">
        <v>14528</v>
      </c>
      <c r="CQ384" s="15">
        <v>808</v>
      </c>
      <c r="CR384">
        <f t="shared" si="3556"/>
        <v>69501</v>
      </c>
      <c r="CS384">
        <f t="shared" si="2773"/>
        <v>15336</v>
      </c>
    </row>
    <row r="385" spans="1:97" x14ac:dyDescent="0.35">
      <c r="A385" s="1">
        <f t="shared" si="2564"/>
        <v>44291</v>
      </c>
      <c r="B385">
        <f t="shared" si="3527"/>
        <v>1649172</v>
      </c>
      <c r="C385">
        <f t="shared" ref="C385" si="3824">BU385</f>
        <v>353390</v>
      </c>
      <c r="D385">
        <v>334834</v>
      </c>
      <c r="E385">
        <v>5822</v>
      </c>
      <c r="F385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>
        <f t="shared" ref="N385" si="3826">B385-C385</f>
        <v>1295782</v>
      </c>
      <c r="O385" s="3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6">
        <f t="shared" ref="T385" si="3830">R385/V385</f>
        <v>0.16628959276018099</v>
      </c>
      <c r="U385" s="6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5">
        <v>4498278</v>
      </c>
      <c r="BO385" s="15">
        <v>381986</v>
      </c>
      <c r="BP385" s="15">
        <v>1381404</v>
      </c>
      <c r="BQ385" s="15">
        <v>267768</v>
      </c>
      <c r="BR385" s="15">
        <v>292568</v>
      </c>
      <c r="BS385" s="15">
        <v>60822</v>
      </c>
      <c r="BT385">
        <f t="shared" si="3553"/>
        <v>1649172</v>
      </c>
      <c r="BU385">
        <f t="shared" si="2767"/>
        <v>353390</v>
      </c>
      <c r="BV385" s="15">
        <v>36864</v>
      </c>
      <c r="BW385" s="15">
        <v>2904</v>
      </c>
      <c r="BX385" s="15">
        <v>9072</v>
      </c>
      <c r="BY385" s="15">
        <v>3109</v>
      </c>
      <c r="BZ385" s="15">
        <v>2137</v>
      </c>
      <c r="CA385" s="15">
        <v>632</v>
      </c>
      <c r="CB385">
        <f t="shared" si="3554"/>
        <v>12181</v>
      </c>
      <c r="CC385">
        <f t="shared" si="2769"/>
        <v>2769</v>
      </c>
      <c r="CD385" s="15">
        <v>28061</v>
      </c>
      <c r="CE385" s="15">
        <v>1701</v>
      </c>
      <c r="CF385" s="15">
        <v>5215</v>
      </c>
      <c r="CG385" s="15">
        <v>1755</v>
      </c>
      <c r="CH385" s="15">
        <v>1165</v>
      </c>
      <c r="CI385" s="15">
        <v>449</v>
      </c>
      <c r="CJ385">
        <f t="shared" si="3555"/>
        <v>6970</v>
      </c>
      <c r="CK385">
        <f t="shared" si="2771"/>
        <v>1614</v>
      </c>
      <c r="CL385" s="15">
        <v>202317</v>
      </c>
      <c r="CM385" s="15">
        <v>16738</v>
      </c>
      <c r="CN385" s="15">
        <v>64503</v>
      </c>
      <c r="CO385" s="15">
        <v>5048</v>
      </c>
      <c r="CP385" s="15">
        <v>14534</v>
      </c>
      <c r="CQ385" s="15">
        <v>807</v>
      </c>
      <c r="CR385">
        <f t="shared" si="3556"/>
        <v>69551</v>
      </c>
      <c r="CS385">
        <f t="shared" si="2773"/>
        <v>15341</v>
      </c>
    </row>
    <row r="386" spans="1:97" x14ac:dyDescent="0.35">
      <c r="A386" s="1">
        <f t="shared" si="2564"/>
        <v>44292</v>
      </c>
      <c r="B386">
        <f t="shared" si="3527"/>
        <v>1651693</v>
      </c>
      <c r="C386">
        <f t="shared" ref="C386" si="3849">BU386</f>
        <v>353902</v>
      </c>
      <c r="D386">
        <v>335656</v>
      </c>
      <c r="E386">
        <v>5822</v>
      </c>
      <c r="F386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>
        <f t="shared" ref="N386" si="3851">B386-C386</f>
        <v>1297791</v>
      </c>
      <c r="O386" s="3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6">
        <f t="shared" ref="T386" si="3855">R386/V386</f>
        <v>0.20309401031336771</v>
      </c>
      <c r="U386" s="6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5">
        <v>4512906</v>
      </c>
      <c r="BO386" s="15">
        <v>382537</v>
      </c>
      <c r="BP386" s="15">
        <v>1382872</v>
      </c>
      <c r="BQ386" s="15">
        <v>268821</v>
      </c>
      <c r="BR386" s="15">
        <v>292886</v>
      </c>
      <c r="BS386" s="15">
        <v>61016</v>
      </c>
      <c r="BT386">
        <f t="shared" si="3553"/>
        <v>1651693</v>
      </c>
      <c r="BU386">
        <f t="shared" si="2767"/>
        <v>353902</v>
      </c>
      <c r="BV386" s="15">
        <v>36981</v>
      </c>
      <c r="BW386" s="15">
        <v>2905</v>
      </c>
      <c r="BX386" s="15">
        <v>9076</v>
      </c>
      <c r="BY386" s="15">
        <v>3123</v>
      </c>
      <c r="BZ386" s="15">
        <v>2138</v>
      </c>
      <c r="CA386" s="15">
        <v>633</v>
      </c>
      <c r="CB386">
        <f t="shared" si="3554"/>
        <v>12199</v>
      </c>
      <c r="CC386">
        <f t="shared" si="2769"/>
        <v>2771</v>
      </c>
      <c r="CD386" s="15">
        <v>28102</v>
      </c>
      <c r="CE386" s="15">
        <v>1701</v>
      </c>
      <c r="CF386" s="15">
        <v>5220</v>
      </c>
      <c r="CG386" s="15">
        <v>1757</v>
      </c>
      <c r="CH386" s="15">
        <v>1165</v>
      </c>
      <c r="CI386" s="15">
        <v>449</v>
      </c>
      <c r="CJ386">
        <f t="shared" si="3555"/>
        <v>6977</v>
      </c>
      <c r="CK386">
        <f t="shared" si="2771"/>
        <v>1614</v>
      </c>
      <c r="CL386" s="15">
        <v>202849</v>
      </c>
      <c r="CM386" s="15">
        <v>16757</v>
      </c>
      <c r="CN386" s="15">
        <v>64588</v>
      </c>
      <c r="CO386" s="15">
        <v>5073</v>
      </c>
      <c r="CP386" s="15">
        <v>14546</v>
      </c>
      <c r="CQ386" s="15">
        <v>809</v>
      </c>
      <c r="CR386">
        <f t="shared" si="3556"/>
        <v>69661</v>
      </c>
      <c r="CS386">
        <f t="shared" si="2773"/>
        <v>15355</v>
      </c>
    </row>
    <row r="387" spans="1:97" x14ac:dyDescent="0.35">
      <c r="A387" s="1">
        <f t="shared" si="2564"/>
        <v>44293</v>
      </c>
      <c r="B387">
        <f t="shared" si="3527"/>
        <v>1655061</v>
      </c>
      <c r="C387">
        <f t="shared" ref="C387" si="3874">BU387</f>
        <v>354656</v>
      </c>
      <c r="D387">
        <v>336118</v>
      </c>
      <c r="E387">
        <v>5835</v>
      </c>
      <c r="F387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>
        <f t="shared" ref="N387" si="3876">B387-C387</f>
        <v>1300405</v>
      </c>
      <c r="O387" s="3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6">
        <f t="shared" ref="T387" si="3880">R387/V387</f>
        <v>0.22387173396674584</v>
      </c>
      <c r="U387" s="6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5">
        <v>4531576</v>
      </c>
      <c r="BO387" s="15">
        <v>383340</v>
      </c>
      <c r="BP387" s="15">
        <v>1385334</v>
      </c>
      <c r="BQ387" s="15">
        <v>269727</v>
      </c>
      <c r="BR387" s="15">
        <v>293432</v>
      </c>
      <c r="BS387" s="15">
        <v>61224</v>
      </c>
      <c r="BT387">
        <f t="shared" si="3553"/>
        <v>1655061</v>
      </c>
      <c r="BU387">
        <f t="shared" si="2767"/>
        <v>354656</v>
      </c>
      <c r="BV387" s="15">
        <v>37241</v>
      </c>
      <c r="BW387" s="15">
        <v>2912</v>
      </c>
      <c r="BX387" s="15">
        <v>9083</v>
      </c>
      <c r="BY387" s="15">
        <v>3142</v>
      </c>
      <c r="BZ387" s="15">
        <v>2140</v>
      </c>
      <c r="CA387" s="15">
        <v>635</v>
      </c>
      <c r="CB387">
        <f t="shared" si="3554"/>
        <v>12225</v>
      </c>
      <c r="CC387">
        <f t="shared" si="2769"/>
        <v>2775</v>
      </c>
      <c r="CD387" s="15">
        <v>28166</v>
      </c>
      <c r="CE387" s="15">
        <v>1702</v>
      </c>
      <c r="CF387" s="15">
        <v>5224</v>
      </c>
      <c r="CG387" s="15">
        <v>1763</v>
      </c>
      <c r="CH387" s="15">
        <v>1166</v>
      </c>
      <c r="CI387" s="15">
        <v>449</v>
      </c>
      <c r="CJ387">
        <f t="shared" si="3555"/>
        <v>6987</v>
      </c>
      <c r="CK387">
        <f t="shared" si="2771"/>
        <v>1615</v>
      </c>
      <c r="CL387" s="15">
        <v>203579</v>
      </c>
      <c r="CM387" s="15">
        <v>16781</v>
      </c>
      <c r="CN387" s="15">
        <v>64699</v>
      </c>
      <c r="CO387" s="15">
        <v>5102</v>
      </c>
      <c r="CP387" s="15">
        <v>14570</v>
      </c>
      <c r="CQ387" s="15">
        <v>810</v>
      </c>
      <c r="CR387">
        <f t="shared" si="3556"/>
        <v>69801</v>
      </c>
      <c r="CS387">
        <f t="shared" si="2773"/>
        <v>15380</v>
      </c>
    </row>
    <row r="388" spans="1:97" x14ac:dyDescent="0.35">
      <c r="A388" s="1">
        <f t="shared" si="2564"/>
        <v>44294</v>
      </c>
      <c r="B388">
        <f t="shared" si="3527"/>
        <v>1658099</v>
      </c>
      <c r="C388">
        <f t="shared" ref="C388" si="3899">BU388</f>
        <v>355328</v>
      </c>
      <c r="D388">
        <v>336672</v>
      </c>
      <c r="E388">
        <v>5836</v>
      </c>
      <c r="F388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>
        <f t="shared" ref="N388" si="3901">B388-C388</f>
        <v>1302771</v>
      </c>
      <c r="O388" s="3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6">
        <f t="shared" ref="T388" si="3905">R388/V388</f>
        <v>0.22119815668202766</v>
      </c>
      <c r="U388" s="6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5">
        <v>4546563</v>
      </c>
      <c r="BO388" s="15">
        <v>384028</v>
      </c>
      <c r="BP388" s="15">
        <v>1387790</v>
      </c>
      <c r="BQ388" s="15">
        <v>270309</v>
      </c>
      <c r="BR388" s="15">
        <v>293923</v>
      </c>
      <c r="BS388" s="15">
        <v>61405</v>
      </c>
      <c r="BT388">
        <f t="shared" si="3553"/>
        <v>1658099</v>
      </c>
      <c r="BU388">
        <f t="shared" si="2767"/>
        <v>355328</v>
      </c>
      <c r="BV388" s="15">
        <v>37364</v>
      </c>
      <c r="BW388" s="15">
        <v>2913</v>
      </c>
      <c r="BX388" s="15">
        <v>9097</v>
      </c>
      <c r="BY388" s="15">
        <v>3143</v>
      </c>
      <c r="BZ388" s="15">
        <v>2142</v>
      </c>
      <c r="CA388" s="15">
        <v>637</v>
      </c>
      <c r="CB388">
        <f t="shared" si="3554"/>
        <v>12240</v>
      </c>
      <c r="CC388">
        <f t="shared" si="2769"/>
        <v>2779</v>
      </c>
      <c r="CD388" s="15">
        <v>28232</v>
      </c>
      <c r="CE388" s="15">
        <v>1704</v>
      </c>
      <c r="CF388" s="15">
        <v>5235</v>
      </c>
      <c r="CG388" s="15">
        <v>1765</v>
      </c>
      <c r="CH388" s="15">
        <v>1166</v>
      </c>
      <c r="CI388" s="15">
        <v>449</v>
      </c>
      <c r="CJ388">
        <f t="shared" si="3555"/>
        <v>7000</v>
      </c>
      <c r="CK388">
        <f t="shared" si="2771"/>
        <v>1615</v>
      </c>
      <c r="CL388" s="15">
        <v>204198</v>
      </c>
      <c r="CM388" s="15">
        <v>16806</v>
      </c>
      <c r="CN388" s="15">
        <v>64866</v>
      </c>
      <c r="CO388" s="15">
        <v>5054</v>
      </c>
      <c r="CP388" s="15">
        <v>14597</v>
      </c>
      <c r="CQ388" s="15">
        <v>812</v>
      </c>
      <c r="CR388">
        <f t="shared" si="3556"/>
        <v>69920</v>
      </c>
      <c r="CS388">
        <f t="shared" si="2773"/>
        <v>15409</v>
      </c>
    </row>
    <row r="389" spans="1:97" x14ac:dyDescent="0.35">
      <c r="A389" s="1">
        <f t="shared" si="2564"/>
        <v>44295</v>
      </c>
      <c r="B389">
        <f t="shared" si="3527"/>
        <v>1660684</v>
      </c>
      <c r="C389">
        <f t="shared" ref="C389" si="3924">BU389</f>
        <v>355846</v>
      </c>
      <c r="D389">
        <v>337133</v>
      </c>
      <c r="E389">
        <v>5843</v>
      </c>
      <c r="F38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>
        <f t="shared" ref="N389" si="3926">B389-C389</f>
        <v>1304838</v>
      </c>
      <c r="O389" s="3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6">
        <f t="shared" ref="T389" si="3930">R389/V389</f>
        <v>0.20038684719535782</v>
      </c>
      <c r="U389" s="6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5">
        <v>4560277</v>
      </c>
      <c r="BO389" s="15">
        <v>384599</v>
      </c>
      <c r="BP389" s="15">
        <v>1389582</v>
      </c>
      <c r="BQ389" s="15">
        <v>271102</v>
      </c>
      <c r="BR389" s="15">
        <v>294313</v>
      </c>
      <c r="BS389" s="15">
        <v>61533</v>
      </c>
      <c r="BT389">
        <f t="shared" si="3553"/>
        <v>1660684</v>
      </c>
      <c r="BU389">
        <f t="shared" si="2767"/>
        <v>355846</v>
      </c>
      <c r="BV389" s="15">
        <v>37487</v>
      </c>
      <c r="BW389" s="15">
        <v>2916</v>
      </c>
      <c r="BX389" s="15">
        <v>9094</v>
      </c>
      <c r="BY389" s="15">
        <v>3156</v>
      </c>
      <c r="BZ389" s="15">
        <v>2142</v>
      </c>
      <c r="CA389" s="15">
        <v>637</v>
      </c>
      <c r="CB389">
        <f t="shared" si="3554"/>
        <v>12250</v>
      </c>
      <c r="CC389">
        <f t="shared" si="2769"/>
        <v>2779</v>
      </c>
      <c r="CD389" s="15">
        <v>28308</v>
      </c>
      <c r="CE389" s="15">
        <v>1705</v>
      </c>
      <c r="CF389" s="15">
        <v>5247</v>
      </c>
      <c r="CG389" s="15">
        <v>1760</v>
      </c>
      <c r="CH389" s="15">
        <v>1168</v>
      </c>
      <c r="CI389" s="15">
        <v>449</v>
      </c>
      <c r="CJ389">
        <f t="shared" si="3555"/>
        <v>7007</v>
      </c>
      <c r="CK389">
        <f t="shared" si="2771"/>
        <v>1617</v>
      </c>
      <c r="CL389" s="15">
        <v>204710</v>
      </c>
      <c r="CM389" s="15">
        <v>16827</v>
      </c>
      <c r="CN389" s="15">
        <v>64905</v>
      </c>
      <c r="CO389" s="15">
        <v>5097</v>
      </c>
      <c r="CP389" s="15">
        <v>14612</v>
      </c>
      <c r="CQ389" s="15">
        <v>815</v>
      </c>
      <c r="CR389">
        <f t="shared" si="3556"/>
        <v>70002</v>
      </c>
      <c r="CS389">
        <f t="shared" si="2773"/>
        <v>15427</v>
      </c>
    </row>
    <row r="390" spans="1:97" x14ac:dyDescent="0.35">
      <c r="A390" s="1">
        <f t="shared" si="2564"/>
        <v>44296</v>
      </c>
      <c r="B390">
        <f t="shared" si="3527"/>
        <v>1663690</v>
      </c>
      <c r="C390">
        <f t="shared" ref="C390" si="3949">BU390</f>
        <v>356461</v>
      </c>
      <c r="D390">
        <v>337574</v>
      </c>
      <c r="E390">
        <v>5849</v>
      </c>
      <c r="F390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>
        <f t="shared" ref="N390" si="3951">B390-C390</f>
        <v>1307229</v>
      </c>
      <c r="O390" s="3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6">
        <f t="shared" ref="T390" si="3955">R390/V390</f>
        <v>0.20459081836327345</v>
      </c>
      <c r="U390" s="6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5">
        <v>4574961</v>
      </c>
      <c r="BO390" s="15">
        <v>385274</v>
      </c>
      <c r="BP390" s="15">
        <v>1391713</v>
      </c>
      <c r="BQ390" s="15">
        <v>271977</v>
      </c>
      <c r="BR390" s="15">
        <v>294749</v>
      </c>
      <c r="BS390" s="15">
        <v>61712</v>
      </c>
      <c r="BT390">
        <f t="shared" si="3553"/>
        <v>1663690</v>
      </c>
      <c r="BU390">
        <f t="shared" si="2767"/>
        <v>356461</v>
      </c>
      <c r="BV390" s="15">
        <v>37600</v>
      </c>
      <c r="BW390" s="15">
        <v>2918</v>
      </c>
      <c r="BX390" s="15">
        <v>9106</v>
      </c>
      <c r="BY390" s="15">
        <v>3163</v>
      </c>
      <c r="BZ390" s="15">
        <v>2144</v>
      </c>
      <c r="CA390" s="15">
        <v>638</v>
      </c>
      <c r="CB390">
        <f t="shared" si="3554"/>
        <v>12269</v>
      </c>
      <c r="CC390">
        <f t="shared" si="2769"/>
        <v>2782</v>
      </c>
      <c r="CD390" s="15">
        <v>28429</v>
      </c>
      <c r="CE390" s="15">
        <v>1706</v>
      </c>
      <c r="CF390" s="15">
        <v>5290</v>
      </c>
      <c r="CG390" s="15">
        <v>1734</v>
      </c>
      <c r="CH390" s="15">
        <v>1168</v>
      </c>
      <c r="CI390" s="15">
        <v>450</v>
      </c>
      <c r="CJ390">
        <f t="shared" si="3555"/>
        <v>7024</v>
      </c>
      <c r="CK390">
        <f t="shared" si="2771"/>
        <v>1618</v>
      </c>
      <c r="CL390" s="15">
        <v>205382</v>
      </c>
      <c r="CM390" s="15">
        <v>16850</v>
      </c>
      <c r="CN390" s="15">
        <v>65024</v>
      </c>
      <c r="CO390" s="15">
        <v>5094</v>
      </c>
      <c r="CP390" s="15">
        <v>14628</v>
      </c>
      <c r="CQ390" s="15">
        <v>818</v>
      </c>
      <c r="CR390">
        <f t="shared" si="3556"/>
        <v>70118</v>
      </c>
      <c r="CS390">
        <f t="shared" si="2773"/>
        <v>15446</v>
      </c>
    </row>
    <row r="391" spans="1:97" x14ac:dyDescent="0.35">
      <c r="A391" s="1">
        <f t="shared" si="2564"/>
        <v>44297</v>
      </c>
      <c r="B391">
        <f t="shared" si="3527"/>
        <v>1665599</v>
      </c>
      <c r="C391">
        <f t="shared" ref="C391" si="3974">BU391</f>
        <v>356893</v>
      </c>
      <c r="D391">
        <v>337772</v>
      </c>
      <c r="E391">
        <v>5857</v>
      </c>
      <c r="F391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>
        <f t="shared" ref="N391" si="3976">B391-C391</f>
        <v>1308706</v>
      </c>
      <c r="O391" s="3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6">
        <f t="shared" ref="T391" si="3980">R391/V391</f>
        <v>0.22629649030906235</v>
      </c>
      <c r="U391" s="6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5">
        <v>4582102</v>
      </c>
      <c r="BO391" s="15">
        <v>385752</v>
      </c>
      <c r="BP391" s="15">
        <v>1393385</v>
      </c>
      <c r="BQ391" s="15">
        <v>272214</v>
      </c>
      <c r="BR391" s="15">
        <v>295106</v>
      </c>
      <c r="BS391" s="15">
        <v>61787</v>
      </c>
      <c r="BT391">
        <f t="shared" si="3553"/>
        <v>1665599</v>
      </c>
      <c r="BU391">
        <f t="shared" si="2767"/>
        <v>356893</v>
      </c>
      <c r="BV391" s="15">
        <v>37622</v>
      </c>
      <c r="BW391" s="15">
        <v>2917</v>
      </c>
      <c r="BX391" s="15">
        <v>9118</v>
      </c>
      <c r="BY391" s="15">
        <v>3160</v>
      </c>
      <c r="BZ391" s="15">
        <v>2144</v>
      </c>
      <c r="CA391" s="15">
        <v>638</v>
      </c>
      <c r="CB391">
        <f t="shared" si="3554"/>
        <v>12278</v>
      </c>
      <c r="CC391">
        <f t="shared" si="2769"/>
        <v>2782</v>
      </c>
      <c r="CD391" s="15">
        <v>28447</v>
      </c>
      <c r="CE391" s="15">
        <v>1706</v>
      </c>
      <c r="CF391" s="15">
        <v>5295</v>
      </c>
      <c r="CG391" s="15">
        <v>1736</v>
      </c>
      <c r="CH391" s="15">
        <v>1168</v>
      </c>
      <c r="CI391" s="15">
        <v>450</v>
      </c>
      <c r="CJ391">
        <f t="shared" si="3555"/>
        <v>7031</v>
      </c>
      <c r="CK391">
        <f t="shared" si="2771"/>
        <v>1618</v>
      </c>
      <c r="CL391" s="15">
        <v>205575</v>
      </c>
      <c r="CM391" s="15">
        <v>16870</v>
      </c>
      <c r="CN391" s="15">
        <v>65067</v>
      </c>
      <c r="CO391" s="15">
        <v>5100</v>
      </c>
      <c r="CP391" s="15">
        <v>14639</v>
      </c>
      <c r="CQ391" s="15">
        <v>820</v>
      </c>
      <c r="CR391">
        <f t="shared" si="3556"/>
        <v>70167</v>
      </c>
      <c r="CS391">
        <f t="shared" si="2773"/>
        <v>15459</v>
      </c>
    </row>
    <row r="392" spans="1:97" x14ac:dyDescent="0.35">
      <c r="A392" s="1">
        <f t="shared" si="2564"/>
        <v>44298</v>
      </c>
      <c r="B392">
        <f t="shared" si="3527"/>
        <v>1666618</v>
      </c>
      <c r="C392">
        <f t="shared" ref="C392" si="3999">BU392</f>
        <v>357037</v>
      </c>
      <c r="D392">
        <v>337968</v>
      </c>
      <c r="E392">
        <v>5857</v>
      </c>
      <c r="F392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>
        <f t="shared" ref="N392" si="4001">B392-C392</f>
        <v>1309581</v>
      </c>
      <c r="O392" s="3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6">
        <f t="shared" ref="T392" si="4005">R392/V392</f>
        <v>0.14131501472031405</v>
      </c>
      <c r="U392" s="6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5">
        <v>4586453</v>
      </c>
      <c r="BO392" s="15">
        <v>385896</v>
      </c>
      <c r="BP392" s="15">
        <v>1394346</v>
      </c>
      <c r="BQ392" s="15">
        <v>272272</v>
      </c>
      <c r="BR392" s="15">
        <v>295237</v>
      </c>
      <c r="BS392" s="15">
        <v>61800</v>
      </c>
      <c r="BT392">
        <f t="shared" si="3553"/>
        <v>1666618</v>
      </c>
      <c r="BU392">
        <f t="shared" si="2767"/>
        <v>357037</v>
      </c>
      <c r="BV392" s="15">
        <v>37637</v>
      </c>
      <c r="BW392" s="15">
        <v>2914</v>
      </c>
      <c r="BX392" s="15">
        <v>9126</v>
      </c>
      <c r="BY392" s="15">
        <v>3159</v>
      </c>
      <c r="BZ392" s="15">
        <v>2144</v>
      </c>
      <c r="CA392" s="15">
        <v>638</v>
      </c>
      <c r="CB392">
        <f t="shared" si="3554"/>
        <v>12285</v>
      </c>
      <c r="CC392">
        <f t="shared" si="2769"/>
        <v>2782</v>
      </c>
      <c r="CD392" s="15">
        <v>28453</v>
      </c>
      <c r="CE392" s="15">
        <v>1706</v>
      </c>
      <c r="CF392" s="15">
        <v>5296</v>
      </c>
      <c r="CG392" s="15">
        <v>1736</v>
      </c>
      <c r="CH392" s="15">
        <v>1168</v>
      </c>
      <c r="CI392" s="15">
        <v>450</v>
      </c>
      <c r="CJ392">
        <f t="shared" si="3555"/>
        <v>7032</v>
      </c>
      <c r="CK392">
        <f t="shared" si="2771"/>
        <v>1618</v>
      </c>
      <c r="CL392" s="15">
        <v>205678</v>
      </c>
      <c r="CM392" s="15">
        <v>16874</v>
      </c>
      <c r="CN392" s="15">
        <v>65097</v>
      </c>
      <c r="CO392" s="15">
        <v>5102</v>
      </c>
      <c r="CP392" s="15">
        <v>14647</v>
      </c>
      <c r="CQ392" s="15">
        <v>820</v>
      </c>
      <c r="CR392">
        <f t="shared" si="3556"/>
        <v>70199</v>
      </c>
      <c r="CS392">
        <f t="shared" si="2773"/>
        <v>15467</v>
      </c>
    </row>
    <row r="393" spans="1:97" x14ac:dyDescent="0.35">
      <c r="A393" s="1">
        <f t="shared" si="2564"/>
        <v>44299</v>
      </c>
      <c r="B393">
        <f t="shared" si="3527"/>
        <v>1668910</v>
      </c>
      <c r="C393">
        <f t="shared" ref="C393" si="4024">BU393</f>
        <v>357484</v>
      </c>
      <c r="D393">
        <v>338584</v>
      </c>
      <c r="E393">
        <v>5857</v>
      </c>
      <c r="F393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>
        <f t="shared" ref="N393" si="4026">B393-C393</f>
        <v>1311426</v>
      </c>
      <c r="O393" s="3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6">
        <f t="shared" ref="T393" si="4030">R393/V393</f>
        <v>0.1950261780104712</v>
      </c>
      <c r="U393" s="6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5">
        <v>4602059</v>
      </c>
      <c r="BO393" s="15">
        <v>386469</v>
      </c>
      <c r="BP393" s="15">
        <v>1395818</v>
      </c>
      <c r="BQ393" s="15">
        <v>273092</v>
      </c>
      <c r="BR393" s="15">
        <v>295522</v>
      </c>
      <c r="BS393" s="15">
        <v>61962</v>
      </c>
      <c r="BT393">
        <f t="shared" si="3553"/>
        <v>1668910</v>
      </c>
      <c r="BU393">
        <f t="shared" si="2767"/>
        <v>357484</v>
      </c>
      <c r="BV393" s="15">
        <v>37808</v>
      </c>
      <c r="BW393" s="15">
        <v>2914</v>
      </c>
      <c r="BX393" s="15">
        <v>9140</v>
      </c>
      <c r="BY393" s="15">
        <v>3164</v>
      </c>
      <c r="BZ393" s="15">
        <v>2144</v>
      </c>
      <c r="CA393" s="15">
        <v>638</v>
      </c>
      <c r="CB393">
        <f t="shared" si="3554"/>
        <v>12304</v>
      </c>
      <c r="CC393">
        <f t="shared" si="2769"/>
        <v>2782</v>
      </c>
      <c r="CD393" s="15">
        <v>28500</v>
      </c>
      <c r="CE393" s="15">
        <v>1712</v>
      </c>
      <c r="CF393" s="15">
        <v>5306</v>
      </c>
      <c r="CG393" s="15">
        <v>1736</v>
      </c>
      <c r="CH393" s="15">
        <v>1169</v>
      </c>
      <c r="CI393" s="15">
        <v>450</v>
      </c>
      <c r="CJ393">
        <f t="shared" si="3555"/>
        <v>7042</v>
      </c>
      <c r="CK393">
        <f t="shared" si="2771"/>
        <v>1619</v>
      </c>
      <c r="CL393" s="15">
        <v>206245</v>
      </c>
      <c r="CM393" s="15">
        <v>16885</v>
      </c>
      <c r="CN393" s="15">
        <v>65187</v>
      </c>
      <c r="CO393" s="15">
        <v>5110</v>
      </c>
      <c r="CP393" s="15">
        <v>14654</v>
      </c>
      <c r="CQ393" s="15">
        <v>820</v>
      </c>
      <c r="CR393">
        <f t="shared" si="3556"/>
        <v>70297</v>
      </c>
      <c r="CS393">
        <f t="shared" si="2773"/>
        <v>15474</v>
      </c>
    </row>
    <row r="394" spans="1:97" x14ac:dyDescent="0.35">
      <c r="A394" s="1">
        <f t="shared" si="2564"/>
        <v>44300</v>
      </c>
      <c r="B394">
        <f t="shared" si="3527"/>
        <v>1671928</v>
      </c>
      <c r="C394">
        <f t="shared" ref="C394" si="4049">BU394</f>
        <v>358139</v>
      </c>
      <c r="D394">
        <v>338577</v>
      </c>
      <c r="E394">
        <v>5857</v>
      </c>
      <c r="F394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>
        <f t="shared" ref="N394" si="4051">B394-C394</f>
        <v>1313789</v>
      </c>
      <c r="O394" s="3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6">
        <f t="shared" ref="T394" si="4055">R394/V394</f>
        <v>0.21703114645460569</v>
      </c>
      <c r="U394" s="6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5">
        <v>4618575</v>
      </c>
      <c r="BO394" s="15">
        <v>387202</v>
      </c>
      <c r="BP394" s="15">
        <v>1397806</v>
      </c>
      <c r="BQ394" s="15">
        <v>274122</v>
      </c>
      <c r="BR394" s="15">
        <v>296010</v>
      </c>
      <c r="BS394" s="15">
        <v>62129</v>
      </c>
      <c r="BT394">
        <f t="shared" si="3553"/>
        <v>1671928</v>
      </c>
      <c r="BU394">
        <f t="shared" si="2767"/>
        <v>358139</v>
      </c>
      <c r="BV394" s="15">
        <v>37925</v>
      </c>
      <c r="BW394" s="15">
        <v>2915</v>
      </c>
      <c r="BX394" s="15">
        <v>9148</v>
      </c>
      <c r="BY394" s="15">
        <v>3175</v>
      </c>
      <c r="BZ394" s="15">
        <v>2147</v>
      </c>
      <c r="CA394" s="15">
        <v>638</v>
      </c>
      <c r="CB394">
        <f t="shared" si="3554"/>
        <v>12323</v>
      </c>
      <c r="CC394">
        <f t="shared" si="2769"/>
        <v>2785</v>
      </c>
      <c r="CD394" s="15">
        <v>28561</v>
      </c>
      <c r="CE394" s="15">
        <v>1714</v>
      </c>
      <c r="CF394" s="15">
        <v>5305</v>
      </c>
      <c r="CG394" s="15">
        <v>1741</v>
      </c>
      <c r="CH394" s="15">
        <v>1170</v>
      </c>
      <c r="CI394" s="15">
        <v>453</v>
      </c>
      <c r="CJ394">
        <f t="shared" si="3555"/>
        <v>7046</v>
      </c>
      <c r="CK394">
        <f t="shared" si="2771"/>
        <v>1623</v>
      </c>
      <c r="CL394" s="15">
        <v>206791</v>
      </c>
      <c r="CM394" s="15">
        <v>16909</v>
      </c>
      <c r="CN394" s="15">
        <v>65279</v>
      </c>
      <c r="CO394" s="15">
        <v>5142</v>
      </c>
      <c r="CP394" s="15">
        <v>14669</v>
      </c>
      <c r="CQ394" s="15">
        <v>823</v>
      </c>
      <c r="CR394">
        <f t="shared" si="3556"/>
        <v>70421</v>
      </c>
      <c r="CS394">
        <f t="shared" si="2773"/>
        <v>15492</v>
      </c>
    </row>
    <row r="395" spans="1:97" x14ac:dyDescent="0.35">
      <c r="A395" s="1">
        <f t="shared" si="2564"/>
        <v>44301</v>
      </c>
      <c r="B395">
        <f t="shared" si="3527"/>
        <v>1674868</v>
      </c>
      <c r="C395">
        <f t="shared" ref="C395" si="4074">BU395</f>
        <v>358677</v>
      </c>
      <c r="D395">
        <v>339587</v>
      </c>
      <c r="E395">
        <v>5857</v>
      </c>
      <c r="F395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>
        <f t="shared" ref="N395" si="4076">B395-C395</f>
        <v>1316191</v>
      </c>
      <c r="O395" s="3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6">
        <f t="shared" ref="T395" si="4080">R395/V395</f>
        <v>0.18299319727891156</v>
      </c>
      <c r="U395" s="6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5">
        <v>4633673</v>
      </c>
      <c r="BO395" s="15">
        <v>387805</v>
      </c>
      <c r="BP395" s="15">
        <v>1400057</v>
      </c>
      <c r="BQ395" s="15">
        <v>274811</v>
      </c>
      <c r="BR395" s="15">
        <v>296423</v>
      </c>
      <c r="BS395" s="15">
        <v>62254</v>
      </c>
      <c r="BT395">
        <f t="shared" si="3553"/>
        <v>1674868</v>
      </c>
      <c r="BU395">
        <f t="shared" si="2767"/>
        <v>358677</v>
      </c>
      <c r="BV395" s="15">
        <v>38033</v>
      </c>
      <c r="BW395" s="15">
        <v>2920</v>
      </c>
      <c r="BX395" s="15">
        <v>9161</v>
      </c>
      <c r="BY395" s="15">
        <v>3182</v>
      </c>
      <c r="BZ395" s="15">
        <v>2148</v>
      </c>
      <c r="CA395" s="15">
        <v>638</v>
      </c>
      <c r="CB395">
        <f t="shared" si="3554"/>
        <v>12343</v>
      </c>
      <c r="CC395">
        <f t="shared" si="2769"/>
        <v>2786</v>
      </c>
      <c r="CD395" s="15">
        <v>28725</v>
      </c>
      <c r="CE395" s="15">
        <v>1715</v>
      </c>
      <c r="CF395" s="15">
        <v>5321</v>
      </c>
      <c r="CG395" s="15">
        <v>1739</v>
      </c>
      <c r="CH395" s="15">
        <v>1171</v>
      </c>
      <c r="CI395" s="15">
        <v>453</v>
      </c>
      <c r="CJ395">
        <f t="shared" si="3555"/>
        <v>7060</v>
      </c>
      <c r="CK395">
        <f t="shared" si="2771"/>
        <v>1624</v>
      </c>
      <c r="CL395" s="15">
        <v>207422</v>
      </c>
      <c r="CM395" s="15">
        <v>16930</v>
      </c>
      <c r="CN395" s="15">
        <v>65391</v>
      </c>
      <c r="CO395" s="15">
        <v>5133</v>
      </c>
      <c r="CP395" s="15">
        <v>14686</v>
      </c>
      <c r="CQ395" s="15">
        <v>825</v>
      </c>
      <c r="CR395">
        <f t="shared" si="3556"/>
        <v>70524</v>
      </c>
      <c r="CS395">
        <f t="shared" si="2773"/>
        <v>15511</v>
      </c>
    </row>
    <row r="396" spans="1:97" x14ac:dyDescent="0.35">
      <c r="A396" s="1">
        <f t="shared" si="2564"/>
        <v>44302</v>
      </c>
      <c r="B396">
        <f t="shared" si="3527"/>
        <v>1677382</v>
      </c>
      <c r="C396">
        <f t="shared" ref="C396" si="4099">BU396</f>
        <v>359145</v>
      </c>
      <c r="D396">
        <v>339568</v>
      </c>
      <c r="E396">
        <v>5870</v>
      </c>
      <c r="F396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>
        <f t="shared" ref="N396" si="4101">B396-C396</f>
        <v>1318237</v>
      </c>
      <c r="O396" s="3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6">
        <f t="shared" ref="T396" si="4105">R396/V396</f>
        <v>0.18615751789976134</v>
      </c>
      <c r="U396" s="6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5">
        <v>4643354</v>
      </c>
      <c r="BO396" s="15">
        <v>388233</v>
      </c>
      <c r="BP396" s="15">
        <v>1402002</v>
      </c>
      <c r="BQ396" s="15">
        <v>275380</v>
      </c>
      <c r="BR396" s="15">
        <v>296800</v>
      </c>
      <c r="BS396" s="15">
        <v>62345</v>
      </c>
      <c r="BT396">
        <f t="shared" si="3553"/>
        <v>1677382</v>
      </c>
      <c r="BU396">
        <f t="shared" si="2767"/>
        <v>359145</v>
      </c>
      <c r="BV396" s="15">
        <v>38098</v>
      </c>
      <c r="BW396" s="15">
        <v>2928</v>
      </c>
      <c r="BX396" s="15">
        <v>9161</v>
      </c>
      <c r="BY396" s="15">
        <v>3202</v>
      </c>
      <c r="BZ396" s="15">
        <v>2151</v>
      </c>
      <c r="CA396" s="15">
        <v>640</v>
      </c>
      <c r="CB396">
        <f t="shared" si="3554"/>
        <v>12363</v>
      </c>
      <c r="CC396">
        <f t="shared" si="2769"/>
        <v>2791</v>
      </c>
      <c r="CD396" s="15">
        <v>28822</v>
      </c>
      <c r="CE396" s="15">
        <v>1713</v>
      </c>
      <c r="CF396" s="15">
        <v>5341</v>
      </c>
      <c r="CG396" s="15">
        <v>1731</v>
      </c>
      <c r="CH396" s="15">
        <v>1172</v>
      </c>
      <c r="CI396" s="15">
        <v>453</v>
      </c>
      <c r="CJ396">
        <f t="shared" si="3555"/>
        <v>7072</v>
      </c>
      <c r="CK396">
        <f t="shared" si="2771"/>
        <v>1625</v>
      </c>
      <c r="CL396" s="15">
        <v>207868</v>
      </c>
      <c r="CM396" s="15">
        <v>16949</v>
      </c>
      <c r="CN396" s="15">
        <v>65517</v>
      </c>
      <c r="CO396" s="15">
        <v>5138</v>
      </c>
      <c r="CP396" s="15">
        <v>14700</v>
      </c>
      <c r="CQ396" s="15">
        <v>826</v>
      </c>
      <c r="CR396">
        <f t="shared" si="3556"/>
        <v>70655</v>
      </c>
      <c r="CS396">
        <f t="shared" si="2773"/>
        <v>15526</v>
      </c>
    </row>
    <row r="397" spans="1:97" x14ac:dyDescent="0.35">
      <c r="A397" s="1">
        <f t="shared" si="2564"/>
        <v>44303</v>
      </c>
      <c r="B397">
        <f t="shared" si="3527"/>
        <v>1677920</v>
      </c>
      <c r="C397">
        <f t="shared" ref="C397" si="4124">BU397</f>
        <v>359260</v>
      </c>
      <c r="D397">
        <v>339990</v>
      </c>
      <c r="E397">
        <v>5878</v>
      </c>
      <c r="F397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>
        <f t="shared" ref="N397" si="4126">B397-C397</f>
        <v>1318660</v>
      </c>
      <c r="O397" s="3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6">
        <f t="shared" ref="T397" si="4130">R397/V397</f>
        <v>0.21375464684014869</v>
      </c>
      <c r="U397" s="6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5">
        <v>4647153</v>
      </c>
      <c r="BO397" s="15">
        <v>388331</v>
      </c>
      <c r="BP397" s="15">
        <v>1402384</v>
      </c>
      <c r="BQ397" s="15">
        <v>275536</v>
      </c>
      <c r="BR397" s="15">
        <v>296897</v>
      </c>
      <c r="BS397" s="15">
        <v>62363</v>
      </c>
      <c r="BT397">
        <f t="shared" si="3553"/>
        <v>1677920</v>
      </c>
      <c r="BU397">
        <f t="shared" si="2767"/>
        <v>359260</v>
      </c>
      <c r="BV397" s="15">
        <v>38213</v>
      </c>
      <c r="BW397" s="15">
        <v>2931</v>
      </c>
      <c r="BX397" s="15">
        <v>9160</v>
      </c>
      <c r="BY397" s="15">
        <v>3210</v>
      </c>
      <c r="BZ397" s="15">
        <v>2151</v>
      </c>
      <c r="CA397" s="15">
        <v>640</v>
      </c>
      <c r="CB397">
        <f t="shared" si="3554"/>
        <v>12370</v>
      </c>
      <c r="CC397">
        <f t="shared" si="2769"/>
        <v>2791</v>
      </c>
      <c r="CD397" s="15">
        <v>28825</v>
      </c>
      <c r="CE397" s="15">
        <v>1712</v>
      </c>
      <c r="CF397" s="15">
        <v>5341</v>
      </c>
      <c r="CG397" s="15">
        <v>1730</v>
      </c>
      <c r="CH397" s="15">
        <v>1172</v>
      </c>
      <c r="CI397" s="15">
        <v>453</v>
      </c>
      <c r="CJ397">
        <f t="shared" si="3555"/>
        <v>7071</v>
      </c>
      <c r="CK397">
        <f t="shared" si="2771"/>
        <v>1625</v>
      </c>
      <c r="CL397" s="15">
        <v>207967</v>
      </c>
      <c r="CM397" s="15">
        <v>16948</v>
      </c>
      <c r="CN397" s="15">
        <v>65529</v>
      </c>
      <c r="CO397" s="15">
        <v>5141</v>
      </c>
      <c r="CP397" s="15">
        <v>14706</v>
      </c>
      <c r="CQ397" s="15">
        <v>826</v>
      </c>
      <c r="CR397">
        <f t="shared" si="3556"/>
        <v>70670</v>
      </c>
      <c r="CS397">
        <f t="shared" si="2773"/>
        <v>15532</v>
      </c>
    </row>
    <row r="398" spans="1:97" x14ac:dyDescent="0.35">
      <c r="A398" s="1">
        <f t="shared" si="2564"/>
        <v>44304</v>
      </c>
      <c r="B398">
        <f t="shared" si="3527"/>
        <v>1681849</v>
      </c>
      <c r="C398">
        <f t="shared" ref="C398" si="4149">BU398</f>
        <v>359966</v>
      </c>
      <c r="D398">
        <v>340679</v>
      </c>
      <c r="E398">
        <v>5881</v>
      </c>
      <c r="F398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>
        <f t="shared" ref="N398" si="4151">B398-C398</f>
        <v>1321883</v>
      </c>
      <c r="O398" s="3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6">
        <f t="shared" ref="T398" si="4155">R398/V398</f>
        <v>0.17968948841944515</v>
      </c>
      <c r="U398" s="6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5">
        <v>4665185</v>
      </c>
      <c r="BO398" s="15">
        <v>389172</v>
      </c>
      <c r="BP398" s="15">
        <v>1405571</v>
      </c>
      <c r="BQ398" s="15">
        <v>276278</v>
      </c>
      <c r="BR398" s="15">
        <v>297457</v>
      </c>
      <c r="BS398" s="15">
        <v>62509</v>
      </c>
      <c r="BT398">
        <f t="shared" si="3553"/>
        <v>1681849</v>
      </c>
      <c r="BU398">
        <f t="shared" si="2767"/>
        <v>359966</v>
      </c>
      <c r="BV398" s="15">
        <v>38282</v>
      </c>
      <c r="BW398" s="15">
        <v>2930</v>
      </c>
      <c r="BX398" s="15">
        <v>9172</v>
      </c>
      <c r="BY398" s="15">
        <v>3218</v>
      </c>
      <c r="BZ398" s="15">
        <v>2153</v>
      </c>
      <c r="CA398" s="15">
        <v>640</v>
      </c>
      <c r="CB398">
        <f t="shared" si="3554"/>
        <v>12390</v>
      </c>
      <c r="CC398">
        <f t="shared" si="2769"/>
        <v>2793</v>
      </c>
      <c r="CD398" s="15">
        <v>28877</v>
      </c>
      <c r="CE398" s="15">
        <v>1714</v>
      </c>
      <c r="CF398" s="15">
        <v>5349</v>
      </c>
      <c r="CG398" s="15">
        <v>1733</v>
      </c>
      <c r="CH398" s="15">
        <v>1172</v>
      </c>
      <c r="CI398" s="15">
        <v>453</v>
      </c>
      <c r="CJ398">
        <f t="shared" si="3555"/>
        <v>7082</v>
      </c>
      <c r="CK398">
        <f t="shared" si="2771"/>
        <v>1625</v>
      </c>
      <c r="CL398" s="15">
        <v>208720</v>
      </c>
      <c r="CM398" s="15">
        <v>16983</v>
      </c>
      <c r="CN398" s="15">
        <v>65664</v>
      </c>
      <c r="CO398" s="15">
        <v>5148</v>
      </c>
      <c r="CP398" s="15">
        <v>14729</v>
      </c>
      <c r="CQ398" s="15">
        <v>830</v>
      </c>
      <c r="CR398">
        <f t="shared" si="3556"/>
        <v>70812</v>
      </c>
      <c r="CS398">
        <f t="shared" si="2773"/>
        <v>15559</v>
      </c>
    </row>
    <row r="399" spans="1:97" x14ac:dyDescent="0.35">
      <c r="A399" s="1">
        <f t="shared" si="2564"/>
        <v>44305</v>
      </c>
      <c r="B399">
        <f t="shared" si="3527"/>
        <v>1682961</v>
      </c>
      <c r="C399">
        <f t="shared" ref="C399" si="4174">BU399</f>
        <v>360134</v>
      </c>
      <c r="D399">
        <v>340671</v>
      </c>
      <c r="E399">
        <v>5881</v>
      </c>
      <c r="F39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>
        <f t="shared" ref="N399" si="4176">B399-C399</f>
        <v>1322827</v>
      </c>
      <c r="O399" s="3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6">
        <f t="shared" ref="T399" si="4180">R399/V399</f>
        <v>0.15107913669064749</v>
      </c>
      <c r="U399" s="6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5">
        <v>4667711</v>
      </c>
      <c r="BO399" s="15">
        <v>389308</v>
      </c>
      <c r="BP399" s="15">
        <v>1406588</v>
      </c>
      <c r="BQ399" s="15">
        <v>276373</v>
      </c>
      <c r="BR399" s="15">
        <v>297594</v>
      </c>
      <c r="BS399" s="15">
        <v>62540</v>
      </c>
      <c r="BT399">
        <f t="shared" si="3553"/>
        <v>1682961</v>
      </c>
      <c r="BU399">
        <f t="shared" si="2767"/>
        <v>360134</v>
      </c>
      <c r="BV399" s="15">
        <v>38289</v>
      </c>
      <c r="BW399" s="15">
        <v>2926</v>
      </c>
      <c r="BX399" s="15">
        <v>9175</v>
      </c>
      <c r="BY399" s="15">
        <v>3218</v>
      </c>
      <c r="BZ399" s="15">
        <v>2153</v>
      </c>
      <c r="CA399" s="15">
        <v>640</v>
      </c>
      <c r="CB399">
        <f t="shared" si="3554"/>
        <v>12393</v>
      </c>
      <c r="CC399">
        <f t="shared" si="2769"/>
        <v>2793</v>
      </c>
      <c r="CD399" s="15">
        <v>28884</v>
      </c>
      <c r="CE399" s="15">
        <v>1713</v>
      </c>
      <c r="CF399" s="15">
        <v>5353</v>
      </c>
      <c r="CG399" s="15">
        <v>1730</v>
      </c>
      <c r="CH399" s="15">
        <v>1172</v>
      </c>
      <c r="CI399" s="15">
        <v>453</v>
      </c>
      <c r="CJ399">
        <f t="shared" si="3555"/>
        <v>7083</v>
      </c>
      <c r="CK399">
        <f t="shared" si="2771"/>
        <v>1625</v>
      </c>
      <c r="CL399" s="15">
        <v>208777</v>
      </c>
      <c r="CM399" s="15">
        <v>16988</v>
      </c>
      <c r="CN399" s="15">
        <v>65691</v>
      </c>
      <c r="CO399" s="15">
        <v>5148</v>
      </c>
      <c r="CP399" s="15">
        <v>14733</v>
      </c>
      <c r="CQ399" s="15">
        <v>830</v>
      </c>
      <c r="CR399">
        <f t="shared" si="3556"/>
        <v>70839</v>
      </c>
      <c r="CS399">
        <f t="shared" si="2773"/>
        <v>15563</v>
      </c>
    </row>
    <row r="400" spans="1:97" x14ac:dyDescent="0.35">
      <c r="A400" s="1">
        <f t="shared" si="2564"/>
        <v>44306</v>
      </c>
      <c r="B400">
        <f t="shared" si="3527"/>
        <v>1686043</v>
      </c>
      <c r="C400">
        <f t="shared" ref="C400" si="4199">BU400</f>
        <v>360683</v>
      </c>
      <c r="D400">
        <v>341772</v>
      </c>
      <c r="E400">
        <v>5886</v>
      </c>
      <c r="F400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>
        <f t="shared" ref="N400" si="4201">B400-C400</f>
        <v>1325360</v>
      </c>
      <c r="O400" s="3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6">
        <f t="shared" ref="T400" si="4205">R400/V400</f>
        <v>0.17813108371187542</v>
      </c>
      <c r="U400" s="6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5">
        <v>4684690</v>
      </c>
      <c r="BO400" s="15">
        <v>389903</v>
      </c>
      <c r="BP400" s="15">
        <v>1408623</v>
      </c>
      <c r="BQ400" s="15">
        <v>277420</v>
      </c>
      <c r="BR400" s="15">
        <v>298002</v>
      </c>
      <c r="BS400" s="15">
        <v>62681</v>
      </c>
      <c r="BT400">
        <f t="shared" si="3553"/>
        <v>1686043</v>
      </c>
      <c r="BU400">
        <f t="shared" si="2767"/>
        <v>360683</v>
      </c>
      <c r="BV400" s="15">
        <v>38613</v>
      </c>
      <c r="BW400" s="15">
        <v>2933</v>
      </c>
      <c r="BX400" s="15">
        <v>9189</v>
      </c>
      <c r="BY400" s="15">
        <v>3234</v>
      </c>
      <c r="BZ400" s="15">
        <v>2158</v>
      </c>
      <c r="CA400" s="15">
        <v>640</v>
      </c>
      <c r="CB400">
        <f t="shared" si="3554"/>
        <v>12423</v>
      </c>
      <c r="CC400">
        <f t="shared" si="2769"/>
        <v>2798</v>
      </c>
      <c r="CD400" s="15">
        <v>28995</v>
      </c>
      <c r="CE400" s="15">
        <v>1715</v>
      </c>
      <c r="CF400" s="15">
        <v>5320</v>
      </c>
      <c r="CG400" s="15">
        <v>1775</v>
      </c>
      <c r="CH400" s="15">
        <v>1172</v>
      </c>
      <c r="CI400" s="15">
        <v>453</v>
      </c>
      <c r="CJ400">
        <f t="shared" si="3555"/>
        <v>7095</v>
      </c>
      <c r="CK400">
        <f t="shared" si="2771"/>
        <v>1625</v>
      </c>
      <c r="CL400" s="15">
        <v>209367</v>
      </c>
      <c r="CM400" s="15">
        <v>17006</v>
      </c>
      <c r="CN400" s="15">
        <v>65813</v>
      </c>
      <c r="CO400" s="15">
        <v>5159</v>
      </c>
      <c r="CP400" s="15">
        <v>14753</v>
      </c>
      <c r="CQ400" s="15">
        <v>830</v>
      </c>
      <c r="CR400">
        <f t="shared" si="3556"/>
        <v>70972</v>
      </c>
      <c r="CS400">
        <f t="shared" si="2773"/>
        <v>15583</v>
      </c>
    </row>
    <row r="401" spans="1:97" x14ac:dyDescent="0.35">
      <c r="A401" s="1">
        <f t="shared" si="2564"/>
        <v>44307</v>
      </c>
      <c r="B401">
        <f t="shared" si="3527"/>
        <v>1688663</v>
      </c>
      <c r="C401">
        <f t="shared" ref="C401" si="4224">BU401</f>
        <v>361184</v>
      </c>
      <c r="D401">
        <v>342399</v>
      </c>
      <c r="E401">
        <v>5893</v>
      </c>
      <c r="F401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>
        <f t="shared" ref="N401" si="4226">B401-C401</f>
        <v>1327479</v>
      </c>
      <c r="O401" s="3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6">
        <f t="shared" ref="T401" si="4230">R401/V401</f>
        <v>0.19122137404580153</v>
      </c>
      <c r="U401" s="6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5">
        <v>4697243</v>
      </c>
      <c r="BO401" s="15">
        <v>390482</v>
      </c>
      <c r="BP401" s="15">
        <v>1410421</v>
      </c>
      <c r="BQ401" s="15">
        <v>278242</v>
      </c>
      <c r="BR401" s="15">
        <v>298376</v>
      </c>
      <c r="BS401" s="15">
        <v>62808</v>
      </c>
      <c r="BT401">
        <f t="shared" si="3553"/>
        <v>1688663</v>
      </c>
      <c r="BU401">
        <f t="shared" si="2767"/>
        <v>361184</v>
      </c>
      <c r="BV401" s="15">
        <v>38693</v>
      </c>
      <c r="BW401" s="15">
        <v>2936</v>
      </c>
      <c r="BX401" s="15">
        <v>9199</v>
      </c>
      <c r="BY401" s="15">
        <v>3237</v>
      </c>
      <c r="BZ401" s="15">
        <v>2158</v>
      </c>
      <c r="CA401" s="15">
        <v>640</v>
      </c>
      <c r="CB401">
        <f t="shared" si="3554"/>
        <v>12436</v>
      </c>
      <c r="CC401">
        <f t="shared" si="2769"/>
        <v>2798</v>
      </c>
      <c r="CD401" s="15">
        <v>29090</v>
      </c>
      <c r="CE401" s="15">
        <v>1715</v>
      </c>
      <c r="CF401" s="15">
        <v>5337</v>
      </c>
      <c r="CG401" s="15">
        <v>1782</v>
      </c>
      <c r="CH401" s="15">
        <v>1172</v>
      </c>
      <c r="CI401" s="15">
        <v>454</v>
      </c>
      <c r="CJ401">
        <f t="shared" si="3555"/>
        <v>7119</v>
      </c>
      <c r="CK401">
        <f t="shared" si="2771"/>
        <v>1626</v>
      </c>
      <c r="CL401" s="15">
        <v>209881</v>
      </c>
      <c r="CM401" s="15">
        <v>17021</v>
      </c>
      <c r="CN401" s="15">
        <v>65944</v>
      </c>
      <c r="CO401" s="15">
        <v>5152</v>
      </c>
      <c r="CP401" s="15">
        <v>14761</v>
      </c>
      <c r="CQ401" s="15">
        <v>832</v>
      </c>
      <c r="CR401">
        <f t="shared" si="3556"/>
        <v>71096</v>
      </c>
      <c r="CS401">
        <f t="shared" si="2773"/>
        <v>15593</v>
      </c>
    </row>
    <row r="402" spans="1:97" x14ac:dyDescent="0.35">
      <c r="A402" s="1">
        <f t="shared" si="2564"/>
        <v>44308</v>
      </c>
      <c r="B402">
        <f t="shared" si="3527"/>
        <v>1689313</v>
      </c>
      <c r="C402">
        <f t="shared" ref="C402" si="4246">BU402</f>
        <v>361312</v>
      </c>
      <c r="D402">
        <v>343077</v>
      </c>
      <c r="E402">
        <v>5899</v>
      </c>
      <c r="F402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>
        <f t="shared" ref="N402" si="4248">B402-C402</f>
        <v>1328001</v>
      </c>
      <c r="O402" s="3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6">
        <f t="shared" ref="T402" si="4252">R402/V402</f>
        <v>0.19692307692307692</v>
      </c>
      <c r="U402" s="6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5">
        <v>4701760</v>
      </c>
      <c r="BO402" s="15">
        <v>390591</v>
      </c>
      <c r="BP402" s="15">
        <v>1410833</v>
      </c>
      <c r="BQ402" s="15">
        <v>278480</v>
      </c>
      <c r="BR402" s="15">
        <v>298453</v>
      </c>
      <c r="BS402" s="15">
        <v>62859</v>
      </c>
      <c r="BT402">
        <f t="shared" si="3553"/>
        <v>1689313</v>
      </c>
      <c r="BU402">
        <f t="shared" si="2767"/>
        <v>361312</v>
      </c>
      <c r="BV402" s="15">
        <v>38795</v>
      </c>
      <c r="BW402" s="15">
        <v>2935</v>
      </c>
      <c r="BX402" s="15">
        <v>9216</v>
      </c>
      <c r="BY402" s="15">
        <v>3237</v>
      </c>
      <c r="BZ402" s="15">
        <v>2159</v>
      </c>
      <c r="CA402" s="15">
        <v>640</v>
      </c>
      <c r="CB402">
        <f t="shared" si="3554"/>
        <v>12453</v>
      </c>
      <c r="CC402">
        <f t="shared" si="2769"/>
        <v>2799</v>
      </c>
      <c r="CD402" s="15">
        <v>29131</v>
      </c>
      <c r="CE402" s="15">
        <v>1716</v>
      </c>
      <c r="CF402" s="15">
        <v>5342</v>
      </c>
      <c r="CG402" s="15">
        <v>1787</v>
      </c>
      <c r="CH402" s="15">
        <v>1172</v>
      </c>
      <c r="CI402" s="15">
        <v>455</v>
      </c>
      <c r="CJ402">
        <f t="shared" si="3555"/>
        <v>7129</v>
      </c>
      <c r="CK402">
        <f t="shared" si="2771"/>
        <v>1627</v>
      </c>
      <c r="CL402" s="15">
        <v>210378</v>
      </c>
      <c r="CM402" s="15">
        <v>17047</v>
      </c>
      <c r="CN402" s="15">
        <v>66040</v>
      </c>
      <c r="CO402" s="15">
        <v>5154</v>
      </c>
      <c r="CP402" s="15">
        <v>14771</v>
      </c>
      <c r="CQ402" s="15">
        <v>847</v>
      </c>
      <c r="CR402">
        <f t="shared" si="3556"/>
        <v>71194</v>
      </c>
      <c r="CS402">
        <f t="shared" si="2773"/>
        <v>15618</v>
      </c>
    </row>
    <row r="403" spans="1:97" x14ac:dyDescent="0.35">
      <c r="A403" s="1">
        <f t="shared" si="2564"/>
        <v>44309</v>
      </c>
      <c r="B403">
        <f t="shared" si="3527"/>
        <v>1694543</v>
      </c>
      <c r="C403">
        <f t="shared" ref="C403" si="4271">BU403</f>
        <v>362242</v>
      </c>
      <c r="D403">
        <v>343617</v>
      </c>
      <c r="E403">
        <v>5904</v>
      </c>
      <c r="F403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>
        <f t="shared" ref="N403" si="4273">B403-C403</f>
        <v>1332301</v>
      </c>
      <c r="O403" s="3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6">
        <f t="shared" ref="T403" si="4277">R403/V403</f>
        <v>0.17782026768642448</v>
      </c>
      <c r="U403" s="6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5">
        <v>4729402</v>
      </c>
      <c r="BO403" s="15">
        <v>391616</v>
      </c>
      <c r="BP403" s="15">
        <v>1414820</v>
      </c>
      <c r="BQ403" s="15">
        <v>279723</v>
      </c>
      <c r="BR403" s="15">
        <v>299179</v>
      </c>
      <c r="BS403" s="15">
        <v>63063</v>
      </c>
      <c r="BT403">
        <f t="shared" si="3553"/>
        <v>1694543</v>
      </c>
      <c r="BU403">
        <f t="shared" si="2767"/>
        <v>362242</v>
      </c>
      <c r="BV403" s="15">
        <v>38964</v>
      </c>
      <c r="BW403" s="15">
        <v>2939</v>
      </c>
      <c r="BX403" s="15">
        <v>9222</v>
      </c>
      <c r="BY403" s="15">
        <v>3255</v>
      </c>
      <c r="BZ403" s="15">
        <v>2161</v>
      </c>
      <c r="CA403" s="15">
        <v>640</v>
      </c>
      <c r="CB403">
        <f t="shared" si="3554"/>
        <v>12477</v>
      </c>
      <c r="CC403">
        <f t="shared" si="2769"/>
        <v>2801</v>
      </c>
      <c r="CD403" s="15">
        <v>29180</v>
      </c>
      <c r="CE403" s="15">
        <v>1716</v>
      </c>
      <c r="CF403" s="15">
        <v>5349</v>
      </c>
      <c r="CG403" s="15">
        <v>1791</v>
      </c>
      <c r="CH403" s="15">
        <v>1172</v>
      </c>
      <c r="CI403" s="15">
        <v>455</v>
      </c>
      <c r="CJ403">
        <f t="shared" si="3555"/>
        <v>7140</v>
      </c>
      <c r="CK403">
        <f t="shared" si="2771"/>
        <v>1627</v>
      </c>
      <c r="CL403" s="15">
        <v>210959</v>
      </c>
      <c r="CM403" s="15">
        <v>17062</v>
      </c>
      <c r="CN403" s="15">
        <v>66171</v>
      </c>
      <c r="CO403" s="15">
        <v>5139</v>
      </c>
      <c r="CP403" s="15">
        <v>14781</v>
      </c>
      <c r="CQ403" s="15">
        <v>848</v>
      </c>
      <c r="CR403">
        <f t="shared" si="3556"/>
        <v>71310</v>
      </c>
      <c r="CS403">
        <f t="shared" si="2773"/>
        <v>15629</v>
      </c>
    </row>
    <row r="404" spans="1:97" x14ac:dyDescent="0.35">
      <c r="A404" s="1">
        <f t="shared" si="2564"/>
        <v>44310</v>
      </c>
      <c r="B404">
        <f t="shared" si="3527"/>
        <v>1697048</v>
      </c>
      <c r="C404">
        <f t="shared" ref="C404" si="4296">BU404</f>
        <v>362678</v>
      </c>
      <c r="D404">
        <v>344133</v>
      </c>
      <c r="E404">
        <v>5907</v>
      </c>
      <c r="F404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>
        <f t="shared" ref="N404" si="4298">B404-C404</f>
        <v>1334370</v>
      </c>
      <c r="O404" s="3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6">
        <f t="shared" ref="T404" si="4302">R404/V404</f>
        <v>0.17405189620758482</v>
      </c>
      <c r="U404" s="6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5">
        <v>4741908</v>
      </c>
      <c r="BO404" s="15">
        <v>392105</v>
      </c>
      <c r="BP404" s="15">
        <v>1416865</v>
      </c>
      <c r="BQ404" s="15">
        <v>280183</v>
      </c>
      <c r="BR404" s="15">
        <v>299515</v>
      </c>
      <c r="BS404" s="15">
        <v>63163</v>
      </c>
      <c r="BT404">
        <f t="shared" si="3553"/>
        <v>1697048</v>
      </c>
      <c r="BU404">
        <f t="shared" si="2767"/>
        <v>362678</v>
      </c>
      <c r="BV404" s="15">
        <v>39070</v>
      </c>
      <c r="BW404" s="15">
        <v>2939</v>
      </c>
      <c r="BX404" s="15">
        <v>9230</v>
      </c>
      <c r="BY404" s="15">
        <v>3260</v>
      </c>
      <c r="BZ404" s="15">
        <v>2164</v>
      </c>
      <c r="CA404" s="15">
        <v>642</v>
      </c>
      <c r="CB404">
        <f t="shared" si="3554"/>
        <v>12490</v>
      </c>
      <c r="CC404">
        <f t="shared" si="2769"/>
        <v>2806</v>
      </c>
      <c r="CD404" s="15">
        <v>29313</v>
      </c>
      <c r="CE404" s="15">
        <v>1719</v>
      </c>
      <c r="CF404" s="15">
        <v>5400</v>
      </c>
      <c r="CG404" s="15">
        <v>1754</v>
      </c>
      <c r="CH404" s="15">
        <v>1172</v>
      </c>
      <c r="CI404" s="15">
        <v>456</v>
      </c>
      <c r="CJ404">
        <f t="shared" si="3555"/>
        <v>7154</v>
      </c>
      <c r="CK404">
        <f t="shared" si="2771"/>
        <v>1628</v>
      </c>
      <c r="CL404" s="15">
        <v>211556</v>
      </c>
      <c r="CM404" s="15">
        <v>17076</v>
      </c>
      <c r="CN404" s="15">
        <v>66289</v>
      </c>
      <c r="CO404" s="15">
        <v>5129</v>
      </c>
      <c r="CP404" s="15">
        <v>14793</v>
      </c>
      <c r="CQ404" s="15">
        <v>849</v>
      </c>
      <c r="CR404">
        <f t="shared" si="3556"/>
        <v>71418</v>
      </c>
      <c r="CS404">
        <f t="shared" si="2773"/>
        <v>15642</v>
      </c>
    </row>
    <row r="405" spans="1:97" x14ac:dyDescent="0.35">
      <c r="A405" s="1">
        <f t="shared" si="2564"/>
        <v>44311</v>
      </c>
      <c r="B405">
        <f t="shared" ref="B405:B436" si="4321">BT405</f>
        <v>1697974</v>
      </c>
      <c r="C405">
        <f t="shared" ref="C405" si="4322">BU405</f>
        <v>362851</v>
      </c>
      <c r="D405">
        <v>344349</v>
      </c>
      <c r="E405">
        <v>5927</v>
      </c>
      <c r="F405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>
        <f t="shared" ref="N405" si="4324">B405-C405</f>
        <v>1335123</v>
      </c>
      <c r="O405" s="3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6">
        <f t="shared" ref="T405" si="4328">R405/V405</f>
        <v>0.18682505399568033</v>
      </c>
      <c r="U405" s="6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5">
        <v>4745859</v>
      </c>
      <c r="BO405" s="15">
        <v>392297</v>
      </c>
      <c r="BP405" s="15">
        <v>1417737</v>
      </c>
      <c r="BQ405" s="15">
        <v>280237</v>
      </c>
      <c r="BR405" s="15">
        <v>299670</v>
      </c>
      <c r="BS405" s="15">
        <v>63181</v>
      </c>
      <c r="BT405">
        <f t="shared" ref="BT405:BT436" si="4347">SUM(BP405:BQ405)</f>
        <v>1697974</v>
      </c>
      <c r="BU405">
        <f t="shared" si="2767"/>
        <v>362851</v>
      </c>
      <c r="BV405" s="15">
        <v>39076</v>
      </c>
      <c r="BW405" s="15">
        <v>2939</v>
      </c>
      <c r="BX405" s="15">
        <v>9233</v>
      </c>
      <c r="BY405" s="15">
        <v>3260</v>
      </c>
      <c r="BZ405" s="15">
        <v>2165</v>
      </c>
      <c r="CA405" s="15">
        <v>642</v>
      </c>
      <c r="CB405">
        <f t="shared" ref="CB405:CB436" si="4348">SUM(BX405:BY405)</f>
        <v>12493</v>
      </c>
      <c r="CC405">
        <f t="shared" si="2769"/>
        <v>2807</v>
      </c>
      <c r="CD405" s="15">
        <v>29324</v>
      </c>
      <c r="CE405" s="15">
        <v>1719</v>
      </c>
      <c r="CF405" s="15">
        <v>5399</v>
      </c>
      <c r="CG405" s="15">
        <v>1757</v>
      </c>
      <c r="CH405" s="15">
        <v>1172</v>
      </c>
      <c r="CI405" s="15">
        <v>456</v>
      </c>
      <c r="CJ405">
        <f t="shared" ref="CJ405:CJ436" si="4349">SUM(CF405:CG405)</f>
        <v>7156</v>
      </c>
      <c r="CK405">
        <f t="shared" si="2771"/>
        <v>1628</v>
      </c>
      <c r="CL405" s="15">
        <v>211657</v>
      </c>
      <c r="CM405" s="15">
        <v>17089</v>
      </c>
      <c r="CN405" s="15">
        <v>66315</v>
      </c>
      <c r="CO405" s="15">
        <v>5126</v>
      </c>
      <c r="CP405" s="15">
        <v>14798</v>
      </c>
      <c r="CQ405" s="15">
        <v>849</v>
      </c>
      <c r="CR405">
        <f t="shared" ref="CR405:CR436" si="4350">SUM(CN405:CO405)</f>
        <v>71441</v>
      </c>
      <c r="CS405">
        <f t="shared" si="2773"/>
        <v>15647</v>
      </c>
    </row>
    <row r="406" spans="1:97" x14ac:dyDescent="0.35">
      <c r="A406" s="1">
        <f t="shared" si="2564"/>
        <v>44312</v>
      </c>
      <c r="B406">
        <f t="shared" si="4321"/>
        <v>1698324</v>
      </c>
      <c r="C406">
        <f t="shared" ref="C406" si="4351">BU406</f>
        <v>362898</v>
      </c>
      <c r="D406">
        <v>344566</v>
      </c>
      <c r="E406">
        <v>5927</v>
      </c>
      <c r="F406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>
        <f t="shared" ref="N406" si="4353">B406-C406</f>
        <v>1335426</v>
      </c>
      <c r="O406" s="3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6">
        <f t="shared" ref="T406" si="4357">R406/V406</f>
        <v>0.13428571428571429</v>
      </c>
      <c r="U406" s="6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5">
        <v>4747120</v>
      </c>
      <c r="BO406" s="15">
        <v>392371</v>
      </c>
      <c r="BP406" s="15">
        <v>1417968</v>
      </c>
      <c r="BQ406" s="15">
        <v>280356</v>
      </c>
      <c r="BR406" s="15">
        <v>299702</v>
      </c>
      <c r="BS406" s="15">
        <v>63196</v>
      </c>
      <c r="BT406">
        <f t="shared" si="4347"/>
        <v>1698324</v>
      </c>
      <c r="BU406">
        <f t="shared" si="2767"/>
        <v>362898</v>
      </c>
      <c r="BV406" s="15">
        <v>39083</v>
      </c>
      <c r="BW406" s="15">
        <v>2939</v>
      </c>
      <c r="BX406" s="15">
        <v>9238</v>
      </c>
      <c r="BY406" s="15">
        <v>3260</v>
      </c>
      <c r="BZ406" s="15">
        <v>2166</v>
      </c>
      <c r="CA406" s="15">
        <v>642</v>
      </c>
      <c r="CB406">
        <f t="shared" si="4348"/>
        <v>12498</v>
      </c>
      <c r="CC406">
        <f t="shared" si="2769"/>
        <v>2808</v>
      </c>
      <c r="CD406" s="15">
        <v>29339</v>
      </c>
      <c r="CE406" s="15">
        <v>1719</v>
      </c>
      <c r="CF406" s="15">
        <v>5403</v>
      </c>
      <c r="CG406" s="15">
        <v>1758</v>
      </c>
      <c r="CH406" s="15">
        <v>1172</v>
      </c>
      <c r="CI406" s="15">
        <v>456</v>
      </c>
      <c r="CJ406">
        <f t="shared" si="4349"/>
        <v>7161</v>
      </c>
      <c r="CK406">
        <f t="shared" si="2771"/>
        <v>1628</v>
      </c>
      <c r="CL406" s="15">
        <v>211765</v>
      </c>
      <c r="CM406" s="15">
        <v>17085</v>
      </c>
      <c r="CN406" s="15">
        <v>66347</v>
      </c>
      <c r="CO406" s="15">
        <v>5131</v>
      </c>
      <c r="CP406" s="15">
        <v>14801</v>
      </c>
      <c r="CQ406" s="15">
        <v>849</v>
      </c>
      <c r="CR406">
        <f t="shared" si="4350"/>
        <v>71478</v>
      </c>
      <c r="CS406">
        <f t="shared" si="2773"/>
        <v>15650</v>
      </c>
    </row>
    <row r="407" spans="1:97" x14ac:dyDescent="0.35">
      <c r="A407" s="1">
        <f t="shared" si="2564"/>
        <v>44313</v>
      </c>
      <c r="B407">
        <f t="shared" si="4321"/>
        <v>1701544</v>
      </c>
      <c r="C407">
        <f t="shared" ref="C407" si="4376">BU407</f>
        <v>363375</v>
      </c>
      <c r="D407">
        <v>345401</v>
      </c>
      <c r="E407">
        <v>5927</v>
      </c>
      <c r="F407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>
        <f t="shared" ref="N407" si="4378">B407-C407</f>
        <v>1338169</v>
      </c>
      <c r="O407" s="3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6">
        <f t="shared" ref="T407" si="4382">R407/V407</f>
        <v>0.14813664596273293</v>
      </c>
      <c r="U407" s="6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5">
        <v>4761542</v>
      </c>
      <c r="BO407" s="15">
        <v>392867</v>
      </c>
      <c r="BP407" s="15">
        <v>1420417</v>
      </c>
      <c r="BQ407" s="15">
        <v>281127</v>
      </c>
      <c r="BR407" s="15">
        <v>300053</v>
      </c>
      <c r="BS407" s="15">
        <v>63322</v>
      </c>
      <c r="BT407">
        <f t="shared" si="4347"/>
        <v>1701544</v>
      </c>
      <c r="BU407">
        <f t="shared" si="2767"/>
        <v>363375</v>
      </c>
      <c r="BV407" s="15">
        <v>39166</v>
      </c>
      <c r="BW407" s="15">
        <v>2943</v>
      </c>
      <c r="BX407" s="15">
        <v>9248</v>
      </c>
      <c r="BY407" s="15">
        <v>3267</v>
      </c>
      <c r="BZ407" s="15">
        <v>2166</v>
      </c>
      <c r="CA407" s="15">
        <v>642</v>
      </c>
      <c r="CB407">
        <f t="shared" si="4348"/>
        <v>12515</v>
      </c>
      <c r="CC407">
        <f t="shared" si="2769"/>
        <v>2808</v>
      </c>
      <c r="CD407" s="15">
        <v>29387</v>
      </c>
      <c r="CE407" s="15">
        <v>1717</v>
      </c>
      <c r="CF407" s="15">
        <v>5410</v>
      </c>
      <c r="CG407" s="15">
        <v>1761</v>
      </c>
      <c r="CH407" s="15">
        <v>1172</v>
      </c>
      <c r="CI407" s="15">
        <v>456</v>
      </c>
      <c r="CJ407">
        <f t="shared" si="4349"/>
        <v>7171</v>
      </c>
      <c r="CK407">
        <f t="shared" si="2771"/>
        <v>1628</v>
      </c>
      <c r="CL407" s="15">
        <v>212211</v>
      </c>
      <c r="CM407" s="15">
        <v>17100</v>
      </c>
      <c r="CN407" s="15">
        <v>66434</v>
      </c>
      <c r="CO407" s="15">
        <v>5144</v>
      </c>
      <c r="CP407" s="15">
        <v>14811</v>
      </c>
      <c r="CQ407" s="15">
        <v>849</v>
      </c>
      <c r="CR407">
        <f t="shared" si="4350"/>
        <v>71578</v>
      </c>
      <c r="CS407">
        <f t="shared" si="2773"/>
        <v>15660</v>
      </c>
    </row>
    <row r="408" spans="1:97" x14ac:dyDescent="0.35">
      <c r="A408" s="1">
        <f t="shared" si="2564"/>
        <v>44314</v>
      </c>
      <c r="B408">
        <f t="shared" si="4321"/>
        <v>1704202</v>
      </c>
      <c r="C408">
        <f t="shared" ref="C408" si="4401">BU408</f>
        <v>363843</v>
      </c>
      <c r="D408">
        <v>345976</v>
      </c>
      <c r="E408">
        <v>5930</v>
      </c>
      <c r="F408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>
        <f t="shared" ref="N408" si="4403">B408-C408</f>
        <v>1340359</v>
      </c>
      <c r="O408" s="3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6">
        <f t="shared" ref="T408" si="4407">R408/V408</f>
        <v>0.17607223476297967</v>
      </c>
      <c r="U408" s="6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5">
        <v>4776013</v>
      </c>
      <c r="BO408" s="15">
        <v>393383</v>
      </c>
      <c r="BP408" s="15">
        <v>1422284</v>
      </c>
      <c r="BQ408" s="15">
        <v>281918</v>
      </c>
      <c r="BR408" s="15">
        <v>300426</v>
      </c>
      <c r="BS408" s="15">
        <v>63417</v>
      </c>
      <c r="BT408">
        <f t="shared" si="4347"/>
        <v>1704202</v>
      </c>
      <c r="BU408">
        <f t="shared" si="2767"/>
        <v>363843</v>
      </c>
      <c r="BV408" s="15">
        <v>39266</v>
      </c>
      <c r="BW408" s="15">
        <v>2946</v>
      </c>
      <c r="BX408" s="15">
        <v>9261</v>
      </c>
      <c r="BY408" s="15">
        <v>3273</v>
      </c>
      <c r="BZ408" s="15">
        <v>2167</v>
      </c>
      <c r="CA408" s="15">
        <v>643</v>
      </c>
      <c r="CB408">
        <f t="shared" si="4348"/>
        <v>12534</v>
      </c>
      <c r="CC408">
        <f t="shared" si="2769"/>
        <v>2810</v>
      </c>
      <c r="CD408" s="15">
        <v>29490</v>
      </c>
      <c r="CE408" s="15">
        <v>1717</v>
      </c>
      <c r="CF408" s="15">
        <v>5416</v>
      </c>
      <c r="CG408" s="15">
        <v>1771</v>
      </c>
      <c r="CH408" s="15">
        <v>1172</v>
      </c>
      <c r="CI408" s="15">
        <v>456</v>
      </c>
      <c r="CJ408">
        <f t="shared" si="4349"/>
        <v>7187</v>
      </c>
      <c r="CK408">
        <f t="shared" si="2771"/>
        <v>1628</v>
      </c>
      <c r="CL408" s="15">
        <v>212711</v>
      </c>
      <c r="CM408" s="15">
        <v>17113</v>
      </c>
      <c r="CN408" s="15">
        <v>66517</v>
      </c>
      <c r="CO408" s="15">
        <v>5155</v>
      </c>
      <c r="CP408" s="15">
        <v>14824</v>
      </c>
      <c r="CQ408" s="15">
        <v>850</v>
      </c>
      <c r="CR408">
        <f t="shared" si="4350"/>
        <v>71672</v>
      </c>
      <c r="CS408">
        <f t="shared" si="2773"/>
        <v>15674</v>
      </c>
    </row>
    <row r="409" spans="1:97" x14ac:dyDescent="0.35">
      <c r="A409" s="1">
        <f t="shared" si="2564"/>
        <v>44315</v>
      </c>
      <c r="B409">
        <f t="shared" si="4321"/>
        <v>1707371</v>
      </c>
      <c r="C409">
        <f t="shared" ref="C409" si="4426">BU409</f>
        <v>364403</v>
      </c>
      <c r="D409">
        <v>346608</v>
      </c>
      <c r="E409">
        <v>5931</v>
      </c>
      <c r="F40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>
        <f t="shared" ref="N409" si="4428">B409-C409</f>
        <v>1342968</v>
      </c>
      <c r="O409" s="3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6">
        <f t="shared" ref="T409" si="4432">R409/V409</f>
        <v>0.17671189649731778</v>
      </c>
      <c r="U409" s="6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5">
        <v>4793166</v>
      </c>
      <c r="BO409" s="15">
        <v>394001</v>
      </c>
      <c r="BP409" s="15">
        <v>1424600</v>
      </c>
      <c r="BQ409" s="15">
        <v>282771</v>
      </c>
      <c r="BR409" s="15">
        <v>300851</v>
      </c>
      <c r="BS409" s="15">
        <v>63552</v>
      </c>
      <c r="BT409">
        <f t="shared" si="4347"/>
        <v>1707371</v>
      </c>
      <c r="BU409">
        <f t="shared" si="2767"/>
        <v>364403</v>
      </c>
      <c r="BV409" s="15">
        <v>39370</v>
      </c>
      <c r="BW409" s="15">
        <v>2947</v>
      </c>
      <c r="BX409" s="15">
        <v>9275</v>
      </c>
      <c r="BY409" s="15">
        <v>3270</v>
      </c>
      <c r="BZ409" s="15">
        <v>2169</v>
      </c>
      <c r="CA409" s="15">
        <v>643</v>
      </c>
      <c r="CB409">
        <f t="shared" si="4348"/>
        <v>12545</v>
      </c>
      <c r="CC409">
        <f t="shared" si="2769"/>
        <v>2812</v>
      </c>
      <c r="CD409" s="15">
        <v>29557</v>
      </c>
      <c r="CE409" s="15">
        <v>1720</v>
      </c>
      <c r="CF409" s="15">
        <v>5422</v>
      </c>
      <c r="CG409" s="15">
        <v>1780</v>
      </c>
      <c r="CH409" s="15">
        <v>1173</v>
      </c>
      <c r="CI409" s="15">
        <v>456</v>
      </c>
      <c r="CJ409">
        <f t="shared" si="4349"/>
        <v>7202</v>
      </c>
      <c r="CK409">
        <f t="shared" si="2771"/>
        <v>1629</v>
      </c>
      <c r="CL409" s="15">
        <v>213386</v>
      </c>
      <c r="CM409" s="15">
        <v>17137</v>
      </c>
      <c r="CN409" s="15">
        <v>66623</v>
      </c>
      <c r="CO409" s="15">
        <v>5154</v>
      </c>
      <c r="CP409" s="15">
        <v>14837</v>
      </c>
      <c r="CQ409" s="15">
        <v>851</v>
      </c>
      <c r="CR409">
        <f t="shared" si="4350"/>
        <v>71777</v>
      </c>
      <c r="CS409">
        <f t="shared" si="2773"/>
        <v>15688</v>
      </c>
    </row>
    <row r="410" spans="1:97" x14ac:dyDescent="0.35">
      <c r="A410" s="1">
        <f t="shared" si="2564"/>
        <v>44316</v>
      </c>
      <c r="B410">
        <f t="shared" si="4321"/>
        <v>1709631</v>
      </c>
      <c r="C410">
        <f t="shared" ref="C410" si="4451">BU410</f>
        <v>364689</v>
      </c>
      <c r="D410">
        <v>347195</v>
      </c>
      <c r="E410">
        <v>5931</v>
      </c>
      <c r="F410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>
        <f t="shared" ref="N410" si="4453">B410-C410</f>
        <v>1344942</v>
      </c>
      <c r="O410" s="3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6">
        <f t="shared" ref="T410" si="4457">R410/V410</f>
        <v>0.12654867256637167</v>
      </c>
      <c r="U410" s="6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5">
        <v>4801930</v>
      </c>
      <c r="BO410" s="15">
        <v>394310</v>
      </c>
      <c r="BP410" s="15">
        <v>1426465</v>
      </c>
      <c r="BQ410" s="15">
        <v>283166</v>
      </c>
      <c r="BR410" s="15">
        <v>301072</v>
      </c>
      <c r="BS410" s="15">
        <v>63617</v>
      </c>
      <c r="BT410">
        <f t="shared" si="4347"/>
        <v>1709631</v>
      </c>
      <c r="BU410">
        <f t="shared" si="2767"/>
        <v>364689</v>
      </c>
      <c r="BV410" s="15">
        <v>39418</v>
      </c>
      <c r="BW410" s="15">
        <v>2947</v>
      </c>
      <c r="BX410" s="15">
        <v>9279</v>
      </c>
      <c r="BY410" s="15">
        <v>3277</v>
      </c>
      <c r="BZ410" s="15">
        <v>2170</v>
      </c>
      <c r="CA410" s="15">
        <v>644</v>
      </c>
      <c r="CB410">
        <f t="shared" si="4348"/>
        <v>12556</v>
      </c>
      <c r="CC410">
        <f t="shared" si="2769"/>
        <v>2814</v>
      </c>
      <c r="CD410" s="15">
        <v>29586</v>
      </c>
      <c r="CE410" s="15">
        <v>1722</v>
      </c>
      <c r="CF410" s="15">
        <v>5426</v>
      </c>
      <c r="CG410" s="15">
        <v>1783</v>
      </c>
      <c r="CH410" s="15">
        <v>1175</v>
      </c>
      <c r="CI410" s="15">
        <v>456</v>
      </c>
      <c r="CJ410">
        <f t="shared" si="4349"/>
        <v>7209</v>
      </c>
      <c r="CK410">
        <f t="shared" si="2771"/>
        <v>1631</v>
      </c>
      <c r="CL410" s="15">
        <v>213681</v>
      </c>
      <c r="CM410" s="15">
        <v>17141</v>
      </c>
      <c r="CN410" s="15">
        <v>66678</v>
      </c>
      <c r="CO410" s="15">
        <v>5157</v>
      </c>
      <c r="CP410" s="15">
        <v>14843</v>
      </c>
      <c r="CQ410" s="15">
        <v>851</v>
      </c>
      <c r="CR410">
        <f t="shared" si="4350"/>
        <v>71835</v>
      </c>
      <c r="CS410">
        <f t="shared" si="2773"/>
        <v>15694</v>
      </c>
    </row>
    <row r="411" spans="1:97" x14ac:dyDescent="0.35">
      <c r="A411" s="1">
        <f t="shared" si="2564"/>
        <v>44317</v>
      </c>
      <c r="B411">
        <f t="shared" si="4321"/>
        <v>1712154</v>
      </c>
      <c r="C411">
        <f t="shared" ref="C411" si="4476">BU411</f>
        <v>365164</v>
      </c>
      <c r="D411">
        <v>347713</v>
      </c>
      <c r="E411">
        <v>5950</v>
      </c>
      <c r="F411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>
        <f t="shared" ref="N411" si="4478">B411-C411</f>
        <v>1346990</v>
      </c>
      <c r="O411" s="3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6">
        <f t="shared" ref="T411" si="4482">R411/V411</f>
        <v>0.18826793499801822</v>
      </c>
      <c r="U411" s="6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5">
        <v>4816518</v>
      </c>
      <c r="BO411" s="15">
        <v>394820</v>
      </c>
      <c r="BP411" s="15">
        <v>1428279</v>
      </c>
      <c r="BQ411" s="15">
        <v>283875</v>
      </c>
      <c r="BR411" s="15">
        <v>301411</v>
      </c>
      <c r="BS411" s="15">
        <v>63753</v>
      </c>
      <c r="BT411">
        <f t="shared" si="4347"/>
        <v>1712154</v>
      </c>
      <c r="BU411">
        <f t="shared" si="2767"/>
        <v>365164</v>
      </c>
      <c r="BV411" s="15">
        <v>39490</v>
      </c>
      <c r="BW411" s="15">
        <v>2953</v>
      </c>
      <c r="BX411" s="15">
        <v>9283</v>
      </c>
      <c r="BY411" s="15">
        <v>3286</v>
      </c>
      <c r="BZ411" s="15">
        <v>2172</v>
      </c>
      <c r="CA411" s="15">
        <v>644</v>
      </c>
      <c r="CB411">
        <f t="shared" si="4348"/>
        <v>12569</v>
      </c>
      <c r="CC411">
        <f t="shared" si="2769"/>
        <v>2816</v>
      </c>
      <c r="CD411" s="15">
        <v>29638</v>
      </c>
      <c r="CE411" s="15">
        <v>1723</v>
      </c>
      <c r="CF411" s="15">
        <v>5429</v>
      </c>
      <c r="CG411" s="15">
        <v>1789</v>
      </c>
      <c r="CH411" s="15">
        <v>1176</v>
      </c>
      <c r="CI411" s="15">
        <v>457</v>
      </c>
      <c r="CJ411">
        <f t="shared" si="4349"/>
        <v>7218</v>
      </c>
      <c r="CK411">
        <f t="shared" si="2771"/>
        <v>1633</v>
      </c>
      <c r="CL411" s="15">
        <v>214329</v>
      </c>
      <c r="CM411" s="15">
        <v>17162</v>
      </c>
      <c r="CN411" s="15">
        <v>66804</v>
      </c>
      <c r="CO411" s="15">
        <v>5136</v>
      </c>
      <c r="CP411" s="15">
        <v>14859</v>
      </c>
      <c r="CQ411" s="15">
        <v>855</v>
      </c>
      <c r="CR411">
        <f t="shared" si="4350"/>
        <v>71940</v>
      </c>
      <c r="CS411">
        <f t="shared" si="2773"/>
        <v>15714</v>
      </c>
    </row>
    <row r="412" spans="1:97" x14ac:dyDescent="0.35">
      <c r="A412" s="1">
        <f t="shared" si="2564"/>
        <v>44318</v>
      </c>
      <c r="B412">
        <f t="shared" si="4321"/>
        <v>1713817</v>
      </c>
      <c r="C412">
        <f t="shared" ref="C412" si="4501">BU412</f>
        <v>365490</v>
      </c>
      <c r="D412">
        <v>347966</v>
      </c>
      <c r="E412">
        <v>5952</v>
      </c>
      <c r="F412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>
        <f t="shared" ref="N412" si="4503">B412-C412</f>
        <v>1348327</v>
      </c>
      <c r="O412" s="3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6">
        <f t="shared" ref="T412" si="4507">R412/V412</f>
        <v>0.19603126879134095</v>
      </c>
      <c r="U412" s="6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5">
        <v>4822302</v>
      </c>
      <c r="BO412" s="15">
        <v>395189</v>
      </c>
      <c r="BP412" s="15">
        <v>1429927</v>
      </c>
      <c r="BQ412" s="15">
        <v>283890</v>
      </c>
      <c r="BR412" s="15">
        <v>301724</v>
      </c>
      <c r="BS412" s="15">
        <v>63766</v>
      </c>
      <c r="BT412">
        <f t="shared" si="4347"/>
        <v>1713817</v>
      </c>
      <c r="BU412">
        <f t="shared" si="2767"/>
        <v>365490</v>
      </c>
      <c r="BV412" s="15">
        <v>39512</v>
      </c>
      <c r="BW412" s="15">
        <v>2953</v>
      </c>
      <c r="BX412" s="15">
        <v>9292</v>
      </c>
      <c r="BY412" s="15">
        <v>3285</v>
      </c>
      <c r="BZ412" s="15">
        <v>2174</v>
      </c>
      <c r="CA412" s="15">
        <v>643</v>
      </c>
      <c r="CB412">
        <f t="shared" si="4348"/>
        <v>12577</v>
      </c>
      <c r="CC412">
        <f t="shared" si="2769"/>
        <v>2817</v>
      </c>
      <c r="CD412" s="15">
        <v>29653</v>
      </c>
      <c r="CE412" s="15">
        <v>1726</v>
      </c>
      <c r="CF412" s="15">
        <v>5437</v>
      </c>
      <c r="CG412" s="15">
        <v>1788</v>
      </c>
      <c r="CH412" s="15">
        <v>1178</v>
      </c>
      <c r="CI412" s="15">
        <v>457</v>
      </c>
      <c r="CJ412">
        <f t="shared" si="4349"/>
        <v>7225</v>
      </c>
      <c r="CK412">
        <f t="shared" si="2771"/>
        <v>1635</v>
      </c>
      <c r="CL412" s="15">
        <v>214329</v>
      </c>
      <c r="CM412" s="15">
        <v>17162</v>
      </c>
      <c r="CN412" s="15">
        <v>66804</v>
      </c>
      <c r="CO412" s="15">
        <v>5136</v>
      </c>
      <c r="CP412" s="15">
        <v>14859</v>
      </c>
      <c r="CQ412" s="15">
        <v>855</v>
      </c>
      <c r="CR412">
        <f t="shared" si="4350"/>
        <v>71940</v>
      </c>
      <c r="CS412">
        <f t="shared" ref="CS412:CS479" si="4526">SUM(CP412:CQ412)</f>
        <v>15714</v>
      </c>
    </row>
    <row r="413" spans="1:97" x14ac:dyDescent="0.35">
      <c r="A413" s="1">
        <f t="shared" si="2564"/>
        <v>44319</v>
      </c>
      <c r="B413">
        <f t="shared" si="4321"/>
        <v>1714601</v>
      </c>
      <c r="C413">
        <f t="shared" ref="C413" si="4527">BU413</f>
        <v>365591</v>
      </c>
      <c r="D413">
        <v>348102</v>
      </c>
      <c r="E413">
        <v>5959</v>
      </c>
      <c r="F413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>
        <f t="shared" ref="N413" si="4529">B413-C413</f>
        <v>1349010</v>
      </c>
      <c r="O413" s="3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6">
        <f t="shared" ref="T413" si="4533">R413/V413</f>
        <v>0.12882653061224489</v>
      </c>
      <c r="U413" s="6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5">
        <v>4824696</v>
      </c>
      <c r="BO413" s="15">
        <v>395315</v>
      </c>
      <c r="BP413" s="15">
        <v>1430665</v>
      </c>
      <c r="BQ413" s="15">
        <v>283936</v>
      </c>
      <c r="BR413" s="15">
        <v>301809</v>
      </c>
      <c r="BS413" s="15">
        <v>63782</v>
      </c>
      <c r="BT413">
        <f t="shared" si="4347"/>
        <v>1714601</v>
      </c>
      <c r="BU413">
        <f t="shared" si="2767"/>
        <v>365591</v>
      </c>
      <c r="BV413" s="15">
        <v>39514</v>
      </c>
      <c r="BW413" s="15">
        <v>2953</v>
      </c>
      <c r="BX413" s="15">
        <v>9291</v>
      </c>
      <c r="BY413" s="15">
        <v>3284</v>
      </c>
      <c r="BZ413" s="15">
        <v>2176</v>
      </c>
      <c r="CA413" s="15">
        <v>643</v>
      </c>
      <c r="CB413">
        <f t="shared" si="4348"/>
        <v>12575</v>
      </c>
      <c r="CC413">
        <f t="shared" si="2769"/>
        <v>2819</v>
      </c>
      <c r="CD413" s="15">
        <v>29661</v>
      </c>
      <c r="CE413" s="15">
        <v>1727</v>
      </c>
      <c r="CF413" s="15">
        <v>5436</v>
      </c>
      <c r="CG413" s="15">
        <v>1788</v>
      </c>
      <c r="CH413" s="15">
        <v>1178</v>
      </c>
      <c r="CI413" s="15">
        <v>457</v>
      </c>
      <c r="CJ413">
        <f t="shared" si="4349"/>
        <v>7224</v>
      </c>
      <c r="CK413">
        <f t="shared" si="2771"/>
        <v>1635</v>
      </c>
      <c r="CL413" s="15">
        <v>214791</v>
      </c>
      <c r="CM413" s="15">
        <v>17182</v>
      </c>
      <c r="CN413" s="15">
        <v>66910</v>
      </c>
      <c r="CO413" s="15">
        <v>5113</v>
      </c>
      <c r="CP413" s="15">
        <v>14873</v>
      </c>
      <c r="CQ413" s="15">
        <v>855</v>
      </c>
      <c r="CR413">
        <f t="shared" si="4350"/>
        <v>72023</v>
      </c>
      <c r="CS413">
        <f t="shared" si="4526"/>
        <v>15728</v>
      </c>
    </row>
    <row r="414" spans="1:97" x14ac:dyDescent="0.35">
      <c r="A414" s="1">
        <f t="shared" si="2564"/>
        <v>44320</v>
      </c>
      <c r="B414">
        <f t="shared" si="4321"/>
        <v>1717165</v>
      </c>
      <c r="C414">
        <f t="shared" ref="C414" si="4552">BU414</f>
        <v>365993</v>
      </c>
      <c r="D414">
        <v>349008</v>
      </c>
      <c r="E414">
        <v>5959</v>
      </c>
      <c r="F414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>
        <f t="shared" ref="N414" si="4554">B414-C414</f>
        <v>1351172</v>
      </c>
      <c r="O414" s="3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6">
        <f t="shared" ref="T414" si="4558">R414/V414</f>
        <v>0.15678627145085802</v>
      </c>
      <c r="U414" s="6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5">
        <v>4838508</v>
      </c>
      <c r="BO414" s="15">
        <v>395738</v>
      </c>
      <c r="BP414" s="15">
        <v>1432543</v>
      </c>
      <c r="BQ414" s="15">
        <v>284622</v>
      </c>
      <c r="BR414" s="15">
        <v>302090</v>
      </c>
      <c r="BS414" s="15">
        <v>63903</v>
      </c>
      <c r="BT414">
        <f t="shared" si="4347"/>
        <v>1717165</v>
      </c>
      <c r="BU414">
        <f t="shared" si="2767"/>
        <v>365993</v>
      </c>
      <c r="BV414" s="15">
        <v>39614</v>
      </c>
      <c r="BW414" s="15">
        <v>2957</v>
      </c>
      <c r="BX414" s="15">
        <v>9304</v>
      </c>
      <c r="BY414" s="15">
        <v>3293</v>
      </c>
      <c r="BZ414" s="15">
        <v>2177</v>
      </c>
      <c r="CA414" s="15">
        <v>645</v>
      </c>
      <c r="CB414">
        <f t="shared" si="4348"/>
        <v>12597</v>
      </c>
      <c r="CC414">
        <f t="shared" si="2769"/>
        <v>2822</v>
      </c>
      <c r="CD414" s="15">
        <v>29734</v>
      </c>
      <c r="CE414" s="15">
        <v>1726</v>
      </c>
      <c r="CF414" s="15">
        <v>5440</v>
      </c>
      <c r="CG414" s="15">
        <v>1799</v>
      </c>
      <c r="CH414" s="15">
        <v>1179</v>
      </c>
      <c r="CI414" s="15">
        <v>457</v>
      </c>
      <c r="CJ414">
        <f t="shared" si="4349"/>
        <v>7239</v>
      </c>
      <c r="CK414">
        <f t="shared" si="2771"/>
        <v>1636</v>
      </c>
      <c r="CL414" s="15">
        <v>215633</v>
      </c>
      <c r="CM414" s="15">
        <v>17191</v>
      </c>
      <c r="CN414" s="15">
        <v>66944</v>
      </c>
      <c r="CO414" s="15">
        <v>5171</v>
      </c>
      <c r="CP414" s="15">
        <v>14877</v>
      </c>
      <c r="CQ414" s="15">
        <v>856</v>
      </c>
      <c r="CR414">
        <f t="shared" si="4350"/>
        <v>72115</v>
      </c>
      <c r="CS414">
        <f t="shared" si="4526"/>
        <v>15733</v>
      </c>
    </row>
    <row r="415" spans="1:97" x14ac:dyDescent="0.35">
      <c r="A415" s="1">
        <f t="shared" si="2564"/>
        <v>44321</v>
      </c>
      <c r="B415">
        <f t="shared" si="4321"/>
        <v>1717914</v>
      </c>
      <c r="C415">
        <f t="shared" ref="C415" si="4577">BU415</f>
        <v>366131</v>
      </c>
      <c r="D415">
        <v>349013</v>
      </c>
      <c r="E415">
        <v>5960</v>
      </c>
      <c r="F415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>
        <f t="shared" ref="N415" si="4579">B415-C415</f>
        <v>1351783</v>
      </c>
      <c r="O415" s="3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6">
        <f t="shared" ref="T415" si="4583">R415/V415</f>
        <v>0.18424566088117489</v>
      </c>
      <c r="U415" s="6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5">
        <v>4840760</v>
      </c>
      <c r="BO415" s="15">
        <v>395910</v>
      </c>
      <c r="BP415" s="15">
        <v>1432871</v>
      </c>
      <c r="BQ415" s="15">
        <v>285043</v>
      </c>
      <c r="BR415" s="15">
        <v>302128</v>
      </c>
      <c r="BS415" s="15">
        <v>64003</v>
      </c>
      <c r="BT415">
        <f t="shared" si="4347"/>
        <v>1717914</v>
      </c>
      <c r="BU415">
        <f t="shared" si="2767"/>
        <v>366131</v>
      </c>
      <c r="BV415" s="15">
        <v>39634</v>
      </c>
      <c r="BW415" s="15">
        <v>2956</v>
      </c>
      <c r="BX415" s="15">
        <v>9308</v>
      </c>
      <c r="BY415" s="15">
        <v>3303</v>
      </c>
      <c r="BZ415" s="15">
        <v>2177</v>
      </c>
      <c r="CA415" s="15">
        <v>646</v>
      </c>
      <c r="CB415">
        <f t="shared" si="4348"/>
        <v>12611</v>
      </c>
      <c r="CC415">
        <f t="shared" si="2769"/>
        <v>2823</v>
      </c>
      <c r="CD415" s="15">
        <v>29758</v>
      </c>
      <c r="CE415" s="15">
        <v>1730</v>
      </c>
      <c r="CF415" s="15">
        <v>5440</v>
      </c>
      <c r="CG415" s="15">
        <v>1809</v>
      </c>
      <c r="CH415" s="15">
        <v>1179</v>
      </c>
      <c r="CI415" s="15">
        <v>458</v>
      </c>
      <c r="CJ415">
        <f t="shared" si="4349"/>
        <v>7249</v>
      </c>
      <c r="CK415">
        <f t="shared" si="2771"/>
        <v>1637</v>
      </c>
      <c r="CL415" s="15">
        <v>215729</v>
      </c>
      <c r="CM415" s="15">
        <v>17185</v>
      </c>
      <c r="CN415" s="15">
        <v>66945</v>
      </c>
      <c r="CO415" s="15">
        <v>5178</v>
      </c>
      <c r="CP415" s="15">
        <v>14877</v>
      </c>
      <c r="CQ415" s="15">
        <v>857</v>
      </c>
      <c r="CR415">
        <f t="shared" si="4350"/>
        <v>72123</v>
      </c>
      <c r="CS415">
        <f t="shared" si="4526"/>
        <v>15734</v>
      </c>
    </row>
    <row r="416" spans="1:97" x14ac:dyDescent="0.35">
      <c r="A416" s="1">
        <f t="shared" si="2564"/>
        <v>44322</v>
      </c>
      <c r="B416">
        <f t="shared" si="4321"/>
        <v>1721714</v>
      </c>
      <c r="C416">
        <f t="shared" ref="C416" si="4602">BU416</f>
        <v>366721</v>
      </c>
      <c r="D416">
        <v>350241</v>
      </c>
      <c r="E416">
        <v>5962</v>
      </c>
      <c r="F416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>
        <f t="shared" ref="N416" si="4604">B416-C416</f>
        <v>1354993</v>
      </c>
      <c r="O416" s="3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6">
        <f t="shared" ref="T416" si="4608">R416/V416</f>
        <v>0.15526315789473685</v>
      </c>
      <c r="U416" s="6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5">
        <v>4860472</v>
      </c>
      <c r="BO416" s="15">
        <v>396552</v>
      </c>
      <c r="BP416" s="15">
        <v>1435854</v>
      </c>
      <c r="BQ416" s="15">
        <v>285860</v>
      </c>
      <c r="BR416" s="15">
        <v>302608</v>
      </c>
      <c r="BS416" s="15">
        <v>64113</v>
      </c>
      <c r="BT416">
        <f t="shared" si="4347"/>
        <v>1721714</v>
      </c>
      <c r="BU416">
        <f t="shared" si="2767"/>
        <v>366721</v>
      </c>
      <c r="BV416" s="15">
        <v>39757</v>
      </c>
      <c r="BW416" s="15">
        <v>2959</v>
      </c>
      <c r="BX416" s="15">
        <v>9327</v>
      </c>
      <c r="BY416" s="15">
        <v>3305</v>
      </c>
      <c r="BZ416" s="15">
        <v>2180</v>
      </c>
      <c r="CA416" s="15">
        <v>647</v>
      </c>
      <c r="CB416">
        <f t="shared" si="4348"/>
        <v>12632</v>
      </c>
      <c r="CC416">
        <f t="shared" si="2769"/>
        <v>2827</v>
      </c>
      <c r="CD416" s="15">
        <v>29836</v>
      </c>
      <c r="CE416" s="15">
        <v>1732</v>
      </c>
      <c r="CF416" s="15">
        <v>5453</v>
      </c>
      <c r="CG416" s="15">
        <v>1812</v>
      </c>
      <c r="CH416" s="15">
        <v>1181</v>
      </c>
      <c r="CI416" s="15">
        <v>458</v>
      </c>
      <c r="CJ416">
        <f t="shared" si="4349"/>
        <v>7265</v>
      </c>
      <c r="CK416">
        <f t="shared" si="2771"/>
        <v>1639</v>
      </c>
      <c r="CL416" s="15">
        <v>216625</v>
      </c>
      <c r="CM416" s="15">
        <v>17214</v>
      </c>
      <c r="CN416" s="15">
        <v>67113</v>
      </c>
      <c r="CO416" s="15">
        <v>5135</v>
      </c>
      <c r="CP416" s="15">
        <v>14894</v>
      </c>
      <c r="CQ416" s="15">
        <v>857</v>
      </c>
      <c r="CR416">
        <f t="shared" si="4350"/>
        <v>72248</v>
      </c>
      <c r="CS416">
        <f t="shared" si="4526"/>
        <v>15751</v>
      </c>
    </row>
    <row r="417" spans="1:97" x14ac:dyDescent="0.35">
      <c r="A417" s="1">
        <f t="shared" si="2564"/>
        <v>44323</v>
      </c>
      <c r="B417">
        <f t="shared" si="4321"/>
        <v>1724185</v>
      </c>
      <c r="C417">
        <f t="shared" ref="C417" si="4627">BU417</f>
        <v>367169</v>
      </c>
      <c r="D417">
        <v>350782</v>
      </c>
      <c r="E417">
        <v>5980</v>
      </c>
      <c r="F417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>
        <f t="shared" ref="N417" si="4629">B417-C417</f>
        <v>1357016</v>
      </c>
      <c r="O417" s="3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6">
        <f t="shared" ref="T417" si="4633">R417/V417</f>
        <v>0.18130311614730879</v>
      </c>
      <c r="U417" s="6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5">
        <v>4872784</v>
      </c>
      <c r="BO417" s="15">
        <v>397031</v>
      </c>
      <c r="BP417" s="15">
        <v>1437726</v>
      </c>
      <c r="BQ417" s="15">
        <v>286459</v>
      </c>
      <c r="BR417" s="15">
        <v>302961</v>
      </c>
      <c r="BS417" s="15">
        <v>64208</v>
      </c>
      <c r="BT417">
        <f t="shared" si="4347"/>
        <v>1724185</v>
      </c>
      <c r="BU417">
        <f t="shared" si="2767"/>
        <v>367169</v>
      </c>
      <c r="BV417" s="15">
        <v>39870</v>
      </c>
      <c r="BW417" s="15">
        <v>2964</v>
      </c>
      <c r="BX417" s="15">
        <v>9341</v>
      </c>
      <c r="BY417" s="15">
        <v>3303</v>
      </c>
      <c r="BZ417" s="15">
        <v>2183</v>
      </c>
      <c r="CA417" s="15">
        <v>647</v>
      </c>
      <c r="CB417">
        <f t="shared" si="4348"/>
        <v>12644</v>
      </c>
      <c r="CC417">
        <f t="shared" si="2769"/>
        <v>2830</v>
      </c>
      <c r="CD417" s="15">
        <v>29874</v>
      </c>
      <c r="CE417" s="15">
        <v>1735</v>
      </c>
      <c r="CF417" s="15">
        <v>5457</v>
      </c>
      <c r="CG417" s="15">
        <v>1820</v>
      </c>
      <c r="CH417" s="15">
        <v>1185</v>
      </c>
      <c r="CI417" s="15">
        <v>458</v>
      </c>
      <c r="CJ417">
        <f t="shared" si="4349"/>
        <v>7277</v>
      </c>
      <c r="CK417">
        <f t="shared" si="2771"/>
        <v>1643</v>
      </c>
      <c r="CL417" s="15">
        <v>217145</v>
      </c>
      <c r="CM417" s="15">
        <v>17223</v>
      </c>
      <c r="CN417" s="15">
        <v>67185</v>
      </c>
      <c r="CO417" s="15">
        <v>5174</v>
      </c>
      <c r="CP417" s="15">
        <v>14902</v>
      </c>
      <c r="CQ417" s="15">
        <v>858</v>
      </c>
      <c r="CR417">
        <f t="shared" si="4350"/>
        <v>72359</v>
      </c>
      <c r="CS417">
        <f t="shared" si="4526"/>
        <v>15760</v>
      </c>
    </row>
    <row r="418" spans="1:97" x14ac:dyDescent="0.35">
      <c r="A418" s="1">
        <f t="shared" si="2564"/>
        <v>44324</v>
      </c>
      <c r="B418">
        <f t="shared" si="4321"/>
        <v>1726625</v>
      </c>
      <c r="C418">
        <f t="shared" ref="C418" si="4652">BU418</f>
        <v>367540</v>
      </c>
      <c r="D418">
        <v>351341</v>
      </c>
      <c r="E418">
        <v>5983</v>
      </c>
      <c r="F418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>
        <f t="shared" ref="N418" si="4654">B418-C418</f>
        <v>1359085</v>
      </c>
      <c r="O418" s="3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6">
        <f t="shared" ref="T418" si="4658">R418/V418</f>
        <v>0.15204918032786885</v>
      </c>
      <c r="U418" s="6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5">
        <v>4886421</v>
      </c>
      <c r="BO418" s="15">
        <v>397443</v>
      </c>
      <c r="BP418" s="15">
        <v>1439686</v>
      </c>
      <c r="BQ418" s="15">
        <v>286939</v>
      </c>
      <c r="BR418" s="15">
        <v>303258</v>
      </c>
      <c r="BS418" s="15">
        <v>64282</v>
      </c>
      <c r="BT418">
        <f t="shared" si="4347"/>
        <v>1726625</v>
      </c>
      <c r="BU418">
        <f t="shared" si="2767"/>
        <v>367540</v>
      </c>
      <c r="BV418" s="15">
        <v>39961</v>
      </c>
      <c r="BW418" s="15">
        <v>2966</v>
      </c>
      <c r="BX418" s="15">
        <v>9357</v>
      </c>
      <c r="BY418" s="15">
        <v>3302</v>
      </c>
      <c r="BZ418" s="15">
        <v>2185</v>
      </c>
      <c r="CA418" s="15">
        <v>647</v>
      </c>
      <c r="CB418">
        <f t="shared" si="4348"/>
        <v>12659</v>
      </c>
      <c r="CC418">
        <f t="shared" si="2769"/>
        <v>2832</v>
      </c>
      <c r="CD418" s="15">
        <v>29930</v>
      </c>
      <c r="CE418" s="15">
        <v>1736</v>
      </c>
      <c r="CF418" s="15">
        <v>5468</v>
      </c>
      <c r="CG418" s="15">
        <v>1813</v>
      </c>
      <c r="CH418" s="15">
        <v>1187</v>
      </c>
      <c r="CI418" s="15">
        <v>458</v>
      </c>
      <c r="CJ418">
        <f t="shared" si="4349"/>
        <v>7281</v>
      </c>
      <c r="CK418">
        <f t="shared" si="2771"/>
        <v>1645</v>
      </c>
      <c r="CL418" s="15">
        <v>217698</v>
      </c>
      <c r="CM418" s="15">
        <v>17234</v>
      </c>
      <c r="CN418" s="15">
        <v>67274</v>
      </c>
      <c r="CO418" s="15">
        <v>5194</v>
      </c>
      <c r="CP418" s="15">
        <v>14912</v>
      </c>
      <c r="CQ418" s="15">
        <v>859</v>
      </c>
      <c r="CR418">
        <f t="shared" si="4350"/>
        <v>72468</v>
      </c>
      <c r="CS418">
        <f t="shared" si="4526"/>
        <v>15771</v>
      </c>
    </row>
    <row r="419" spans="1:97" x14ac:dyDescent="0.35">
      <c r="A419" s="1">
        <f t="shared" si="2564"/>
        <v>44325</v>
      </c>
      <c r="B419">
        <f t="shared" si="4321"/>
        <v>1727827</v>
      </c>
      <c r="C419">
        <f t="shared" ref="C419" si="4677">BU419</f>
        <v>367695</v>
      </c>
      <c r="D419">
        <v>351592</v>
      </c>
      <c r="E419">
        <v>5984</v>
      </c>
      <c r="F41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>
        <f t="shared" ref="N419" si="4679">B419-C419</f>
        <v>1360132</v>
      </c>
      <c r="O419" s="3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6">
        <f t="shared" ref="T419" si="4683">R419/V419</f>
        <v>0.12895174708818635</v>
      </c>
      <c r="U419" s="6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5">
        <v>4890975</v>
      </c>
      <c r="BO419" s="15">
        <v>397584</v>
      </c>
      <c r="BP419" s="15">
        <v>1440760</v>
      </c>
      <c r="BQ419" s="15">
        <v>287067</v>
      </c>
      <c r="BR419" s="15">
        <v>303384</v>
      </c>
      <c r="BS419" s="15">
        <v>64311</v>
      </c>
      <c r="BT419">
        <f t="shared" si="4347"/>
        <v>1727827</v>
      </c>
      <c r="BU419">
        <f t="shared" si="2767"/>
        <v>367695</v>
      </c>
      <c r="BV419" s="15">
        <v>39979</v>
      </c>
      <c r="BW419" s="15">
        <v>2966</v>
      </c>
      <c r="BX419" s="15">
        <v>9358</v>
      </c>
      <c r="BY419" s="15">
        <v>3302</v>
      </c>
      <c r="BZ419" s="15">
        <v>2186</v>
      </c>
      <c r="CA419" s="15">
        <v>647</v>
      </c>
      <c r="CB419">
        <f t="shared" si="4348"/>
        <v>12660</v>
      </c>
      <c r="CC419">
        <f t="shared" si="2769"/>
        <v>2833</v>
      </c>
      <c r="CD419" s="15">
        <v>29952</v>
      </c>
      <c r="CE419" s="15">
        <v>1739</v>
      </c>
      <c r="CF419" s="15">
        <v>5472</v>
      </c>
      <c r="CG419" s="15">
        <v>1814</v>
      </c>
      <c r="CH419" s="15">
        <v>1187</v>
      </c>
      <c r="CI419" s="15">
        <v>459</v>
      </c>
      <c r="CJ419">
        <f t="shared" si="4349"/>
        <v>7286</v>
      </c>
      <c r="CK419">
        <f t="shared" si="2771"/>
        <v>1646</v>
      </c>
      <c r="CL419" s="15">
        <v>218453</v>
      </c>
      <c r="CM419" s="15">
        <v>17240</v>
      </c>
      <c r="CN419" s="15">
        <v>67313</v>
      </c>
      <c r="CO419" s="15">
        <v>5195</v>
      </c>
      <c r="CP419" s="15">
        <v>14914</v>
      </c>
      <c r="CQ419" s="15">
        <v>859</v>
      </c>
      <c r="CR419">
        <f t="shared" si="4350"/>
        <v>72508</v>
      </c>
      <c r="CS419">
        <f t="shared" si="4526"/>
        <v>15773</v>
      </c>
    </row>
    <row r="420" spans="1:97" x14ac:dyDescent="0.35">
      <c r="A420" s="1">
        <f t="shared" si="2564"/>
        <v>44326</v>
      </c>
      <c r="B420">
        <f t="shared" si="4321"/>
        <v>1728551</v>
      </c>
      <c r="C420">
        <f t="shared" ref="C420" si="4702">BU420</f>
        <v>367766</v>
      </c>
      <c r="D420">
        <v>351787</v>
      </c>
      <c r="E420">
        <v>5985</v>
      </c>
      <c r="F420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>
        <f t="shared" ref="N420" si="4704">B420-C420</f>
        <v>1360785</v>
      </c>
      <c r="O420" s="3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6">
        <f t="shared" ref="T420" si="4708">R420/V420</f>
        <v>9.8066298342541436E-2</v>
      </c>
      <c r="U420" s="6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5">
        <v>4893309</v>
      </c>
      <c r="BO420" s="15">
        <v>397712</v>
      </c>
      <c r="BP420" s="15">
        <v>1441420</v>
      </c>
      <c r="BQ420" s="15">
        <v>287131</v>
      </c>
      <c r="BR420" s="15">
        <v>303444</v>
      </c>
      <c r="BS420" s="15">
        <v>64322</v>
      </c>
      <c r="BT420">
        <f t="shared" si="4347"/>
        <v>1728551</v>
      </c>
      <c r="BU420">
        <f t="shared" si="2767"/>
        <v>367766</v>
      </c>
      <c r="BV420" s="15">
        <v>39986</v>
      </c>
      <c r="BW420" s="15">
        <v>2968</v>
      </c>
      <c r="BX420" s="15">
        <v>9364</v>
      </c>
      <c r="BY420" s="15">
        <v>3301</v>
      </c>
      <c r="BZ420" s="15">
        <v>2187</v>
      </c>
      <c r="CA420" s="15">
        <v>647</v>
      </c>
      <c r="CB420">
        <f t="shared" si="4348"/>
        <v>12665</v>
      </c>
      <c r="CC420">
        <f t="shared" si="2769"/>
        <v>2834</v>
      </c>
      <c r="CD420" s="15">
        <v>29958</v>
      </c>
      <c r="CE420" s="15">
        <v>1739</v>
      </c>
      <c r="CF420" s="15">
        <v>5474</v>
      </c>
      <c r="CG420" s="15">
        <v>1814</v>
      </c>
      <c r="CH420" s="15">
        <v>1187</v>
      </c>
      <c r="CI420" s="15">
        <v>459</v>
      </c>
      <c r="CJ420">
        <f t="shared" si="4349"/>
        <v>7288</v>
      </c>
      <c r="CK420">
        <f t="shared" si="2771"/>
        <v>1646</v>
      </c>
      <c r="CL420" s="15">
        <v>218213</v>
      </c>
      <c r="CM420" s="15">
        <v>17240</v>
      </c>
      <c r="CN420" s="15">
        <v>67337</v>
      </c>
      <c r="CO420" s="15">
        <v>5195</v>
      </c>
      <c r="CP420" s="15">
        <v>14918</v>
      </c>
      <c r="CQ420" s="15">
        <v>859</v>
      </c>
      <c r="CR420">
        <f t="shared" si="4350"/>
        <v>72532</v>
      </c>
      <c r="CS420">
        <f t="shared" si="4526"/>
        <v>15777</v>
      </c>
    </row>
    <row r="421" spans="1:97" x14ac:dyDescent="0.35">
      <c r="A421" s="1">
        <f t="shared" si="2564"/>
        <v>44327</v>
      </c>
      <c r="B421">
        <f t="shared" si="4321"/>
        <v>1730804</v>
      </c>
      <c r="C421">
        <f t="shared" ref="C421" si="4727">BU421</f>
        <v>368033</v>
      </c>
      <c r="D421">
        <v>352574</v>
      </c>
      <c r="E421">
        <v>5985</v>
      </c>
      <c r="F421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>
        <f t="shared" ref="N421" si="4729">B421-C421</f>
        <v>1362771</v>
      </c>
      <c r="O421" s="3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6">
        <f t="shared" ref="T421" si="4733">R421/V421</f>
        <v>0.118508655126498</v>
      </c>
      <c r="U421" s="6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5">
        <v>4902943</v>
      </c>
      <c r="BO421" s="15">
        <v>397991</v>
      </c>
      <c r="BP421" s="15">
        <v>1442874</v>
      </c>
      <c r="BQ421" s="15">
        <v>287930</v>
      </c>
      <c r="BR421" s="15">
        <v>303641</v>
      </c>
      <c r="BS421" s="15">
        <v>64392</v>
      </c>
      <c r="BT421">
        <f t="shared" si="4347"/>
        <v>1730804</v>
      </c>
      <c r="BU421">
        <f t="shared" si="2767"/>
        <v>368033</v>
      </c>
      <c r="BV421" s="15">
        <v>40103</v>
      </c>
      <c r="BW421" s="15">
        <v>2973</v>
      </c>
      <c r="BX421" s="15">
        <v>9369</v>
      </c>
      <c r="BY421" s="15">
        <v>3323</v>
      </c>
      <c r="BZ421" s="15">
        <v>2190</v>
      </c>
      <c r="CA421" s="15">
        <v>647</v>
      </c>
      <c r="CB421">
        <f t="shared" si="4348"/>
        <v>12692</v>
      </c>
      <c r="CC421">
        <f t="shared" si="2769"/>
        <v>2837</v>
      </c>
      <c r="CD421" s="15">
        <v>29986</v>
      </c>
      <c r="CE421" s="15">
        <v>1737</v>
      </c>
      <c r="CF421" s="15">
        <v>5477</v>
      </c>
      <c r="CG421" s="15">
        <v>1818</v>
      </c>
      <c r="CH421" s="15">
        <v>1187</v>
      </c>
      <c r="CI421" s="15">
        <v>459</v>
      </c>
      <c r="CJ421">
        <f t="shared" si="4349"/>
        <v>7295</v>
      </c>
      <c r="CK421">
        <f t="shared" si="2771"/>
        <v>1646</v>
      </c>
      <c r="CL421" s="15">
        <v>218733</v>
      </c>
      <c r="CM421" s="15">
        <v>17247</v>
      </c>
      <c r="CN421" s="15">
        <v>67330</v>
      </c>
      <c r="CO421" s="15">
        <v>5281</v>
      </c>
      <c r="CP421" s="15">
        <v>14923</v>
      </c>
      <c r="CQ421" s="15">
        <v>859</v>
      </c>
      <c r="CR421">
        <f t="shared" si="4350"/>
        <v>72611</v>
      </c>
      <c r="CS421">
        <f t="shared" si="4526"/>
        <v>15782</v>
      </c>
    </row>
    <row r="422" spans="1:97" x14ac:dyDescent="0.35">
      <c r="A422" s="1">
        <f t="shared" si="2564"/>
        <v>44328</v>
      </c>
      <c r="B422">
        <f t="shared" si="4321"/>
        <v>1733198</v>
      </c>
      <c r="C422">
        <f t="shared" ref="C422" si="4752">BU422</f>
        <v>368396</v>
      </c>
      <c r="D422">
        <v>353083</v>
      </c>
      <c r="E422">
        <v>5989</v>
      </c>
      <c r="F422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>
        <f t="shared" ref="N422" si="4754">B422-C422</f>
        <v>1364802</v>
      </c>
      <c r="O422" s="3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6">
        <f t="shared" ref="T422" si="4758">R422/V422</f>
        <v>0.15162907268170425</v>
      </c>
      <c r="U422" s="6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5">
        <v>4914234</v>
      </c>
      <c r="BO422" s="15">
        <v>398407</v>
      </c>
      <c r="BP422" s="15">
        <v>1444602</v>
      </c>
      <c r="BQ422" s="15">
        <v>288596</v>
      </c>
      <c r="BR422" s="15">
        <v>303905</v>
      </c>
      <c r="BS422" s="15">
        <v>64491</v>
      </c>
      <c r="BT422">
        <f t="shared" si="4347"/>
        <v>1733198</v>
      </c>
      <c r="BU422">
        <f t="shared" si="2767"/>
        <v>368396</v>
      </c>
      <c r="BV422" s="15">
        <v>40169</v>
      </c>
      <c r="BW422" s="15">
        <v>2974</v>
      </c>
      <c r="BX422" s="15">
        <v>9368</v>
      </c>
      <c r="BY422" s="15">
        <v>3336</v>
      </c>
      <c r="BZ422" s="15">
        <v>2192</v>
      </c>
      <c r="CA422" s="15">
        <v>647</v>
      </c>
      <c r="CB422">
        <f t="shared" si="4348"/>
        <v>12704</v>
      </c>
      <c r="CC422">
        <f t="shared" si="2769"/>
        <v>2839</v>
      </c>
      <c r="CD422" s="15">
        <v>30038</v>
      </c>
      <c r="CE422" s="15">
        <v>1737</v>
      </c>
      <c r="CF422" s="15">
        <v>5488</v>
      </c>
      <c r="CG422" s="15">
        <v>1821</v>
      </c>
      <c r="CH422" s="15">
        <v>1188</v>
      </c>
      <c r="CI422" s="15">
        <v>459</v>
      </c>
      <c r="CJ422">
        <f t="shared" si="4349"/>
        <v>7309</v>
      </c>
      <c r="CK422">
        <f t="shared" si="2771"/>
        <v>1647</v>
      </c>
      <c r="CL422" s="15">
        <v>219250</v>
      </c>
      <c r="CM422" s="15">
        <v>17260</v>
      </c>
      <c r="CN422" s="15">
        <v>67409</v>
      </c>
      <c r="CO422" s="15">
        <v>5292</v>
      </c>
      <c r="CP422" s="15">
        <v>14929</v>
      </c>
      <c r="CQ422" s="15">
        <v>860</v>
      </c>
      <c r="CR422">
        <f t="shared" si="4350"/>
        <v>72701</v>
      </c>
      <c r="CS422">
        <f t="shared" si="4526"/>
        <v>15789</v>
      </c>
    </row>
    <row r="423" spans="1:97" x14ac:dyDescent="0.35">
      <c r="A423" s="1">
        <f t="shared" si="2564"/>
        <v>44329</v>
      </c>
      <c r="B423">
        <f t="shared" si="4321"/>
        <v>1735540</v>
      </c>
      <c r="C423">
        <f t="shared" ref="C423" si="4777">BU423</f>
        <v>368726</v>
      </c>
      <c r="D423">
        <v>353567</v>
      </c>
      <c r="E423">
        <v>5994</v>
      </c>
      <c r="F423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>
        <f t="shared" ref="N423" si="4779">B423-C423</f>
        <v>1366814</v>
      </c>
      <c r="O423" s="3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6">
        <f t="shared" ref="T423" si="4783">R423/V423</f>
        <v>0.14090520922288644</v>
      </c>
      <c r="U423" s="6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5">
        <v>4925773</v>
      </c>
      <c r="BO423" s="15">
        <v>398777</v>
      </c>
      <c r="BP423" s="15">
        <v>1446388</v>
      </c>
      <c r="BQ423" s="15">
        <v>289152</v>
      </c>
      <c r="BR423" s="15">
        <v>304134</v>
      </c>
      <c r="BS423" s="15">
        <v>64592</v>
      </c>
      <c r="BT423">
        <f t="shared" si="4347"/>
        <v>1735540</v>
      </c>
      <c r="BU423">
        <f t="shared" si="2767"/>
        <v>368726</v>
      </c>
      <c r="BV423" s="15">
        <v>40303</v>
      </c>
      <c r="BW423" s="15">
        <v>2976</v>
      </c>
      <c r="BX423" s="15">
        <v>9390</v>
      </c>
      <c r="BY423" s="15">
        <v>3333</v>
      </c>
      <c r="BZ423" s="15">
        <v>2194</v>
      </c>
      <c r="CA423" s="15">
        <v>648</v>
      </c>
      <c r="CB423">
        <f t="shared" si="4348"/>
        <v>12723</v>
      </c>
      <c r="CC423">
        <f t="shared" si="2769"/>
        <v>2842</v>
      </c>
      <c r="CD423" s="15">
        <v>30077</v>
      </c>
      <c r="CE423" s="15">
        <v>1738</v>
      </c>
      <c r="CF423" s="15">
        <v>5497</v>
      </c>
      <c r="CG423" s="15">
        <v>1826</v>
      </c>
      <c r="CH423" s="15">
        <v>1189</v>
      </c>
      <c r="CI423" s="15">
        <v>459</v>
      </c>
      <c r="CJ423">
        <f t="shared" si="4349"/>
        <v>7323</v>
      </c>
      <c r="CK423">
        <f t="shared" si="2771"/>
        <v>1648</v>
      </c>
      <c r="CL423" s="15">
        <v>219831</v>
      </c>
      <c r="CM423" s="15">
        <v>17264</v>
      </c>
      <c r="CN423" s="15">
        <v>67553</v>
      </c>
      <c r="CO423" s="15">
        <v>5254</v>
      </c>
      <c r="CP423" s="15">
        <v>14945</v>
      </c>
      <c r="CQ423" s="15">
        <v>859</v>
      </c>
      <c r="CR423">
        <f t="shared" si="4350"/>
        <v>72807</v>
      </c>
      <c r="CS423">
        <f t="shared" si="4526"/>
        <v>15804</v>
      </c>
    </row>
    <row r="424" spans="1:97" x14ac:dyDescent="0.35">
      <c r="A424" s="1">
        <f t="shared" si="2564"/>
        <v>44330</v>
      </c>
      <c r="B424">
        <f t="shared" si="4321"/>
        <v>1737546</v>
      </c>
      <c r="C424">
        <f t="shared" ref="C424" si="4802">BU424</f>
        <v>368952</v>
      </c>
      <c r="D424">
        <v>354102</v>
      </c>
      <c r="E424">
        <v>5997</v>
      </c>
      <c r="F424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>
        <f t="shared" ref="N424" si="4804">B424-C424</f>
        <v>1368594</v>
      </c>
      <c r="O424" s="3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6">
        <f t="shared" ref="T424" si="4808">R424/V424</f>
        <v>0.11266201395812563</v>
      </c>
      <c r="U424" s="6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5">
        <v>4936249</v>
      </c>
      <c r="BO424" s="15">
        <v>399026</v>
      </c>
      <c r="BP424" s="15">
        <v>1447934</v>
      </c>
      <c r="BQ424" s="15">
        <v>289612</v>
      </c>
      <c r="BR424" s="15">
        <v>304323</v>
      </c>
      <c r="BS424" s="15">
        <v>64629</v>
      </c>
      <c r="BT424">
        <f t="shared" si="4347"/>
        <v>1737546</v>
      </c>
      <c r="BU424">
        <f t="shared" si="2767"/>
        <v>368952</v>
      </c>
      <c r="BV424" s="15">
        <v>40519</v>
      </c>
      <c r="BW424" s="15">
        <v>2982</v>
      </c>
      <c r="BX424" s="15">
        <v>9382</v>
      </c>
      <c r="BY424" s="15">
        <v>3355</v>
      </c>
      <c r="BZ424" s="15">
        <v>2196</v>
      </c>
      <c r="CA424" s="15">
        <v>650</v>
      </c>
      <c r="CB424">
        <f t="shared" si="4348"/>
        <v>12737</v>
      </c>
      <c r="CC424">
        <f t="shared" si="2769"/>
        <v>2846</v>
      </c>
      <c r="CD424" s="15">
        <v>30159</v>
      </c>
      <c r="CE424" s="15">
        <v>1739</v>
      </c>
      <c r="CF424" s="15">
        <v>5494</v>
      </c>
      <c r="CG424" s="15">
        <v>1835</v>
      </c>
      <c r="CH424" s="15">
        <v>1189</v>
      </c>
      <c r="CI424" s="15">
        <v>460</v>
      </c>
      <c r="CJ424">
        <f t="shared" si="4349"/>
        <v>7329</v>
      </c>
      <c r="CK424">
        <f t="shared" si="2771"/>
        <v>1649</v>
      </c>
      <c r="CL424" s="15">
        <v>220260</v>
      </c>
      <c r="CM424" s="15">
        <v>17283</v>
      </c>
      <c r="CN424" s="15">
        <v>67622</v>
      </c>
      <c r="CO424" s="15">
        <v>5257</v>
      </c>
      <c r="CP424" s="15">
        <v>14952</v>
      </c>
      <c r="CQ424" s="15">
        <v>859</v>
      </c>
      <c r="CR424">
        <f t="shared" si="4350"/>
        <v>72879</v>
      </c>
      <c r="CS424">
        <f t="shared" si="4526"/>
        <v>15811</v>
      </c>
    </row>
    <row r="425" spans="1:97" x14ac:dyDescent="0.35">
      <c r="A425" s="1">
        <f t="shared" si="2564"/>
        <v>44331</v>
      </c>
      <c r="B425">
        <f t="shared" si="4321"/>
        <v>1739861</v>
      </c>
      <c r="C425">
        <f t="shared" ref="C425" si="4827">BU425</f>
        <v>369219</v>
      </c>
      <c r="D425">
        <v>354531</v>
      </c>
      <c r="E425">
        <v>5998</v>
      </c>
      <c r="F425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>
        <f t="shared" ref="N425" si="4829">B425-C425</f>
        <v>1370642</v>
      </c>
      <c r="O425" s="3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6">
        <f t="shared" ref="T425" si="4833">R425/V425</f>
        <v>0.11533477321814255</v>
      </c>
      <c r="U425" s="6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5">
        <v>4948485</v>
      </c>
      <c r="BO425" s="15">
        <v>399316</v>
      </c>
      <c r="BP425" s="15">
        <v>1449502</v>
      </c>
      <c r="BQ425" s="15">
        <v>290359</v>
      </c>
      <c r="BR425" s="15">
        <v>304533</v>
      </c>
      <c r="BS425" s="15">
        <v>64686</v>
      </c>
      <c r="BT425">
        <f t="shared" si="4347"/>
        <v>1739861</v>
      </c>
      <c r="BU425">
        <f t="shared" si="2767"/>
        <v>369219</v>
      </c>
      <c r="BV425" s="15">
        <v>40617</v>
      </c>
      <c r="BW425" s="15">
        <v>2985</v>
      </c>
      <c r="BX425" s="15">
        <v>9390</v>
      </c>
      <c r="BY425" s="15">
        <v>3360</v>
      </c>
      <c r="BZ425" s="15">
        <v>2197</v>
      </c>
      <c r="CA425" s="15">
        <v>650</v>
      </c>
      <c r="CB425">
        <f t="shared" si="4348"/>
        <v>12750</v>
      </c>
      <c r="CC425">
        <f t="shared" si="2769"/>
        <v>2847</v>
      </c>
      <c r="CD425" s="15">
        <v>30272</v>
      </c>
      <c r="CE425" s="15">
        <v>1740</v>
      </c>
      <c r="CF425" s="15">
        <v>5511</v>
      </c>
      <c r="CG425" s="15">
        <v>1834</v>
      </c>
      <c r="CH425" s="15">
        <v>1190</v>
      </c>
      <c r="CI425" s="15">
        <v>460</v>
      </c>
      <c r="CJ425">
        <f t="shared" si="4349"/>
        <v>7345</v>
      </c>
      <c r="CK425">
        <f t="shared" si="2771"/>
        <v>1650</v>
      </c>
      <c r="CL425" s="15">
        <v>220699</v>
      </c>
      <c r="CM425" s="15">
        <v>17295</v>
      </c>
      <c r="CN425" s="15">
        <v>67737</v>
      </c>
      <c r="CO425" s="15">
        <v>5253</v>
      </c>
      <c r="CP425" s="15">
        <v>14964</v>
      </c>
      <c r="CQ425" s="15">
        <v>859</v>
      </c>
      <c r="CR425">
        <f t="shared" si="4350"/>
        <v>72990</v>
      </c>
      <c r="CS425">
        <f t="shared" si="4526"/>
        <v>15823</v>
      </c>
    </row>
    <row r="426" spans="1:97" x14ac:dyDescent="0.35">
      <c r="A426" s="1">
        <f t="shared" si="2564"/>
        <v>44332</v>
      </c>
      <c r="B426">
        <f t="shared" si="4321"/>
        <v>1741136</v>
      </c>
      <c r="C426">
        <f t="shared" ref="C426" si="4852">BU426</f>
        <v>369355</v>
      </c>
      <c r="D426">
        <v>354764</v>
      </c>
      <c r="E426">
        <v>6000</v>
      </c>
      <c r="F426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>
        <f t="shared" ref="N426" si="4854">B426-C426</f>
        <v>1371781</v>
      </c>
      <c r="O426" s="3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6">
        <f t="shared" ref="T426" si="4858">R426/V426</f>
        <v>0.10666666666666667</v>
      </c>
      <c r="U426" s="6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5">
        <v>4952686</v>
      </c>
      <c r="BO426" s="15">
        <v>399466</v>
      </c>
      <c r="BP426" s="15">
        <v>1450732</v>
      </c>
      <c r="BQ426" s="15">
        <v>290404</v>
      </c>
      <c r="BR426" s="15">
        <v>304646</v>
      </c>
      <c r="BS426" s="15">
        <v>64709</v>
      </c>
      <c r="BT426">
        <f t="shared" si="4347"/>
        <v>1741136</v>
      </c>
      <c r="BU426">
        <f t="shared" si="2767"/>
        <v>369355</v>
      </c>
      <c r="BV426" s="15">
        <v>40634</v>
      </c>
      <c r="BW426" s="15">
        <v>2982</v>
      </c>
      <c r="BX426" s="15">
        <v>9396</v>
      </c>
      <c r="BY426" s="15">
        <v>3358</v>
      </c>
      <c r="BZ426" s="15">
        <v>2200</v>
      </c>
      <c r="CA426" s="15">
        <v>650</v>
      </c>
      <c r="CB426">
        <f t="shared" si="4348"/>
        <v>12754</v>
      </c>
      <c r="CC426">
        <f t="shared" si="2769"/>
        <v>2850</v>
      </c>
      <c r="CD426" s="15">
        <v>30285</v>
      </c>
      <c r="CE426" s="15">
        <v>1743</v>
      </c>
      <c r="CF426" s="15">
        <v>5513</v>
      </c>
      <c r="CG426" s="15">
        <v>1835</v>
      </c>
      <c r="CH426" s="15">
        <v>1190</v>
      </c>
      <c r="CI426" s="15">
        <v>460</v>
      </c>
      <c r="CJ426">
        <f t="shared" si="4349"/>
        <v>7348</v>
      </c>
      <c r="CK426">
        <f t="shared" si="2771"/>
        <v>1650</v>
      </c>
      <c r="CL426" s="15">
        <v>220863</v>
      </c>
      <c r="CM426" s="15">
        <v>17294</v>
      </c>
      <c r="CN426" s="15">
        <v>67781</v>
      </c>
      <c r="CO426" s="15">
        <v>5256</v>
      </c>
      <c r="CP426" s="15">
        <v>14966</v>
      </c>
      <c r="CQ426" s="15">
        <v>859</v>
      </c>
      <c r="CR426">
        <f t="shared" si="4350"/>
        <v>73037</v>
      </c>
      <c r="CS426">
        <f t="shared" si="4526"/>
        <v>15825</v>
      </c>
    </row>
    <row r="427" spans="1:97" x14ac:dyDescent="0.35">
      <c r="A427" s="1">
        <f t="shared" si="2564"/>
        <v>44333</v>
      </c>
      <c r="B427">
        <f t="shared" si="4321"/>
        <v>1741776</v>
      </c>
      <c r="C427">
        <f t="shared" ref="C427" si="4877">BU427</f>
        <v>369432</v>
      </c>
      <c r="D427">
        <v>354950</v>
      </c>
      <c r="E427">
        <v>6006</v>
      </c>
      <c r="F427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>
        <f t="shared" ref="N427" si="4879">B427-C427</f>
        <v>1372344</v>
      </c>
      <c r="O427" s="3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6">
        <f t="shared" ref="T427" si="4883">R427/V427</f>
        <v>0.1203125</v>
      </c>
      <c r="U427" s="6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5">
        <v>4954790</v>
      </c>
      <c r="BO427" s="15">
        <v>399528</v>
      </c>
      <c r="BP427" s="15">
        <v>1451324</v>
      </c>
      <c r="BQ427" s="15">
        <v>290452</v>
      </c>
      <c r="BR427" s="15">
        <v>304718</v>
      </c>
      <c r="BS427" s="15">
        <v>64714</v>
      </c>
      <c r="BT427">
        <f t="shared" si="4347"/>
        <v>1741776</v>
      </c>
      <c r="BU427">
        <f t="shared" si="2767"/>
        <v>369432</v>
      </c>
      <c r="BV427" s="15">
        <v>40638</v>
      </c>
      <c r="BW427" s="15">
        <v>2982</v>
      </c>
      <c r="BX427" s="15">
        <v>9398</v>
      </c>
      <c r="BY427" s="15">
        <v>3358</v>
      </c>
      <c r="BZ427" s="15">
        <v>2201</v>
      </c>
      <c r="CA427" s="15">
        <v>650</v>
      </c>
      <c r="CB427">
        <f t="shared" si="4348"/>
        <v>12756</v>
      </c>
      <c r="CC427">
        <f t="shared" si="2769"/>
        <v>2851</v>
      </c>
      <c r="CD427" s="15">
        <v>30287</v>
      </c>
      <c r="CE427" s="15">
        <v>1743</v>
      </c>
      <c r="CF427" s="15">
        <v>5513</v>
      </c>
      <c r="CG427" s="15">
        <v>1835</v>
      </c>
      <c r="CH427" s="15">
        <v>1190</v>
      </c>
      <c r="CI427" s="15">
        <v>460</v>
      </c>
      <c r="CJ427">
        <f t="shared" si="4349"/>
        <v>7348</v>
      </c>
      <c r="CK427">
        <f t="shared" si="2771"/>
        <v>1650</v>
      </c>
      <c r="CL427" s="15">
        <v>220917</v>
      </c>
      <c r="CM427" s="15">
        <v>17294</v>
      </c>
      <c r="CN427" s="15">
        <v>67794</v>
      </c>
      <c r="CO427" s="15">
        <v>5258</v>
      </c>
      <c r="CP427" s="15">
        <v>14965</v>
      </c>
      <c r="CQ427" s="15">
        <v>859</v>
      </c>
      <c r="CR427">
        <f t="shared" si="4350"/>
        <v>73052</v>
      </c>
      <c r="CS427">
        <f t="shared" si="4526"/>
        <v>15824</v>
      </c>
    </row>
    <row r="428" spans="1:97" x14ac:dyDescent="0.35">
      <c r="A428" s="1">
        <f t="shared" si="2564"/>
        <v>44334</v>
      </c>
      <c r="B428">
        <f t="shared" si="4321"/>
        <v>1743545</v>
      </c>
      <c r="C428">
        <f t="shared" ref="C428" si="4902">BU428</f>
        <v>369592</v>
      </c>
      <c r="D428">
        <v>355598</v>
      </c>
      <c r="E428">
        <v>6006</v>
      </c>
      <c r="F428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>
        <f t="shared" ref="N428" si="4904">B428-C428</f>
        <v>1373953</v>
      </c>
      <c r="O428" s="3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6">
        <f t="shared" ref="T428" si="4908">R428/V428</f>
        <v>9.0446579988694181E-2</v>
      </c>
      <c r="U428" s="6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5">
        <v>4962753</v>
      </c>
      <c r="BO428" s="15">
        <v>399725</v>
      </c>
      <c r="BP428" s="15">
        <v>1452785</v>
      </c>
      <c r="BQ428" s="15">
        <v>290760</v>
      </c>
      <c r="BR428" s="15">
        <v>304835</v>
      </c>
      <c r="BS428" s="15">
        <v>64757</v>
      </c>
      <c r="BT428">
        <f t="shared" si="4347"/>
        <v>1743545</v>
      </c>
      <c r="BU428">
        <f t="shared" si="2767"/>
        <v>369592</v>
      </c>
      <c r="BV428" s="15">
        <v>40735</v>
      </c>
      <c r="BW428" s="15">
        <v>2988</v>
      </c>
      <c r="BX428" s="15">
        <v>9402</v>
      </c>
      <c r="BY428" s="15">
        <v>3363</v>
      </c>
      <c r="BZ428" s="15">
        <v>2201</v>
      </c>
      <c r="CA428" s="15">
        <v>651</v>
      </c>
      <c r="CB428">
        <f t="shared" si="4348"/>
        <v>12765</v>
      </c>
      <c r="CC428">
        <f t="shared" si="2769"/>
        <v>2852</v>
      </c>
      <c r="CD428" s="15">
        <v>30323</v>
      </c>
      <c r="CE428" s="15">
        <v>1743</v>
      </c>
      <c r="CF428" s="15">
        <v>5516</v>
      </c>
      <c r="CG428" s="15">
        <v>1840</v>
      </c>
      <c r="CH428" s="15">
        <v>1191</v>
      </c>
      <c r="CI428" s="15">
        <v>461</v>
      </c>
      <c r="CJ428">
        <f t="shared" si="4349"/>
        <v>7356</v>
      </c>
      <c r="CK428">
        <f t="shared" si="2771"/>
        <v>1652</v>
      </c>
      <c r="CL428" s="15">
        <v>221358</v>
      </c>
      <c r="CM428" s="15">
        <v>17298</v>
      </c>
      <c r="CN428" s="15">
        <v>67865</v>
      </c>
      <c r="CO428" s="15">
        <v>5267</v>
      </c>
      <c r="CP428" s="15">
        <v>14972</v>
      </c>
      <c r="CQ428" s="15">
        <v>860</v>
      </c>
      <c r="CR428">
        <f t="shared" si="4350"/>
        <v>73132</v>
      </c>
      <c r="CS428">
        <f t="shared" si="4526"/>
        <v>15832</v>
      </c>
    </row>
    <row r="429" spans="1:97" x14ac:dyDescent="0.35">
      <c r="A429" s="1">
        <f t="shared" si="2564"/>
        <v>44335</v>
      </c>
      <c r="B429">
        <f t="shared" si="4321"/>
        <v>1743888</v>
      </c>
      <c r="C429">
        <f t="shared" ref="C429" si="4928">BU429</f>
        <v>369638</v>
      </c>
      <c r="D429">
        <v>356122</v>
      </c>
      <c r="E429">
        <v>6013</v>
      </c>
      <c r="F42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>
        <f t="shared" ref="N429" si="4930">B429-C429</f>
        <v>1374250</v>
      </c>
      <c r="O429" s="3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6">
        <f t="shared" ref="T429" si="4934">R429/V429</f>
        <v>0.13411078717201166</v>
      </c>
      <c r="U429" s="6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5">
        <v>4965024</v>
      </c>
      <c r="BO429" s="15">
        <v>399768</v>
      </c>
      <c r="BP429" s="15">
        <v>1453000</v>
      </c>
      <c r="BQ429" s="15">
        <v>290888</v>
      </c>
      <c r="BR429" s="15">
        <v>304868</v>
      </c>
      <c r="BS429" s="15">
        <v>64770</v>
      </c>
      <c r="BT429">
        <f t="shared" si="4347"/>
        <v>1743888</v>
      </c>
      <c r="BU429">
        <f t="shared" si="2767"/>
        <v>369638</v>
      </c>
      <c r="BV429" s="15">
        <v>40809</v>
      </c>
      <c r="BW429" s="15">
        <v>2993</v>
      </c>
      <c r="BX429" s="15">
        <v>9411</v>
      </c>
      <c r="BY429" s="15">
        <v>3370</v>
      </c>
      <c r="BZ429" s="15">
        <v>2204</v>
      </c>
      <c r="CA429" s="15">
        <v>652</v>
      </c>
      <c r="CB429">
        <f t="shared" si="4348"/>
        <v>12781</v>
      </c>
      <c r="CC429">
        <f t="shared" si="2769"/>
        <v>2856</v>
      </c>
      <c r="CD429" s="15">
        <v>30362</v>
      </c>
      <c r="CE429" s="15">
        <v>1743</v>
      </c>
      <c r="CF429" s="15">
        <v>5518</v>
      </c>
      <c r="CG429" s="15">
        <v>1844</v>
      </c>
      <c r="CH429" s="15">
        <v>1191</v>
      </c>
      <c r="CI429" s="15">
        <v>461</v>
      </c>
      <c r="CJ429">
        <f t="shared" si="4349"/>
        <v>7362</v>
      </c>
      <c r="CK429">
        <f t="shared" si="2771"/>
        <v>1652</v>
      </c>
      <c r="CL429" s="15">
        <v>221638</v>
      </c>
      <c r="CM429" s="15">
        <v>17311</v>
      </c>
      <c r="CN429" s="15">
        <v>67910</v>
      </c>
      <c r="CO429" s="15">
        <v>5272</v>
      </c>
      <c r="CP429" s="15">
        <v>14980</v>
      </c>
      <c r="CQ429" s="15">
        <v>860</v>
      </c>
      <c r="CR429">
        <f t="shared" si="4350"/>
        <v>73182</v>
      </c>
      <c r="CS429">
        <f t="shared" si="4526"/>
        <v>15840</v>
      </c>
    </row>
    <row r="430" spans="1:97" x14ac:dyDescent="0.35">
      <c r="A430" s="1">
        <f t="shared" si="2564"/>
        <v>44336</v>
      </c>
      <c r="B430">
        <f t="shared" si="4321"/>
        <v>1745919</v>
      </c>
      <c r="C430">
        <f t="shared" ref="C430" si="4953">BU430</f>
        <v>369921</v>
      </c>
      <c r="D430">
        <v>356591</v>
      </c>
      <c r="E430">
        <v>6018</v>
      </c>
      <c r="F430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>
        <f t="shared" ref="N430" si="4955">B430-C430</f>
        <v>1375998</v>
      </c>
      <c r="O430" s="3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6">
        <f t="shared" ref="T430" si="4959">R430/V430</f>
        <v>0.13934022648941408</v>
      </c>
      <c r="U430" s="6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5">
        <v>4974617</v>
      </c>
      <c r="BO430" s="15">
        <v>400090</v>
      </c>
      <c r="BP430" s="15">
        <v>1454521</v>
      </c>
      <c r="BQ430" s="15">
        <v>291398</v>
      </c>
      <c r="BR430" s="15">
        <v>305075</v>
      </c>
      <c r="BS430" s="15">
        <v>64846</v>
      </c>
      <c r="BT430">
        <f t="shared" si="4347"/>
        <v>1745919</v>
      </c>
      <c r="BU430">
        <f t="shared" si="2767"/>
        <v>369921</v>
      </c>
      <c r="BV430" s="15">
        <v>40903</v>
      </c>
      <c r="BW430" s="15">
        <v>2996</v>
      </c>
      <c r="BX430" s="15">
        <v>6424</v>
      </c>
      <c r="BY430" s="15">
        <v>3379</v>
      </c>
      <c r="BZ430" s="15">
        <v>2206</v>
      </c>
      <c r="CA430" s="15">
        <v>654</v>
      </c>
      <c r="CB430">
        <f t="shared" si="4348"/>
        <v>9803</v>
      </c>
      <c r="CC430">
        <f t="shared" si="2769"/>
        <v>2860</v>
      </c>
      <c r="CD430" s="15">
        <v>30423</v>
      </c>
      <c r="CE430" s="15">
        <v>1742</v>
      </c>
      <c r="CF430" s="15">
        <v>5521</v>
      </c>
      <c r="CG430" s="15">
        <v>1850</v>
      </c>
      <c r="CH430" s="15">
        <v>1191</v>
      </c>
      <c r="CI430" s="15">
        <v>461</v>
      </c>
      <c r="CJ430">
        <f t="shared" si="4349"/>
        <v>7371</v>
      </c>
      <c r="CK430">
        <f t="shared" si="2771"/>
        <v>1652</v>
      </c>
      <c r="CL430" s="15">
        <v>222055</v>
      </c>
      <c r="CM430" s="15">
        <v>17330</v>
      </c>
      <c r="CN430" s="15">
        <v>68000</v>
      </c>
      <c r="CO430" s="15">
        <v>5284</v>
      </c>
      <c r="CP430" s="15">
        <v>14994</v>
      </c>
      <c r="CQ430" s="15">
        <v>860</v>
      </c>
      <c r="CR430">
        <f t="shared" si="4350"/>
        <v>73284</v>
      </c>
      <c r="CS430">
        <f t="shared" si="4526"/>
        <v>15854</v>
      </c>
    </row>
    <row r="431" spans="1:97" x14ac:dyDescent="0.35">
      <c r="A431" s="1">
        <f t="shared" si="2564"/>
        <v>44337</v>
      </c>
      <c r="B431">
        <f t="shared" si="4321"/>
        <v>1749246</v>
      </c>
      <c r="C431">
        <f t="shared" ref="C431" si="4978">BU431</f>
        <v>370284</v>
      </c>
      <c r="D431">
        <v>356999</v>
      </c>
      <c r="E431">
        <v>6025</v>
      </c>
      <c r="F431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>
        <f t="shared" ref="N431" si="4980">B431-C431</f>
        <v>1378962</v>
      </c>
      <c r="O431" s="3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6">
        <f t="shared" ref="T431" si="4984">R431/V431</f>
        <v>0.109107303877367</v>
      </c>
      <c r="U431" s="6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5">
        <v>4989980</v>
      </c>
      <c r="BO431" s="15">
        <v>400485</v>
      </c>
      <c r="BP431" s="15">
        <v>1457114</v>
      </c>
      <c r="BQ431" s="15">
        <v>292132</v>
      </c>
      <c r="BR431" s="15">
        <v>305334</v>
      </c>
      <c r="BS431" s="15">
        <v>64950</v>
      </c>
      <c r="BT431">
        <f t="shared" si="4347"/>
        <v>1749246</v>
      </c>
      <c r="BU431">
        <f t="shared" si="2767"/>
        <v>370284</v>
      </c>
      <c r="BV431" s="15">
        <v>40993</v>
      </c>
      <c r="BW431" s="15">
        <v>2994</v>
      </c>
      <c r="BX431" s="15">
        <v>9426</v>
      </c>
      <c r="BY431" s="15">
        <v>3389</v>
      </c>
      <c r="BZ431" s="15">
        <v>2205</v>
      </c>
      <c r="CA431" s="15">
        <v>654</v>
      </c>
      <c r="CB431">
        <f t="shared" si="4348"/>
        <v>12815</v>
      </c>
      <c r="CC431">
        <f t="shared" si="2769"/>
        <v>2859</v>
      </c>
      <c r="CD431" s="15">
        <v>30443</v>
      </c>
      <c r="CE431" s="15">
        <v>1745</v>
      </c>
      <c r="CF431" s="15">
        <v>5527</v>
      </c>
      <c r="CG431" s="15">
        <v>1850</v>
      </c>
      <c r="CH431" s="15">
        <v>1191</v>
      </c>
      <c r="CI431" s="15">
        <v>461</v>
      </c>
      <c r="CJ431">
        <f t="shared" si="4349"/>
        <v>7377</v>
      </c>
      <c r="CK431">
        <f t="shared" si="2771"/>
        <v>1652</v>
      </c>
      <c r="CL431" s="15">
        <v>222297</v>
      </c>
      <c r="CM431" s="15">
        <v>17330</v>
      </c>
      <c r="CN431" s="15">
        <v>68053</v>
      </c>
      <c r="CO431" s="15">
        <v>5284</v>
      </c>
      <c r="CP431" s="15">
        <v>15000</v>
      </c>
      <c r="CQ431" s="15">
        <v>860</v>
      </c>
      <c r="CR431">
        <f t="shared" si="4350"/>
        <v>73337</v>
      </c>
      <c r="CS431">
        <f t="shared" si="4526"/>
        <v>15860</v>
      </c>
    </row>
    <row r="432" spans="1:97" x14ac:dyDescent="0.35">
      <c r="A432" s="1">
        <f t="shared" si="2564"/>
        <v>44338</v>
      </c>
      <c r="B432">
        <f t="shared" si="4321"/>
        <v>1751143</v>
      </c>
      <c r="C432">
        <f t="shared" ref="C432" si="5003">BU432</f>
        <v>370500</v>
      </c>
      <c r="D432">
        <v>357363</v>
      </c>
      <c r="E432">
        <v>6034</v>
      </c>
      <c r="F432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>
        <f t="shared" ref="N432" si="5005">B432-C432</f>
        <v>1380643</v>
      </c>
      <c r="O432" s="3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6">
        <f t="shared" ref="T432" si="5009">R432/V432</f>
        <v>0.11386399578281498</v>
      </c>
      <c r="U432" s="6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5">
        <v>5000899</v>
      </c>
      <c r="BO432" s="15">
        <v>400734</v>
      </c>
      <c r="BP432" s="15">
        <v>1458502</v>
      </c>
      <c r="BQ432" s="15">
        <v>292641</v>
      </c>
      <c r="BR432" s="15">
        <v>305492</v>
      </c>
      <c r="BS432" s="15">
        <v>65008</v>
      </c>
      <c r="BT432">
        <f t="shared" si="4347"/>
        <v>1751143</v>
      </c>
      <c r="BU432">
        <f t="shared" si="2767"/>
        <v>370500</v>
      </c>
      <c r="BV432" s="15">
        <v>41063</v>
      </c>
      <c r="BW432" s="15">
        <v>2995</v>
      </c>
      <c r="BX432" s="15">
        <v>9439</v>
      </c>
      <c r="BY432" s="15">
        <v>3389</v>
      </c>
      <c r="BZ432" s="15">
        <v>2207</v>
      </c>
      <c r="CA432" s="15">
        <v>654</v>
      </c>
      <c r="CB432">
        <f t="shared" si="4348"/>
        <v>12828</v>
      </c>
      <c r="CC432">
        <f t="shared" si="2769"/>
        <v>2861</v>
      </c>
      <c r="CD432" s="15">
        <v>30482</v>
      </c>
      <c r="CE432" s="15">
        <v>1745</v>
      </c>
      <c r="CF432" s="15">
        <v>5529</v>
      </c>
      <c r="CG432" s="15">
        <v>1853</v>
      </c>
      <c r="CH432" s="15">
        <v>1191</v>
      </c>
      <c r="CI432" s="15">
        <v>461</v>
      </c>
      <c r="CJ432">
        <f t="shared" si="4349"/>
        <v>7382</v>
      </c>
      <c r="CK432">
        <f t="shared" si="2771"/>
        <v>1652</v>
      </c>
      <c r="CL432" s="15">
        <v>253580</v>
      </c>
      <c r="CM432" s="15">
        <v>17345</v>
      </c>
      <c r="CN432" s="15">
        <v>68132</v>
      </c>
      <c r="CO432" s="15">
        <v>5285</v>
      </c>
      <c r="CP432" s="15">
        <v>15009</v>
      </c>
      <c r="CQ432" s="15">
        <v>860</v>
      </c>
      <c r="CR432">
        <f t="shared" si="4350"/>
        <v>73417</v>
      </c>
      <c r="CS432">
        <f t="shared" si="4526"/>
        <v>15869</v>
      </c>
    </row>
    <row r="433" spans="1:97" x14ac:dyDescent="0.35">
      <c r="A433" s="1">
        <f t="shared" si="2564"/>
        <v>44339</v>
      </c>
      <c r="B433">
        <f t="shared" si="4321"/>
        <v>1752258</v>
      </c>
      <c r="C433">
        <f t="shared" ref="C433" si="5028">BU433</f>
        <v>370615</v>
      </c>
      <c r="D433">
        <v>357533</v>
      </c>
      <c r="E433">
        <v>6034</v>
      </c>
      <c r="F433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>
        <f t="shared" ref="N433" si="5030">B433-C433</f>
        <v>1381643</v>
      </c>
      <c r="O433" s="3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6">
        <f t="shared" ref="T433" si="5034">R433/V433</f>
        <v>0.1031390134529148</v>
      </c>
      <c r="U433" s="6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5">
        <v>5004754</v>
      </c>
      <c r="BO433" s="15">
        <v>400847</v>
      </c>
      <c r="BP433" s="15">
        <v>1459618</v>
      </c>
      <c r="BQ433" s="15">
        <v>292640</v>
      </c>
      <c r="BR433" s="15">
        <v>305595</v>
      </c>
      <c r="BS433" s="15">
        <v>65020</v>
      </c>
      <c r="BT433">
        <f t="shared" si="4347"/>
        <v>1752258</v>
      </c>
      <c r="BU433">
        <f t="shared" si="2767"/>
        <v>370615</v>
      </c>
      <c r="BV433" s="15">
        <v>41077</v>
      </c>
      <c r="BW433" s="15">
        <v>2996</v>
      </c>
      <c r="BX433" s="15">
        <v>9449</v>
      </c>
      <c r="BY433" s="15">
        <v>3388</v>
      </c>
      <c r="BZ433" s="15">
        <v>2208</v>
      </c>
      <c r="CA433" s="15">
        <v>654</v>
      </c>
      <c r="CB433">
        <f t="shared" si="4348"/>
        <v>12837</v>
      </c>
      <c r="CC433">
        <f t="shared" si="2769"/>
        <v>2862</v>
      </c>
      <c r="CD433" s="15">
        <v>30496</v>
      </c>
      <c r="CE433" s="15">
        <v>1749</v>
      </c>
      <c r="CF433" s="15">
        <v>5528</v>
      </c>
      <c r="CG433" s="15">
        <v>1857</v>
      </c>
      <c r="CH433" s="15">
        <v>1192</v>
      </c>
      <c r="CI433" s="15">
        <v>463</v>
      </c>
      <c r="CJ433">
        <f t="shared" si="4349"/>
        <v>7385</v>
      </c>
      <c r="CK433">
        <f t="shared" si="2771"/>
        <v>1655</v>
      </c>
      <c r="CL433" s="15">
        <v>222719</v>
      </c>
      <c r="CM433" s="15">
        <v>17345</v>
      </c>
      <c r="CN433" s="15">
        <v>68165</v>
      </c>
      <c r="CO433" s="15">
        <v>5287</v>
      </c>
      <c r="CP433" s="15">
        <v>15012</v>
      </c>
      <c r="CQ433" s="15">
        <v>861</v>
      </c>
      <c r="CR433">
        <f t="shared" si="4350"/>
        <v>73452</v>
      </c>
      <c r="CS433">
        <f t="shared" si="4526"/>
        <v>15873</v>
      </c>
    </row>
    <row r="434" spans="1:97" x14ac:dyDescent="0.35">
      <c r="A434" s="1">
        <f t="shared" si="2564"/>
        <v>44340</v>
      </c>
      <c r="B434">
        <f t="shared" si="4321"/>
        <v>1752705</v>
      </c>
      <c r="C434">
        <f t="shared" ref="C434" si="5053">BU434</f>
        <v>370659</v>
      </c>
      <c r="D434">
        <v>357732</v>
      </c>
      <c r="E434">
        <v>6034</v>
      </c>
      <c r="F434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>
        <f t="shared" ref="N434" si="5055">B434-C434</f>
        <v>1382046</v>
      </c>
      <c r="O434" s="3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6">
        <f t="shared" ref="T434" si="5059">R434/V434</f>
        <v>9.8434004474272932E-2</v>
      </c>
      <c r="U434" s="6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5">
        <v>5006670</v>
      </c>
      <c r="BO434" s="15">
        <v>400913</v>
      </c>
      <c r="BP434" s="15">
        <v>1460075</v>
      </c>
      <c r="BQ434" s="15">
        <v>292630</v>
      </c>
      <c r="BR434" s="15">
        <v>305637</v>
      </c>
      <c r="BS434" s="15">
        <v>65022</v>
      </c>
      <c r="BT434">
        <f t="shared" si="4347"/>
        <v>1752705</v>
      </c>
      <c r="BU434">
        <f t="shared" si="2767"/>
        <v>370659</v>
      </c>
      <c r="BV434" s="15">
        <v>41086</v>
      </c>
      <c r="BW434" s="15">
        <v>2998</v>
      </c>
      <c r="BX434" s="15">
        <v>9454</v>
      </c>
      <c r="BY434" s="15">
        <v>3388</v>
      </c>
      <c r="BZ434" s="15">
        <v>2208</v>
      </c>
      <c r="CA434" s="15">
        <v>654</v>
      </c>
      <c r="CB434">
        <f t="shared" si="4348"/>
        <v>12842</v>
      </c>
      <c r="CC434">
        <f t="shared" si="2769"/>
        <v>2862</v>
      </c>
      <c r="CD434" s="15">
        <v>30509</v>
      </c>
      <c r="CE434" s="15">
        <v>1747</v>
      </c>
      <c r="CF434" s="15">
        <v>5528</v>
      </c>
      <c r="CG434" s="15">
        <v>1857</v>
      </c>
      <c r="CH434" s="15">
        <v>1192</v>
      </c>
      <c r="CI434" s="15">
        <v>463</v>
      </c>
      <c r="CJ434">
        <f t="shared" si="4349"/>
        <v>7385</v>
      </c>
      <c r="CK434">
        <f t="shared" si="2771"/>
        <v>1655</v>
      </c>
      <c r="CL434" s="15">
        <v>222773</v>
      </c>
      <c r="CM434" s="15">
        <v>17347</v>
      </c>
      <c r="CN434" s="15">
        <v>68175</v>
      </c>
      <c r="CO434" s="15">
        <v>5287</v>
      </c>
      <c r="CP434" s="15">
        <v>15015</v>
      </c>
      <c r="CQ434" s="15">
        <v>860</v>
      </c>
      <c r="CR434">
        <f t="shared" si="4350"/>
        <v>73462</v>
      </c>
      <c r="CS434">
        <f t="shared" si="4526"/>
        <v>15875</v>
      </c>
    </row>
    <row r="435" spans="1:97" x14ac:dyDescent="0.35">
      <c r="A435" s="1">
        <f t="shared" si="2564"/>
        <v>44341</v>
      </c>
      <c r="B435">
        <f t="shared" si="4321"/>
        <v>1752870</v>
      </c>
      <c r="C435">
        <f t="shared" ref="C435" si="5078">BU435</f>
        <v>370670</v>
      </c>
      <c r="D435">
        <v>358297</v>
      </c>
      <c r="E435">
        <v>6034</v>
      </c>
      <c r="F435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>
        <f t="shared" ref="N435" si="5080">B435-C435</f>
        <v>1382200</v>
      </c>
      <c r="O435" s="3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6">
        <f t="shared" ref="T435" si="5084">R435/V435</f>
        <v>6.6666666666666666E-2</v>
      </c>
      <c r="U435" s="6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5">
        <v>5007283</v>
      </c>
      <c r="BO435" s="15">
        <v>400905</v>
      </c>
      <c r="BP435" s="15">
        <v>1460232</v>
      </c>
      <c r="BQ435" s="15">
        <v>292638</v>
      </c>
      <c r="BR435" s="15">
        <v>305649</v>
      </c>
      <c r="BS435" s="15">
        <v>65021</v>
      </c>
      <c r="BT435">
        <f t="shared" si="4347"/>
        <v>1752870</v>
      </c>
      <c r="BU435">
        <f t="shared" si="2767"/>
        <v>370670</v>
      </c>
      <c r="BV435" s="15">
        <v>41204</v>
      </c>
      <c r="BW435" s="15">
        <v>2999</v>
      </c>
      <c r="BX435" s="15">
        <v>9459</v>
      </c>
      <c r="BY435" s="15">
        <v>3399</v>
      </c>
      <c r="BZ435" s="15">
        <v>2208</v>
      </c>
      <c r="CA435" s="15">
        <v>654</v>
      </c>
      <c r="CB435">
        <f t="shared" si="4348"/>
        <v>12858</v>
      </c>
      <c r="CC435">
        <f t="shared" si="2769"/>
        <v>2862</v>
      </c>
      <c r="CD435" s="15">
        <v>30542</v>
      </c>
      <c r="CE435" s="15">
        <v>1747</v>
      </c>
      <c r="CF435" s="15">
        <v>5530</v>
      </c>
      <c r="CG435" s="15">
        <v>1860</v>
      </c>
      <c r="CH435" s="15">
        <v>1192</v>
      </c>
      <c r="CI435" s="15">
        <v>463</v>
      </c>
      <c r="CJ435">
        <f t="shared" si="4349"/>
        <v>7390</v>
      </c>
      <c r="CK435">
        <f t="shared" si="2771"/>
        <v>1655</v>
      </c>
      <c r="CL435" s="15">
        <v>223030</v>
      </c>
      <c r="CM435" s="15">
        <v>17367</v>
      </c>
      <c r="CN435" s="15">
        <v>68246</v>
      </c>
      <c r="CO435" s="15">
        <v>5292</v>
      </c>
      <c r="CP435" s="15">
        <v>15032</v>
      </c>
      <c r="CQ435" s="15">
        <v>862</v>
      </c>
      <c r="CR435">
        <f t="shared" si="4350"/>
        <v>73538</v>
      </c>
      <c r="CS435">
        <f t="shared" si="4526"/>
        <v>15894</v>
      </c>
    </row>
    <row r="436" spans="1:97" x14ac:dyDescent="0.35">
      <c r="A436" s="1">
        <f t="shared" si="2564"/>
        <v>44342</v>
      </c>
      <c r="B436">
        <f t="shared" si="4321"/>
        <v>1755826</v>
      </c>
      <c r="C436">
        <f t="shared" ref="C436" si="5103">BU436</f>
        <v>370964</v>
      </c>
      <c r="D436">
        <v>358756</v>
      </c>
      <c r="E436">
        <v>6039</v>
      </c>
      <c r="F436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>
        <f t="shared" ref="N436" si="5105">B436-C436</f>
        <v>1384862</v>
      </c>
      <c r="O436" s="3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6">
        <f t="shared" ref="T436" si="5109">R436/V436</f>
        <v>9.9458728010825434E-2</v>
      </c>
      <c r="U436" s="6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5">
        <v>5021466</v>
      </c>
      <c r="BO436" s="15">
        <v>401260</v>
      </c>
      <c r="BP436" s="15">
        <v>1462368</v>
      </c>
      <c r="BQ436" s="15">
        <v>293458</v>
      </c>
      <c r="BR436" s="15">
        <v>305862</v>
      </c>
      <c r="BS436" s="15">
        <v>65102</v>
      </c>
      <c r="BT436">
        <f t="shared" si="4347"/>
        <v>1755826</v>
      </c>
      <c r="BU436">
        <f t="shared" si="2767"/>
        <v>370964</v>
      </c>
      <c r="BV436" s="15">
        <v>41290</v>
      </c>
      <c r="BW436" s="15">
        <v>2995</v>
      </c>
      <c r="BX436" s="15">
        <v>9458</v>
      </c>
      <c r="BY436" s="15">
        <v>3409</v>
      </c>
      <c r="BZ436" s="15">
        <v>2208</v>
      </c>
      <c r="CA436" s="15">
        <v>654</v>
      </c>
      <c r="CB436">
        <f t="shared" si="4348"/>
        <v>12867</v>
      </c>
      <c r="CC436">
        <f t="shared" si="2769"/>
        <v>2862</v>
      </c>
      <c r="CD436" s="15">
        <v>30585</v>
      </c>
      <c r="CE436" s="15">
        <v>1750</v>
      </c>
      <c r="CF436" s="15">
        <v>5528</v>
      </c>
      <c r="CG436" s="15">
        <v>1866</v>
      </c>
      <c r="CH436" s="15">
        <v>1192</v>
      </c>
      <c r="CI436" s="15">
        <v>464</v>
      </c>
      <c r="CJ436">
        <f t="shared" si="4349"/>
        <v>7394</v>
      </c>
      <c r="CK436">
        <f t="shared" si="2771"/>
        <v>1656</v>
      </c>
      <c r="CL436" s="15">
        <v>223251</v>
      </c>
      <c r="CM436" s="15">
        <v>17374</v>
      </c>
      <c r="CN436" s="15">
        <v>68302</v>
      </c>
      <c r="CO436" s="15">
        <v>5295</v>
      </c>
      <c r="CP436" s="15">
        <v>15032</v>
      </c>
      <c r="CQ436" s="15">
        <v>861</v>
      </c>
      <c r="CR436">
        <f t="shared" si="4350"/>
        <v>73597</v>
      </c>
      <c r="CS436">
        <f t="shared" si="4526"/>
        <v>15893</v>
      </c>
    </row>
    <row r="437" spans="1:97" x14ac:dyDescent="0.35">
      <c r="A437" s="1">
        <f t="shared" si="2564"/>
        <v>44343</v>
      </c>
      <c r="B437">
        <f t="shared" ref="B437:B468" si="5128">BT437</f>
        <v>1757422</v>
      </c>
      <c r="C437">
        <f t="shared" ref="C437" si="5129">BU437</f>
        <v>371092</v>
      </c>
      <c r="D437">
        <v>359174</v>
      </c>
      <c r="E437">
        <v>6044</v>
      </c>
      <c r="F437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>
        <f t="shared" ref="N437" si="5131">B437-C437</f>
        <v>1386330</v>
      </c>
      <c r="O437" s="3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6">
        <f t="shared" ref="T437" si="5135">R437/V437</f>
        <v>8.0200501253132828E-2</v>
      </c>
      <c r="U437" s="6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5">
        <v>5029964</v>
      </c>
      <c r="BO437" s="15">
        <v>401383</v>
      </c>
      <c r="BP437" s="15">
        <v>1463460</v>
      </c>
      <c r="BQ437" s="15">
        <v>293962</v>
      </c>
      <c r="BR437" s="15">
        <v>305958</v>
      </c>
      <c r="BS437" s="15">
        <v>65134</v>
      </c>
      <c r="BT437">
        <f t="shared" ref="BT437:BT468" si="5154">SUM(BP437:BQ437)</f>
        <v>1757422</v>
      </c>
      <c r="BU437">
        <f t="shared" si="2767"/>
        <v>371092</v>
      </c>
      <c r="BV437" s="15">
        <v>41322</v>
      </c>
      <c r="BW437" s="15">
        <v>2996</v>
      </c>
      <c r="BX437" s="15">
        <v>9459</v>
      </c>
      <c r="BY437" s="15">
        <v>3416</v>
      </c>
      <c r="BZ437" s="15">
        <v>2207</v>
      </c>
      <c r="CA437" s="15">
        <v>657</v>
      </c>
      <c r="CB437">
        <f t="shared" ref="CB437:CB468" si="5155">SUM(BX437:BY437)</f>
        <v>12875</v>
      </c>
      <c r="CC437">
        <f t="shared" si="2769"/>
        <v>2864</v>
      </c>
      <c r="CD437" s="15">
        <v>30612</v>
      </c>
      <c r="CE437" s="15">
        <v>1750</v>
      </c>
      <c r="CF437" s="15">
        <v>5532</v>
      </c>
      <c r="CG437" s="15">
        <v>1866</v>
      </c>
      <c r="CH437" s="15">
        <v>1193</v>
      </c>
      <c r="CI437" s="15">
        <v>464</v>
      </c>
      <c r="CJ437">
        <f t="shared" ref="CJ437:CJ468" si="5156">SUM(CF437:CG437)</f>
        <v>7398</v>
      </c>
      <c r="CK437">
        <f t="shared" si="2771"/>
        <v>1657</v>
      </c>
      <c r="CL437" s="15">
        <v>223484</v>
      </c>
      <c r="CM437" s="15">
        <v>17374</v>
      </c>
      <c r="CN437" s="15">
        <v>68343</v>
      </c>
      <c r="CO437" s="15">
        <v>5298</v>
      </c>
      <c r="CP437" s="15">
        <v>15034</v>
      </c>
      <c r="CQ437" s="15">
        <v>861</v>
      </c>
      <c r="CR437">
        <f t="shared" ref="CR437:CR468" si="5157">SUM(CN437:CO437)</f>
        <v>73641</v>
      </c>
      <c r="CS437">
        <f t="shared" si="4526"/>
        <v>15895</v>
      </c>
    </row>
    <row r="438" spans="1:97" x14ac:dyDescent="0.35">
      <c r="A438" s="1">
        <f t="shared" si="2564"/>
        <v>44344</v>
      </c>
      <c r="B438">
        <f t="shared" si="5128"/>
        <v>1759115</v>
      </c>
      <c r="C438">
        <f t="shared" ref="C438" si="5158">BU438</f>
        <v>371232</v>
      </c>
      <c r="D438">
        <v>359580</v>
      </c>
      <c r="E438">
        <v>6047</v>
      </c>
      <c r="F438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>
        <f t="shared" ref="N438" si="5160">B438-C438</f>
        <v>1387883</v>
      </c>
      <c r="O438" s="3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6">
        <f t="shared" ref="T438" si="5164">R438/V438</f>
        <v>8.2693443591258117E-2</v>
      </c>
      <c r="U438" s="6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5">
        <v>5038460</v>
      </c>
      <c r="BO438" s="15">
        <v>401590</v>
      </c>
      <c r="BP438" s="15">
        <v>1464732</v>
      </c>
      <c r="BQ438" s="15">
        <v>294383</v>
      </c>
      <c r="BR438" s="15">
        <v>306069</v>
      </c>
      <c r="BS438" s="15">
        <v>65163</v>
      </c>
      <c r="BT438">
        <f t="shared" si="5154"/>
        <v>1759115</v>
      </c>
      <c r="BU438">
        <f t="shared" si="2767"/>
        <v>371232</v>
      </c>
      <c r="BV438" s="15">
        <v>41470</v>
      </c>
      <c r="BW438" s="15">
        <v>3002</v>
      </c>
      <c r="BX438" s="15">
        <v>9459</v>
      </c>
      <c r="BY438" s="15">
        <v>3420</v>
      </c>
      <c r="BZ438" s="15">
        <v>2208</v>
      </c>
      <c r="CA438" s="15">
        <v>658</v>
      </c>
      <c r="CB438">
        <f t="shared" si="5155"/>
        <v>12879</v>
      </c>
      <c r="CC438">
        <f t="shared" si="2769"/>
        <v>2866</v>
      </c>
      <c r="CD438" s="15">
        <v>30639</v>
      </c>
      <c r="CE438" s="15">
        <v>1749</v>
      </c>
      <c r="CF438" s="15">
        <v>5538</v>
      </c>
      <c r="CG438" s="15">
        <v>1868</v>
      </c>
      <c r="CH438" s="15">
        <v>1193</v>
      </c>
      <c r="CI438" s="15">
        <v>464</v>
      </c>
      <c r="CJ438">
        <f t="shared" si="5156"/>
        <v>7406</v>
      </c>
      <c r="CK438">
        <f t="shared" si="2771"/>
        <v>1657</v>
      </c>
      <c r="CL438" s="15">
        <v>223787</v>
      </c>
      <c r="CM438" s="15">
        <v>17390</v>
      </c>
      <c r="CN438" s="15">
        <v>68404</v>
      </c>
      <c r="CO438" s="15">
        <v>5321</v>
      </c>
      <c r="CP438" s="15">
        <v>15051</v>
      </c>
      <c r="CQ438" s="15">
        <v>862</v>
      </c>
      <c r="CR438">
        <f t="shared" si="5157"/>
        <v>73725</v>
      </c>
      <c r="CS438">
        <f t="shared" si="4526"/>
        <v>15913</v>
      </c>
    </row>
    <row r="439" spans="1:97" x14ac:dyDescent="0.35">
      <c r="A439" s="1">
        <f t="shared" si="2564"/>
        <v>44345</v>
      </c>
      <c r="B439">
        <f t="shared" si="5128"/>
        <v>1760455</v>
      </c>
      <c r="C439">
        <f t="shared" ref="C439" si="5183">BU439</f>
        <v>371317</v>
      </c>
      <c r="D439">
        <v>359982</v>
      </c>
      <c r="E439">
        <v>6053</v>
      </c>
      <c r="F43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>
        <f t="shared" ref="N439" si="5185">B439-C439</f>
        <v>1389138</v>
      </c>
      <c r="O439" s="3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6">
        <f t="shared" ref="T439" si="5189">R439/V439</f>
        <v>6.3432835820895525E-2</v>
      </c>
      <c r="U439" s="6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5">
        <v>5044963</v>
      </c>
      <c r="BO439" s="15">
        <v>401693</v>
      </c>
      <c r="BP439" s="15">
        <v>1465896</v>
      </c>
      <c r="BQ439" s="15">
        <v>294559</v>
      </c>
      <c r="BR439" s="15">
        <v>306140</v>
      </c>
      <c r="BS439" s="15">
        <v>65177</v>
      </c>
      <c r="BT439">
        <f t="shared" si="5154"/>
        <v>1760455</v>
      </c>
      <c r="BU439">
        <f t="shared" si="2767"/>
        <v>371317</v>
      </c>
      <c r="BV439" s="15">
        <v>41527</v>
      </c>
      <c r="BW439" s="15">
        <v>3001</v>
      </c>
      <c r="BX439" s="15">
        <v>9470</v>
      </c>
      <c r="BY439" s="15">
        <v>3422</v>
      </c>
      <c r="BZ439" s="15">
        <v>2208</v>
      </c>
      <c r="CA439" s="15">
        <v>658</v>
      </c>
      <c r="CB439">
        <f t="shared" si="5155"/>
        <v>12892</v>
      </c>
      <c r="CC439">
        <f t="shared" si="2769"/>
        <v>2866</v>
      </c>
      <c r="CD439" s="15">
        <v>30649</v>
      </c>
      <c r="CE439" s="15">
        <v>1752</v>
      </c>
      <c r="CF439" s="15">
        <v>5539</v>
      </c>
      <c r="CG439" s="15">
        <v>1869</v>
      </c>
      <c r="CH439" s="15">
        <v>1193</v>
      </c>
      <c r="CI439" s="15">
        <v>464</v>
      </c>
      <c r="CJ439">
        <f t="shared" si="5156"/>
        <v>7408</v>
      </c>
      <c r="CK439">
        <f t="shared" si="2771"/>
        <v>1657</v>
      </c>
      <c r="CL439" s="15">
        <v>223947</v>
      </c>
      <c r="CM439" s="15">
        <v>17401</v>
      </c>
      <c r="CN439" s="15">
        <v>68448</v>
      </c>
      <c r="CO439" s="15">
        <v>5326</v>
      </c>
      <c r="CP439" s="15">
        <v>15053</v>
      </c>
      <c r="CQ439" s="15">
        <v>862</v>
      </c>
      <c r="CR439">
        <f t="shared" si="5157"/>
        <v>73774</v>
      </c>
      <c r="CS439">
        <f t="shared" si="4526"/>
        <v>15915</v>
      </c>
    </row>
    <row r="440" spans="1:97" x14ac:dyDescent="0.35">
      <c r="A440" s="1">
        <f t="shared" si="2564"/>
        <v>44346</v>
      </c>
      <c r="B440">
        <f t="shared" si="5128"/>
        <v>1761045</v>
      </c>
      <c r="C440">
        <f t="shared" ref="C440" si="5208">BU440</f>
        <v>371374</v>
      </c>
      <c r="D440">
        <v>360156</v>
      </c>
      <c r="E440">
        <v>6055</v>
      </c>
      <c r="F440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>
        <f t="shared" ref="N440" si="5210">B440-C440</f>
        <v>1389671</v>
      </c>
      <c r="O440" s="3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6">
        <f t="shared" ref="T440" si="5214">R440/V440</f>
        <v>9.6610169491525427E-2</v>
      </c>
      <c r="U440" s="6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5">
        <v>5047067</v>
      </c>
      <c r="BO440" s="15">
        <v>401729</v>
      </c>
      <c r="BP440" s="15">
        <v>1466444</v>
      </c>
      <c r="BQ440" s="15">
        <v>294601</v>
      </c>
      <c r="BR440" s="15">
        <v>306181</v>
      </c>
      <c r="BS440" s="15">
        <v>65193</v>
      </c>
      <c r="BT440">
        <f t="shared" si="5154"/>
        <v>1761045</v>
      </c>
      <c r="BU440">
        <f t="shared" si="2767"/>
        <v>371374</v>
      </c>
      <c r="BV440" s="15">
        <v>41541</v>
      </c>
      <c r="BW440" s="15">
        <v>3002</v>
      </c>
      <c r="BX440" s="15">
        <v>9472</v>
      </c>
      <c r="BY440" s="15">
        <v>3422</v>
      </c>
      <c r="BZ440" s="15">
        <v>2207</v>
      </c>
      <c r="CA440" s="15">
        <v>658</v>
      </c>
      <c r="CB440">
        <f t="shared" si="5155"/>
        <v>12894</v>
      </c>
      <c r="CC440">
        <f t="shared" si="2769"/>
        <v>2865</v>
      </c>
      <c r="CD440" s="15">
        <v>30658</v>
      </c>
      <c r="CE440" s="15">
        <v>1750</v>
      </c>
      <c r="CF440" s="15">
        <v>5541</v>
      </c>
      <c r="CG440" s="15">
        <v>1869</v>
      </c>
      <c r="CH440" s="15">
        <v>1194</v>
      </c>
      <c r="CI440" s="15">
        <v>464</v>
      </c>
      <c r="CJ440">
        <f t="shared" si="5156"/>
        <v>7410</v>
      </c>
      <c r="CK440">
        <f t="shared" si="2771"/>
        <v>1658</v>
      </c>
      <c r="CL440" s="15">
        <v>224005</v>
      </c>
      <c r="CM440" s="15">
        <v>17394</v>
      </c>
      <c r="CN440" s="15">
        <v>68474</v>
      </c>
      <c r="CO440" s="15">
        <v>5323</v>
      </c>
      <c r="CP440" s="15">
        <v>15056</v>
      </c>
      <c r="CQ440" s="15">
        <v>862</v>
      </c>
      <c r="CR440">
        <f t="shared" si="5157"/>
        <v>73797</v>
      </c>
      <c r="CS440">
        <f t="shared" si="4526"/>
        <v>15918</v>
      </c>
    </row>
    <row r="441" spans="1:97" x14ac:dyDescent="0.35">
      <c r="A441" s="1">
        <f t="shared" si="2564"/>
        <v>44347</v>
      </c>
      <c r="B441">
        <f t="shared" si="5128"/>
        <v>1761729</v>
      </c>
      <c r="C441">
        <f t="shared" ref="C441" si="5232">BU441</f>
        <v>371407</v>
      </c>
      <c r="D441">
        <v>360285</v>
      </c>
      <c r="E441">
        <v>6055</v>
      </c>
      <c r="F441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>
        <f t="shared" ref="N441" si="5234">B441-C441</f>
        <v>1390322</v>
      </c>
      <c r="O441" s="3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6">
        <f t="shared" ref="T441" si="5238">R441/V441</f>
        <v>4.8245614035087717E-2</v>
      </c>
      <c r="U441" s="6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5">
        <v>5049625</v>
      </c>
      <c r="BO441" s="15">
        <v>401821</v>
      </c>
      <c r="BP441" s="15">
        <v>1467096</v>
      </c>
      <c r="BQ441" s="15">
        <v>294633</v>
      </c>
      <c r="BR441" s="15">
        <v>306213</v>
      </c>
      <c r="BS441" s="15">
        <v>65194</v>
      </c>
      <c r="BT441">
        <f t="shared" si="5154"/>
        <v>1761729</v>
      </c>
      <c r="BU441">
        <f t="shared" si="2767"/>
        <v>371407</v>
      </c>
      <c r="BV441" s="15">
        <v>41548</v>
      </c>
      <c r="BW441" s="15">
        <v>3002</v>
      </c>
      <c r="BX441" s="15">
        <v>9473</v>
      </c>
      <c r="BY441" s="15">
        <v>3422</v>
      </c>
      <c r="BZ441" s="15">
        <v>2208</v>
      </c>
      <c r="CA441" s="15">
        <v>658</v>
      </c>
      <c r="CB441">
        <f t="shared" si="5155"/>
        <v>12895</v>
      </c>
      <c r="CC441">
        <f t="shared" si="2769"/>
        <v>2866</v>
      </c>
      <c r="CD441" s="15">
        <v>30667</v>
      </c>
      <c r="CE441" s="15">
        <v>1749</v>
      </c>
      <c r="CF441" s="15">
        <v>5543</v>
      </c>
      <c r="CG441" s="15">
        <v>1868</v>
      </c>
      <c r="CH441" s="15">
        <v>1194</v>
      </c>
      <c r="CI441" s="15">
        <v>464</v>
      </c>
      <c r="CJ441">
        <f t="shared" si="5156"/>
        <v>7411</v>
      </c>
      <c r="CK441">
        <f t="shared" si="2771"/>
        <v>1658</v>
      </c>
      <c r="CL441" s="15">
        <v>224081</v>
      </c>
      <c r="CM441" s="15">
        <v>17400</v>
      </c>
      <c r="CN441" s="15">
        <v>68498</v>
      </c>
      <c r="CO441" s="15">
        <v>5322</v>
      </c>
      <c r="CP441" s="15">
        <v>15053</v>
      </c>
      <c r="CQ441" s="15">
        <v>862</v>
      </c>
      <c r="CR441">
        <f t="shared" si="5157"/>
        <v>73820</v>
      </c>
      <c r="CS441">
        <f t="shared" si="4526"/>
        <v>15915</v>
      </c>
    </row>
    <row r="442" spans="1:97" x14ac:dyDescent="0.35">
      <c r="A442" s="1">
        <f t="shared" si="2564"/>
        <v>44348</v>
      </c>
      <c r="B442">
        <f t="shared" si="5128"/>
        <v>1762364</v>
      </c>
      <c r="C442">
        <f t="shared" ref="C442" si="5257">BU442</f>
        <v>371448</v>
      </c>
      <c r="D442">
        <v>360829</v>
      </c>
      <c r="E442">
        <v>6055</v>
      </c>
      <c r="F442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>
        <f t="shared" ref="N442" si="5259">B442-C442</f>
        <v>1390916</v>
      </c>
      <c r="O442" s="3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6">
        <f t="shared" ref="T442" si="5263">R442/V442</f>
        <v>6.4566929133858267E-2</v>
      </c>
      <c r="U442" s="6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5">
        <v>5051872</v>
      </c>
      <c r="BO442" s="15">
        <v>401821</v>
      </c>
      <c r="BP442" s="15">
        <v>1467642</v>
      </c>
      <c r="BQ442" s="15">
        <v>294722</v>
      </c>
      <c r="BR442" s="15">
        <v>306248</v>
      </c>
      <c r="BS442" s="15">
        <v>65200</v>
      </c>
      <c r="BT442">
        <f t="shared" si="5154"/>
        <v>1762364</v>
      </c>
      <c r="BU442">
        <f t="shared" si="2767"/>
        <v>371448</v>
      </c>
      <c r="BV442" s="15">
        <v>41570</v>
      </c>
      <c r="BW442" s="15">
        <v>3000</v>
      </c>
      <c r="BX442" s="15">
        <v>9479</v>
      </c>
      <c r="BY442" s="15">
        <v>3421</v>
      </c>
      <c r="BZ442" s="15">
        <v>2210</v>
      </c>
      <c r="CA442" s="15">
        <v>658</v>
      </c>
      <c r="CB442">
        <f t="shared" si="5155"/>
        <v>12900</v>
      </c>
      <c r="CC442">
        <f t="shared" si="2769"/>
        <v>2868</v>
      </c>
      <c r="CD442" s="15">
        <v>30678</v>
      </c>
      <c r="CE442" s="15">
        <v>1752</v>
      </c>
      <c r="CF442" s="15">
        <v>5546</v>
      </c>
      <c r="CG442" s="15">
        <v>1867</v>
      </c>
      <c r="CH442" s="15">
        <v>1194</v>
      </c>
      <c r="CI442" s="15">
        <v>464</v>
      </c>
      <c r="CJ442">
        <f t="shared" si="5156"/>
        <v>7413</v>
      </c>
      <c r="CK442">
        <f t="shared" si="2771"/>
        <v>1658</v>
      </c>
      <c r="CL442" s="15">
        <f>254868-CD442</f>
        <v>224190</v>
      </c>
      <c r="CM442" s="15">
        <f>19153-CE442</f>
        <v>17401</v>
      </c>
      <c r="CN442" s="15">
        <f>74083-CF442</f>
        <v>68537</v>
      </c>
      <c r="CO442" s="15">
        <f>7190-CG442</f>
        <v>5323</v>
      </c>
      <c r="CP442" s="15">
        <v>15062</v>
      </c>
      <c r="CQ442" s="15">
        <v>863</v>
      </c>
      <c r="CR442">
        <f t="shared" si="5157"/>
        <v>73860</v>
      </c>
      <c r="CS442">
        <f t="shared" si="4526"/>
        <v>15925</v>
      </c>
    </row>
    <row r="443" spans="1:97" x14ac:dyDescent="0.35">
      <c r="A443" s="1">
        <f t="shared" si="2564"/>
        <v>44349</v>
      </c>
      <c r="B443">
        <f t="shared" si="5128"/>
        <v>1764186</v>
      </c>
      <c r="C443">
        <f t="shared" ref="C443" si="5282">BU443</f>
        <v>371617</v>
      </c>
      <c r="D443">
        <v>361203</v>
      </c>
      <c r="E443">
        <v>6057</v>
      </c>
      <c r="F443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>
        <f t="shared" ref="N443" si="5284">B443-C443</f>
        <v>1392569</v>
      </c>
      <c r="O443" s="3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6">
        <f t="shared" ref="T443" si="5288">R443/V443</f>
        <v>9.2755214050493959E-2</v>
      </c>
      <c r="U443" s="6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5">
        <v>5060922</v>
      </c>
      <c r="BO443" s="15">
        <v>402024</v>
      </c>
      <c r="BP443" s="15">
        <v>1469103</v>
      </c>
      <c r="BQ443" s="15">
        <v>295083</v>
      </c>
      <c r="BR443" s="15">
        <v>306385</v>
      </c>
      <c r="BS443" s="15">
        <v>65232</v>
      </c>
      <c r="BT443">
        <f t="shared" si="5154"/>
        <v>1764186</v>
      </c>
      <c r="BU443">
        <f t="shared" si="2767"/>
        <v>371617</v>
      </c>
      <c r="BV443" s="15">
        <v>41615</v>
      </c>
      <c r="BW443" s="15">
        <v>3004</v>
      </c>
      <c r="BX443" s="15">
        <v>9493</v>
      </c>
      <c r="BY443" s="15">
        <v>3421</v>
      </c>
      <c r="BZ443" s="15">
        <v>2213</v>
      </c>
      <c r="CA443" s="15">
        <v>659</v>
      </c>
      <c r="CB443">
        <f t="shared" si="5155"/>
        <v>12914</v>
      </c>
      <c r="CC443">
        <f t="shared" si="2769"/>
        <v>2872</v>
      </c>
      <c r="CD443" s="15">
        <v>30710</v>
      </c>
      <c r="CE443" s="15">
        <v>1749</v>
      </c>
      <c r="CF443" s="15">
        <v>5553</v>
      </c>
      <c r="CG443" s="15">
        <v>1871</v>
      </c>
      <c r="CH443" s="15">
        <v>1194</v>
      </c>
      <c r="CI443" s="15">
        <v>464</v>
      </c>
      <c r="CJ443">
        <f t="shared" si="5156"/>
        <v>7424</v>
      </c>
      <c r="CK443">
        <f t="shared" si="2771"/>
        <v>1658</v>
      </c>
      <c r="CL443" s="15">
        <v>224532</v>
      </c>
      <c r="CM443" s="15">
        <v>17427</v>
      </c>
      <c r="CN443" s="15">
        <v>68620</v>
      </c>
      <c r="CO443" s="15">
        <v>5329</v>
      </c>
      <c r="CP443" s="15">
        <v>15077</v>
      </c>
      <c r="CQ443" s="15">
        <v>863</v>
      </c>
      <c r="CR443">
        <f t="shared" si="5157"/>
        <v>73949</v>
      </c>
      <c r="CS443">
        <f t="shared" si="4526"/>
        <v>15940</v>
      </c>
    </row>
    <row r="444" spans="1:97" x14ac:dyDescent="0.35">
      <c r="A444" s="1">
        <f t="shared" si="2564"/>
        <v>44350</v>
      </c>
      <c r="B444">
        <f t="shared" si="5128"/>
        <v>1765991</v>
      </c>
      <c r="C444">
        <f t="shared" ref="C444" si="5307">BU444</f>
        <v>371723</v>
      </c>
      <c r="D444">
        <v>361565</v>
      </c>
      <c r="E444">
        <v>6061</v>
      </c>
      <c r="F444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>
        <f t="shared" ref="N444" si="5309">B444-C444</f>
        <v>1394268</v>
      </c>
      <c r="O444" s="3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6">
        <f t="shared" ref="T444" si="5313">R444/V444</f>
        <v>5.8725761772853186E-2</v>
      </c>
      <c r="U444" s="6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5">
        <v>5068765</v>
      </c>
      <c r="BO444" s="15">
        <v>402171</v>
      </c>
      <c r="BP444" s="15">
        <v>1470436</v>
      </c>
      <c r="BQ444" s="15">
        <v>295555</v>
      </c>
      <c r="BR444" s="15">
        <v>306468</v>
      </c>
      <c r="BS444" s="15">
        <v>65255</v>
      </c>
      <c r="BT444">
        <f t="shared" si="5154"/>
        <v>1765991</v>
      </c>
      <c r="BU444">
        <f t="shared" si="2767"/>
        <v>371723</v>
      </c>
      <c r="BV444" s="15">
        <v>41651</v>
      </c>
      <c r="BW444" s="15">
        <v>3008</v>
      </c>
      <c r="BX444" s="15">
        <v>9499</v>
      </c>
      <c r="BY444" s="15">
        <v>3425</v>
      </c>
      <c r="BZ444" s="15">
        <v>2213</v>
      </c>
      <c r="CA444" s="15">
        <v>659</v>
      </c>
      <c r="CB444">
        <f t="shared" si="5155"/>
        <v>12924</v>
      </c>
      <c r="CC444">
        <f t="shared" si="2769"/>
        <v>2872</v>
      </c>
      <c r="CD444" s="15">
        <v>30744</v>
      </c>
      <c r="CE444" s="15">
        <v>1750</v>
      </c>
      <c r="CF444" s="15">
        <v>5552</v>
      </c>
      <c r="CG444" s="15">
        <v>1878</v>
      </c>
      <c r="CH444" s="15">
        <v>1194</v>
      </c>
      <c r="CI444" s="15">
        <v>465</v>
      </c>
      <c r="CJ444">
        <f t="shared" si="5156"/>
        <v>7430</v>
      </c>
      <c r="CK444">
        <f t="shared" si="2771"/>
        <v>1659</v>
      </c>
      <c r="CL444" s="15">
        <v>224710</v>
      </c>
      <c r="CM444" s="15">
        <v>17429</v>
      </c>
      <c r="CN444" s="15">
        <v>68666</v>
      </c>
      <c r="CO444" s="15">
        <v>5337</v>
      </c>
      <c r="CP444" s="15">
        <v>15086</v>
      </c>
      <c r="CQ444" s="15">
        <v>862</v>
      </c>
      <c r="CR444">
        <f t="shared" si="5157"/>
        <v>74003</v>
      </c>
      <c r="CS444">
        <f t="shared" si="4526"/>
        <v>15948</v>
      </c>
    </row>
    <row r="445" spans="1:97" x14ac:dyDescent="0.35">
      <c r="A445" s="1">
        <f t="shared" si="2564"/>
        <v>44351</v>
      </c>
      <c r="B445">
        <f t="shared" si="5128"/>
        <v>1767532</v>
      </c>
      <c r="C445">
        <f t="shared" ref="C445" si="5332">BU445</f>
        <v>371838</v>
      </c>
      <c r="D445">
        <v>361888</v>
      </c>
      <c r="E445">
        <v>6065</v>
      </c>
      <c r="F445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>
        <f t="shared" ref="N445" si="5334">B445-C445</f>
        <v>1395694</v>
      </c>
      <c r="O445" s="3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6">
        <f t="shared" ref="T445" si="5338">R445/V445</f>
        <v>7.4626865671641784E-2</v>
      </c>
      <c r="U445" s="6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5">
        <v>5075583</v>
      </c>
      <c r="BO445" s="15">
        <v>402268</v>
      </c>
      <c r="BP445" s="15">
        <v>1471678</v>
      </c>
      <c r="BQ445" s="15">
        <v>295854</v>
      </c>
      <c r="BR445" s="15">
        <v>306559</v>
      </c>
      <c r="BS445" s="15">
        <v>65279</v>
      </c>
      <c r="BT445">
        <f t="shared" si="5154"/>
        <v>1767532</v>
      </c>
      <c r="BU445">
        <f t="shared" si="2767"/>
        <v>371838</v>
      </c>
      <c r="BV445" s="15">
        <v>41700</v>
      </c>
      <c r="BW445" s="15">
        <v>3006</v>
      </c>
      <c r="BX445" s="15">
        <v>9506</v>
      </c>
      <c r="BY445" s="15">
        <v>3428</v>
      </c>
      <c r="BZ445" s="15">
        <v>2214</v>
      </c>
      <c r="CA445" s="15">
        <v>659</v>
      </c>
      <c r="CB445">
        <f t="shared" si="5155"/>
        <v>12934</v>
      </c>
      <c r="CC445">
        <f t="shared" si="2769"/>
        <v>2873</v>
      </c>
      <c r="CD445" s="15">
        <v>30788</v>
      </c>
      <c r="CE445" s="15">
        <v>1753</v>
      </c>
      <c r="CF445" s="15">
        <v>5558</v>
      </c>
      <c r="CG445" s="15">
        <v>1878</v>
      </c>
      <c r="CH445" s="15">
        <v>1194</v>
      </c>
      <c r="CI445" s="15">
        <v>465</v>
      </c>
      <c r="CJ445">
        <f t="shared" si="5156"/>
        <v>7436</v>
      </c>
      <c r="CK445">
        <f t="shared" si="2771"/>
        <v>1659</v>
      </c>
      <c r="CL445" s="15">
        <v>224950</v>
      </c>
      <c r="CM445" s="15">
        <v>17436</v>
      </c>
      <c r="CN445" s="15">
        <v>68723</v>
      </c>
      <c r="CO445" s="15">
        <v>5341</v>
      </c>
      <c r="CP445" s="15">
        <v>15097</v>
      </c>
      <c r="CQ445" s="15">
        <v>862</v>
      </c>
      <c r="CR445">
        <f t="shared" si="5157"/>
        <v>74064</v>
      </c>
      <c r="CS445">
        <f t="shared" si="4526"/>
        <v>15959</v>
      </c>
    </row>
    <row r="446" spans="1:97" x14ac:dyDescent="0.35">
      <c r="A446" s="1">
        <f t="shared" si="2564"/>
        <v>44352</v>
      </c>
      <c r="B446">
        <f t="shared" si="5128"/>
        <v>1769136</v>
      </c>
      <c r="C446">
        <f t="shared" ref="C446" si="5357">BU446</f>
        <v>371943</v>
      </c>
      <c r="D446">
        <v>362151</v>
      </c>
      <c r="E446">
        <v>6067</v>
      </c>
      <c r="F446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>
        <f t="shared" ref="N446" si="5359">B446-C446</f>
        <v>1397193</v>
      </c>
      <c r="O446" s="3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6">
        <f t="shared" ref="T446" si="5363">R446/V446</f>
        <v>6.5461346633416462E-2</v>
      </c>
      <c r="U446" s="6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5">
        <v>5081913</v>
      </c>
      <c r="BO446" s="15">
        <v>402402</v>
      </c>
      <c r="BP446" s="15">
        <v>1473088</v>
      </c>
      <c r="BQ446" s="15">
        <v>296048</v>
      </c>
      <c r="BR446" s="15">
        <v>306652</v>
      </c>
      <c r="BS446" s="15">
        <v>65291</v>
      </c>
      <c r="BT446">
        <f t="shared" si="5154"/>
        <v>1769136</v>
      </c>
      <c r="BU446">
        <f t="shared" si="2767"/>
        <v>371943</v>
      </c>
      <c r="BV446" s="15">
        <v>41745</v>
      </c>
      <c r="BW446" s="15">
        <v>3009</v>
      </c>
      <c r="BX446" s="15">
        <v>9517</v>
      </c>
      <c r="BY446" s="15">
        <v>3435</v>
      </c>
      <c r="BZ446" s="15">
        <v>2214</v>
      </c>
      <c r="CA446" s="15">
        <v>659</v>
      </c>
      <c r="CB446">
        <f t="shared" si="5155"/>
        <v>12952</v>
      </c>
      <c r="CC446">
        <f t="shared" si="2769"/>
        <v>2873</v>
      </c>
      <c r="CD446" s="15">
        <v>30815</v>
      </c>
      <c r="CE446" s="15">
        <v>1751</v>
      </c>
      <c r="CF446" s="15">
        <v>5560</v>
      </c>
      <c r="CG446" s="15">
        <v>1878</v>
      </c>
      <c r="CH446" s="15">
        <v>1194</v>
      </c>
      <c r="CI446" s="15">
        <v>465</v>
      </c>
      <c r="CJ446">
        <f t="shared" si="5156"/>
        <v>7438</v>
      </c>
      <c r="CK446">
        <f t="shared" si="2771"/>
        <v>1659</v>
      </c>
      <c r="CL446" s="15">
        <v>225166</v>
      </c>
      <c r="CM446" s="15">
        <v>17455</v>
      </c>
      <c r="CN446" s="15">
        <v>68797</v>
      </c>
      <c r="CO446" s="15">
        <v>5340</v>
      </c>
      <c r="CP446" s="15">
        <v>15109</v>
      </c>
      <c r="CQ446" s="15">
        <v>862</v>
      </c>
      <c r="CR446">
        <f t="shared" si="5157"/>
        <v>74137</v>
      </c>
      <c r="CS446">
        <f t="shared" si="4526"/>
        <v>15971</v>
      </c>
    </row>
    <row r="447" spans="1:97" x14ac:dyDescent="0.35">
      <c r="A447" s="1">
        <f t="shared" si="2564"/>
        <v>44353</v>
      </c>
      <c r="B447">
        <f t="shared" si="5128"/>
        <v>1769858</v>
      </c>
      <c r="C447">
        <f t="shared" ref="C447" si="5382">BU447</f>
        <v>371992</v>
      </c>
      <c r="D447">
        <v>362278</v>
      </c>
      <c r="E447">
        <v>6068</v>
      </c>
      <c r="F447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>
        <f t="shared" ref="N447" si="5384">B447-C447</f>
        <v>1397866</v>
      </c>
      <c r="O447" s="3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6">
        <f t="shared" ref="T447" si="5388">R447/V447</f>
        <v>6.7867036011080337E-2</v>
      </c>
      <c r="U447" s="6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5">
        <v>5084323</v>
      </c>
      <c r="BO447" s="15">
        <v>402453</v>
      </c>
      <c r="BP447" s="15">
        <v>1473756</v>
      </c>
      <c r="BQ447" s="15">
        <v>296102</v>
      </c>
      <c r="BR447" s="15">
        <v>306696</v>
      </c>
      <c r="BS447" s="15">
        <v>65296</v>
      </c>
      <c r="BT447">
        <f t="shared" si="5154"/>
        <v>1769858</v>
      </c>
      <c r="BU447">
        <f t="shared" si="2767"/>
        <v>371992</v>
      </c>
      <c r="BV447" s="15">
        <v>41753</v>
      </c>
      <c r="BW447" s="15">
        <v>3007</v>
      </c>
      <c r="BX447" s="15">
        <v>9523</v>
      </c>
      <c r="BY447" s="15">
        <v>3434</v>
      </c>
      <c r="BZ447" s="15">
        <v>2213</v>
      </c>
      <c r="CA447" s="15">
        <v>659</v>
      </c>
      <c r="CB447">
        <f t="shared" si="5155"/>
        <v>12957</v>
      </c>
      <c r="CC447">
        <f t="shared" si="2769"/>
        <v>2872</v>
      </c>
      <c r="CD447" s="15">
        <v>30819</v>
      </c>
      <c r="CE447" s="15">
        <v>1753</v>
      </c>
      <c r="CF447" s="15">
        <v>5561</v>
      </c>
      <c r="CG447" s="15">
        <v>1878</v>
      </c>
      <c r="CH447" s="15">
        <v>1194</v>
      </c>
      <c r="CI447" s="15">
        <v>465</v>
      </c>
      <c r="CJ447">
        <f t="shared" si="5156"/>
        <v>7439</v>
      </c>
      <c r="CK447">
        <f t="shared" si="2771"/>
        <v>1659</v>
      </c>
      <c r="CL447" s="15">
        <v>225248</v>
      </c>
      <c r="CM447" s="15">
        <v>17459</v>
      </c>
      <c r="CN447" s="15">
        <v>68829</v>
      </c>
      <c r="CO447" s="15">
        <v>5341</v>
      </c>
      <c r="CP447" s="15">
        <v>15111</v>
      </c>
      <c r="CQ447" s="15">
        <v>862</v>
      </c>
      <c r="CR447">
        <f t="shared" si="5157"/>
        <v>74170</v>
      </c>
      <c r="CS447">
        <f t="shared" si="4526"/>
        <v>15973</v>
      </c>
    </row>
    <row r="448" spans="1:97" x14ac:dyDescent="0.35">
      <c r="A448" s="1">
        <f t="shared" si="2564"/>
        <v>44354</v>
      </c>
      <c r="B448">
        <f t="shared" si="5128"/>
        <v>1770719</v>
      </c>
      <c r="C448">
        <f t="shared" ref="C448" si="5407">BU448</f>
        <v>372061</v>
      </c>
      <c r="D448">
        <v>362376</v>
      </c>
      <c r="E448">
        <v>6072</v>
      </c>
      <c r="F448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>
        <f t="shared" ref="N448" si="5409">B448-C448</f>
        <v>1398658</v>
      </c>
      <c r="O448" s="3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6">
        <f t="shared" ref="T448" si="5413">R448/V448</f>
        <v>8.0139372822299645E-2</v>
      </c>
      <c r="U448" s="6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5">
        <v>5087075</v>
      </c>
      <c r="BO448" s="15">
        <v>402542</v>
      </c>
      <c r="BP448" s="15">
        <v>1474561</v>
      </c>
      <c r="BQ448" s="15">
        <v>296158</v>
      </c>
      <c r="BR448" s="15">
        <v>306760</v>
      </c>
      <c r="BS448" s="15">
        <v>65301</v>
      </c>
      <c r="BT448">
        <f t="shared" si="5154"/>
        <v>1770719</v>
      </c>
      <c r="BU448">
        <f t="shared" si="2767"/>
        <v>372061</v>
      </c>
      <c r="BV448" s="15">
        <v>41765</v>
      </c>
      <c r="BW448" s="15">
        <v>3009</v>
      </c>
      <c r="BX448" s="15">
        <v>9527</v>
      </c>
      <c r="BY448" s="15">
        <v>3435</v>
      </c>
      <c r="BZ448" s="15">
        <v>2215</v>
      </c>
      <c r="CA448" s="15">
        <v>659</v>
      </c>
      <c r="CB448">
        <f t="shared" si="5155"/>
        <v>12962</v>
      </c>
      <c r="CC448">
        <f t="shared" si="2769"/>
        <v>2874</v>
      </c>
      <c r="CD448" s="15">
        <v>30828</v>
      </c>
      <c r="CE448" s="15">
        <v>1753</v>
      </c>
      <c r="CF448" s="15">
        <v>5564</v>
      </c>
      <c r="CG448" s="15">
        <v>1877</v>
      </c>
      <c r="CH448" s="15">
        <v>1194</v>
      </c>
      <c r="CI448" s="15">
        <v>465</v>
      </c>
      <c r="CJ448">
        <f t="shared" si="5156"/>
        <v>7441</v>
      </c>
      <c r="CK448">
        <f t="shared" si="2771"/>
        <v>1659</v>
      </c>
      <c r="CL448" s="15">
        <v>225362</v>
      </c>
      <c r="CM448" s="15">
        <v>17470</v>
      </c>
      <c r="CN448" s="15">
        <v>68872</v>
      </c>
      <c r="CO448" s="15">
        <v>5340</v>
      </c>
      <c r="CP448" s="15">
        <v>15117</v>
      </c>
      <c r="CQ448" s="15">
        <v>862</v>
      </c>
      <c r="CR448">
        <f t="shared" si="5157"/>
        <v>74212</v>
      </c>
      <c r="CS448">
        <f t="shared" si="4526"/>
        <v>15979</v>
      </c>
    </row>
    <row r="449" spans="1:97" x14ac:dyDescent="0.35">
      <c r="A449" s="1">
        <f t="shared" si="2564"/>
        <v>44355</v>
      </c>
      <c r="B449">
        <f t="shared" si="5128"/>
        <v>1771796</v>
      </c>
      <c r="C449">
        <f t="shared" ref="C449" si="5432">BU449</f>
        <v>372109</v>
      </c>
      <c r="D449">
        <v>362781</v>
      </c>
      <c r="E449">
        <v>6073</v>
      </c>
      <c r="F44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>
        <f t="shared" ref="N449" si="5434">B449-C449</f>
        <v>1399687</v>
      </c>
      <c r="O449" s="3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6">
        <f t="shared" ref="T449" si="5438">R449/V449</f>
        <v>4.456824512534819E-2</v>
      </c>
      <c r="U449" s="6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5">
        <v>5091452</v>
      </c>
      <c r="BO449" s="15">
        <v>402578</v>
      </c>
      <c r="BP449" s="15">
        <v>1475419</v>
      </c>
      <c r="BQ449" s="15">
        <v>296377</v>
      </c>
      <c r="BR449" s="15">
        <v>306806</v>
      </c>
      <c r="BS449" s="15">
        <v>65303</v>
      </c>
      <c r="BT449">
        <f t="shared" si="5154"/>
        <v>1771796</v>
      </c>
      <c r="BU449">
        <f t="shared" si="2767"/>
        <v>372109</v>
      </c>
      <c r="BV449" s="15">
        <v>41810</v>
      </c>
      <c r="BW449" s="15">
        <v>3009</v>
      </c>
      <c r="BX449" s="15">
        <v>9533</v>
      </c>
      <c r="BY449" s="15">
        <v>3443</v>
      </c>
      <c r="BZ449" s="15">
        <v>2218</v>
      </c>
      <c r="CA449" s="15">
        <v>659</v>
      </c>
      <c r="CB449">
        <f t="shared" si="5155"/>
        <v>12976</v>
      </c>
      <c r="CC449">
        <f t="shared" si="2769"/>
        <v>2877</v>
      </c>
      <c r="CD449" s="15">
        <v>30851</v>
      </c>
      <c r="CE449" s="15">
        <v>1753</v>
      </c>
      <c r="CF449" s="15">
        <v>5570</v>
      </c>
      <c r="CG449" s="15">
        <v>1877</v>
      </c>
      <c r="CH449" s="15">
        <v>1194</v>
      </c>
      <c r="CI449" s="15">
        <v>465</v>
      </c>
      <c r="CJ449">
        <f t="shared" si="5156"/>
        <v>7447</v>
      </c>
      <c r="CK449">
        <f t="shared" si="2771"/>
        <v>1659</v>
      </c>
      <c r="CL449" s="15">
        <v>225482</v>
      </c>
      <c r="CM449" s="15">
        <v>17472</v>
      </c>
      <c r="CN449" s="15">
        <v>68917</v>
      </c>
      <c r="CO449" s="15">
        <v>5345</v>
      </c>
      <c r="CP449" s="15">
        <v>15124</v>
      </c>
      <c r="CQ449" s="15">
        <v>863</v>
      </c>
      <c r="CR449">
        <f t="shared" si="5157"/>
        <v>74262</v>
      </c>
      <c r="CS449">
        <f t="shared" si="4526"/>
        <v>15987</v>
      </c>
    </row>
    <row r="450" spans="1:97" x14ac:dyDescent="0.35">
      <c r="A450" s="1">
        <f t="shared" si="2564"/>
        <v>44356</v>
      </c>
      <c r="B450">
        <f t="shared" si="5128"/>
        <v>1773559</v>
      </c>
      <c r="C450">
        <f t="shared" ref="C450" si="5457">BU450</f>
        <v>372239</v>
      </c>
      <c r="D450">
        <v>363060</v>
      </c>
      <c r="E450">
        <v>6078</v>
      </c>
      <c r="F450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>
        <f t="shared" ref="N450" si="5459">B450-C450</f>
        <v>1401320</v>
      </c>
      <c r="O450" s="3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6">
        <f t="shared" ref="T450" si="5463">R450/V450</f>
        <v>7.3737946681792399E-2</v>
      </c>
      <c r="U450" s="6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5">
        <v>5099173</v>
      </c>
      <c r="BO450" s="15">
        <v>402747</v>
      </c>
      <c r="BP450" s="15">
        <v>1476752</v>
      </c>
      <c r="BQ450" s="15">
        <v>296807</v>
      </c>
      <c r="BR450" s="15">
        <v>306918</v>
      </c>
      <c r="BS450" s="15">
        <v>65321</v>
      </c>
      <c r="BT450">
        <f t="shared" si="5154"/>
        <v>1773559</v>
      </c>
      <c r="BU450">
        <f t="shared" si="2767"/>
        <v>372239</v>
      </c>
      <c r="BV450" s="15">
        <v>41884</v>
      </c>
      <c r="BW450" s="15">
        <v>3014</v>
      </c>
      <c r="BX450" s="15">
        <v>9543</v>
      </c>
      <c r="BY450" s="15">
        <v>3449</v>
      </c>
      <c r="BZ450" s="15">
        <v>2219</v>
      </c>
      <c r="CA450" s="15">
        <v>659</v>
      </c>
      <c r="CB450">
        <f t="shared" si="5155"/>
        <v>12992</v>
      </c>
      <c r="CC450">
        <f t="shared" si="2769"/>
        <v>2878</v>
      </c>
      <c r="CD450" s="15">
        <v>30888</v>
      </c>
      <c r="CE450" s="15">
        <v>1751</v>
      </c>
      <c r="CF450" s="15">
        <v>5576</v>
      </c>
      <c r="CG450" s="15">
        <v>1877</v>
      </c>
      <c r="CH450" s="15">
        <v>1194</v>
      </c>
      <c r="CI450" s="15">
        <v>465</v>
      </c>
      <c r="CJ450">
        <f t="shared" si="5156"/>
        <v>7453</v>
      </c>
      <c r="CK450">
        <f t="shared" si="2771"/>
        <v>1659</v>
      </c>
      <c r="CL450" s="15">
        <v>226003</v>
      </c>
      <c r="CM450" s="15">
        <v>17495</v>
      </c>
      <c r="CN450" s="15">
        <v>69011</v>
      </c>
      <c r="CO450" s="15">
        <v>5345</v>
      </c>
      <c r="CP450" s="15">
        <v>15145</v>
      </c>
      <c r="CQ450" s="15">
        <v>863</v>
      </c>
      <c r="CR450">
        <f t="shared" si="5157"/>
        <v>74356</v>
      </c>
      <c r="CS450">
        <f t="shared" si="4526"/>
        <v>16008</v>
      </c>
    </row>
    <row r="451" spans="1:97" x14ac:dyDescent="0.35">
      <c r="A451" s="1">
        <f t="shared" si="2564"/>
        <v>44357</v>
      </c>
      <c r="B451">
        <f t="shared" si="5128"/>
        <v>1774522</v>
      </c>
      <c r="C451">
        <f t="shared" ref="C451" si="5482">BU451</f>
        <v>372286</v>
      </c>
      <c r="D451">
        <v>363281</v>
      </c>
      <c r="E451">
        <v>6084</v>
      </c>
      <c r="F451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>
        <f t="shared" ref="N451" si="5484">B451-C451</f>
        <v>1402236</v>
      </c>
      <c r="O451" s="3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6">
        <f t="shared" ref="T451" si="5488">R451/V451</f>
        <v>4.8805815160955349E-2</v>
      </c>
      <c r="U451" s="6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5">
        <v>5103471</v>
      </c>
      <c r="BO451" s="15">
        <v>402814</v>
      </c>
      <c r="BP451" s="15">
        <v>1477610</v>
      </c>
      <c r="BQ451" s="15">
        <v>296912</v>
      </c>
      <c r="BR451" s="15">
        <v>306957</v>
      </c>
      <c r="BS451" s="15">
        <v>65329</v>
      </c>
      <c r="BT451">
        <f t="shared" si="5154"/>
        <v>1774522</v>
      </c>
      <c r="BU451">
        <f t="shared" si="2767"/>
        <v>372286</v>
      </c>
      <c r="BV451" s="15">
        <v>41911</v>
      </c>
      <c r="BW451" s="15">
        <v>3013</v>
      </c>
      <c r="BX451" s="15">
        <v>9546</v>
      </c>
      <c r="BY451" s="15">
        <v>3451</v>
      </c>
      <c r="BZ451" s="15">
        <v>2218</v>
      </c>
      <c r="CA451" s="15">
        <v>659</v>
      </c>
      <c r="CB451">
        <f t="shared" si="5155"/>
        <v>12997</v>
      </c>
      <c r="CC451">
        <f t="shared" si="2769"/>
        <v>2877</v>
      </c>
      <c r="CD451" s="15">
        <v>30901</v>
      </c>
      <c r="CE451" s="15">
        <v>1752</v>
      </c>
      <c r="CF451" s="15">
        <v>5576</v>
      </c>
      <c r="CG451" s="15">
        <v>1880</v>
      </c>
      <c r="CH451" s="15">
        <v>1194</v>
      </c>
      <c r="CI451" s="15">
        <v>465</v>
      </c>
      <c r="CJ451">
        <f t="shared" si="5156"/>
        <v>7456</v>
      </c>
      <c r="CK451">
        <f t="shared" si="2771"/>
        <v>1659</v>
      </c>
      <c r="CL451" s="15">
        <v>226204</v>
      </c>
      <c r="CM451" s="15">
        <v>17498</v>
      </c>
      <c r="CN451" s="15">
        <v>69075</v>
      </c>
      <c r="CO451" s="15">
        <v>5331</v>
      </c>
      <c r="CP451" s="15">
        <v>15150</v>
      </c>
      <c r="CQ451" s="15">
        <v>863</v>
      </c>
      <c r="CR451">
        <f t="shared" si="5157"/>
        <v>74406</v>
      </c>
      <c r="CS451">
        <f t="shared" si="4526"/>
        <v>16013</v>
      </c>
    </row>
    <row r="452" spans="1:97" x14ac:dyDescent="0.35">
      <c r="A452" s="1">
        <f t="shared" si="2564"/>
        <v>44358</v>
      </c>
      <c r="B452">
        <f t="shared" si="5128"/>
        <v>1775675</v>
      </c>
      <c r="C452">
        <f t="shared" ref="C452" si="5507">BU452</f>
        <v>372376</v>
      </c>
      <c r="D452">
        <v>363481</v>
      </c>
      <c r="E452">
        <v>6095</v>
      </c>
      <c r="F452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>
        <f t="shared" ref="N452" si="5509">B452-C452</f>
        <v>1403299</v>
      </c>
      <c r="O452" s="3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6">
        <f t="shared" ref="T452" si="5513">R452/V452</f>
        <v>7.8057241977450134E-2</v>
      </c>
      <c r="U452" s="6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5">
        <v>5108587</v>
      </c>
      <c r="BO452" s="15">
        <v>402889</v>
      </c>
      <c r="BP452" s="15">
        <v>1478498</v>
      </c>
      <c r="BQ452" s="15">
        <v>297177</v>
      </c>
      <c r="BR452" s="15">
        <v>307031</v>
      </c>
      <c r="BS452" s="15">
        <v>65345</v>
      </c>
      <c r="BT452">
        <f t="shared" si="5154"/>
        <v>1775675</v>
      </c>
      <c r="BU452">
        <f t="shared" si="2767"/>
        <v>372376</v>
      </c>
      <c r="BV452" s="15">
        <v>41989</v>
      </c>
      <c r="BW452" s="15">
        <v>3012</v>
      </c>
      <c r="BX452" s="15">
        <v>9549</v>
      </c>
      <c r="BY452" s="15">
        <v>3455</v>
      </c>
      <c r="BZ452" s="15">
        <v>2218</v>
      </c>
      <c r="CA452" s="15">
        <v>659</v>
      </c>
      <c r="CB452">
        <f t="shared" si="5155"/>
        <v>13004</v>
      </c>
      <c r="CC452">
        <f t="shared" si="2769"/>
        <v>2877</v>
      </c>
      <c r="CD452" s="15">
        <v>30928</v>
      </c>
      <c r="CE452" s="15">
        <v>1752</v>
      </c>
      <c r="CF452" s="15">
        <v>5585</v>
      </c>
      <c r="CG452" s="15">
        <v>1876</v>
      </c>
      <c r="CH452" s="15">
        <v>1194</v>
      </c>
      <c r="CI452" s="15">
        <v>465</v>
      </c>
      <c r="CJ452">
        <f t="shared" si="5156"/>
        <v>7461</v>
      </c>
      <c r="CK452">
        <f t="shared" si="2771"/>
        <v>1659</v>
      </c>
      <c r="CL452" s="15">
        <v>226395</v>
      </c>
      <c r="CM452" s="15">
        <v>17521</v>
      </c>
      <c r="CN452" s="15">
        <v>69112</v>
      </c>
      <c r="CO452" s="15">
        <v>5337</v>
      </c>
      <c r="CP452" s="15">
        <v>15169</v>
      </c>
      <c r="CQ452" s="15">
        <v>865</v>
      </c>
      <c r="CR452">
        <f t="shared" si="5157"/>
        <v>74449</v>
      </c>
      <c r="CS452">
        <f t="shared" si="4526"/>
        <v>16034</v>
      </c>
    </row>
    <row r="453" spans="1:97" x14ac:dyDescent="0.35">
      <c r="A453" s="1">
        <f t="shared" si="2564"/>
        <v>44359</v>
      </c>
      <c r="B453">
        <f t="shared" si="5128"/>
        <v>1777671</v>
      </c>
      <c r="C453">
        <f t="shared" ref="C453" si="5532">BU453</f>
        <v>372516</v>
      </c>
      <c r="D453">
        <v>363693</v>
      </c>
      <c r="E453">
        <v>6097</v>
      </c>
      <c r="F453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>
        <f t="shared" ref="N453" si="5534">B453-C453</f>
        <v>1405155</v>
      </c>
      <c r="O453" s="3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6">
        <f t="shared" ref="T453" si="5538">R453/V453</f>
        <v>7.0140280561122245E-2</v>
      </c>
      <c r="U453" s="6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5">
        <v>5116059</v>
      </c>
      <c r="BO453" s="15">
        <v>403079</v>
      </c>
      <c r="BP453" s="15">
        <v>1480215</v>
      </c>
      <c r="BQ453" s="15">
        <v>297456</v>
      </c>
      <c r="BR453" s="15">
        <v>307151</v>
      </c>
      <c r="BS453" s="15">
        <v>65365</v>
      </c>
      <c r="BT453">
        <f t="shared" si="5154"/>
        <v>1777671</v>
      </c>
      <c r="BU453">
        <f t="shared" si="2767"/>
        <v>372516</v>
      </c>
      <c r="BV453" s="15">
        <v>42023</v>
      </c>
      <c r="BW453" s="15">
        <v>3017</v>
      </c>
      <c r="BX453" s="15">
        <v>9560</v>
      </c>
      <c r="BY453" s="15">
        <v>3458</v>
      </c>
      <c r="BZ453" s="15">
        <v>2218</v>
      </c>
      <c r="CA453" s="15">
        <v>659</v>
      </c>
      <c r="CB453">
        <f t="shared" si="5155"/>
        <v>13018</v>
      </c>
      <c r="CC453">
        <f t="shared" si="2769"/>
        <v>2877</v>
      </c>
      <c r="CD453" s="15">
        <v>31032</v>
      </c>
      <c r="CE453" s="15">
        <v>1750</v>
      </c>
      <c r="CF453" s="15">
        <v>5598</v>
      </c>
      <c r="CG453" s="15">
        <v>1877</v>
      </c>
      <c r="CH453" s="15">
        <v>1194</v>
      </c>
      <c r="CI453" s="15">
        <v>465</v>
      </c>
      <c r="CJ453">
        <f t="shared" si="5156"/>
        <v>7475</v>
      </c>
      <c r="CK453">
        <f t="shared" si="2771"/>
        <v>1659</v>
      </c>
      <c r="CL453" s="15">
        <v>226801</v>
      </c>
      <c r="CM453" s="15">
        <v>17542</v>
      </c>
      <c r="CN453" s="15">
        <v>69232</v>
      </c>
      <c r="CO453" s="15">
        <v>5341</v>
      </c>
      <c r="CP453" s="15">
        <v>15189</v>
      </c>
      <c r="CQ453" s="15">
        <v>864</v>
      </c>
      <c r="CR453">
        <f t="shared" si="5157"/>
        <v>74573</v>
      </c>
      <c r="CS453">
        <f t="shared" si="4526"/>
        <v>16053</v>
      </c>
    </row>
    <row r="454" spans="1:97" x14ac:dyDescent="0.35">
      <c r="A454" s="1">
        <f t="shared" si="2564"/>
        <v>44360</v>
      </c>
      <c r="B454">
        <f t="shared" si="5128"/>
        <v>1778410</v>
      </c>
      <c r="C454">
        <f t="shared" ref="C454" si="5557">BU454</f>
        <v>372571</v>
      </c>
      <c r="D454">
        <v>363766</v>
      </c>
      <c r="E454">
        <v>6099</v>
      </c>
      <c r="F454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>
        <f t="shared" ref="N454" si="5559">B454-C454</f>
        <v>1405839</v>
      </c>
      <c r="O454" s="3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6">
        <f t="shared" ref="T454" si="5563">R454/V454</f>
        <v>7.4424898511502025E-2</v>
      </c>
      <c r="U454" s="6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5">
        <v>5118583</v>
      </c>
      <c r="BO454" s="15">
        <v>403125</v>
      </c>
      <c r="BP454" s="15">
        <v>1480897</v>
      </c>
      <c r="BQ454" s="15">
        <v>297513</v>
      </c>
      <c r="BR454" s="15">
        <v>307197</v>
      </c>
      <c r="BS454" s="15">
        <v>65374</v>
      </c>
      <c r="BT454">
        <f t="shared" si="5154"/>
        <v>1778410</v>
      </c>
      <c r="BU454">
        <f t="shared" si="2767"/>
        <v>372571</v>
      </c>
      <c r="BV454" s="15">
        <v>42026</v>
      </c>
      <c r="BW454" s="15">
        <v>3010</v>
      </c>
      <c r="BX454" s="15">
        <v>9560</v>
      </c>
      <c r="BY454" s="15">
        <v>3458</v>
      </c>
      <c r="BZ454" s="15">
        <v>2218</v>
      </c>
      <c r="CA454" s="15">
        <v>659</v>
      </c>
      <c r="CB454">
        <f t="shared" si="5155"/>
        <v>13018</v>
      </c>
      <c r="CC454">
        <f t="shared" si="2769"/>
        <v>2877</v>
      </c>
      <c r="CD454" s="15">
        <v>31038</v>
      </c>
      <c r="CE454" s="15">
        <v>1753</v>
      </c>
      <c r="CF454" s="15">
        <v>5590</v>
      </c>
      <c r="CG454" s="15">
        <v>1876</v>
      </c>
      <c r="CH454" s="15">
        <v>1194</v>
      </c>
      <c r="CI454" s="15">
        <v>465</v>
      </c>
      <c r="CJ454">
        <f t="shared" si="5156"/>
        <v>7466</v>
      </c>
      <c r="CK454">
        <f t="shared" si="2771"/>
        <v>1659</v>
      </c>
      <c r="CL454" s="15">
        <v>226873</v>
      </c>
      <c r="CM454" s="15">
        <v>17559</v>
      </c>
      <c r="CN454" s="15">
        <v>69266</v>
      </c>
      <c r="CO454" s="15">
        <v>5343</v>
      </c>
      <c r="CP454" s="15">
        <v>15202</v>
      </c>
      <c r="CQ454" s="15">
        <v>864</v>
      </c>
      <c r="CR454">
        <f t="shared" si="5157"/>
        <v>74609</v>
      </c>
      <c r="CS454">
        <f t="shared" si="4526"/>
        <v>16066</v>
      </c>
    </row>
    <row r="455" spans="1:97" x14ac:dyDescent="0.35">
      <c r="A455" s="1">
        <f t="shared" si="2564"/>
        <v>44361</v>
      </c>
      <c r="B455">
        <f t="shared" si="5128"/>
        <v>1779146</v>
      </c>
      <c r="C455">
        <f t="shared" ref="C455" si="5582">BU455</f>
        <v>372625</v>
      </c>
      <c r="D455">
        <v>363863</v>
      </c>
      <c r="E455">
        <v>6102</v>
      </c>
      <c r="F455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>
        <f t="shared" ref="N455" si="5584">B455-C455</f>
        <v>1406521</v>
      </c>
      <c r="O455" s="3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6">
        <f t="shared" ref="T455" si="5588">R455/V455</f>
        <v>7.3369565217391311E-2</v>
      </c>
      <c r="U455" s="6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5">
        <v>5120738</v>
      </c>
      <c r="BO455" s="15">
        <v>403191</v>
      </c>
      <c r="BP455" s="15">
        <v>1481602</v>
      </c>
      <c r="BQ455" s="15">
        <v>297544</v>
      </c>
      <c r="BR455" s="15">
        <v>307246</v>
      </c>
      <c r="BS455" s="15">
        <v>65379</v>
      </c>
      <c r="BT455">
        <f t="shared" si="5154"/>
        <v>1779146</v>
      </c>
      <c r="BU455">
        <f t="shared" si="2767"/>
        <v>372625</v>
      </c>
      <c r="BV455" s="15">
        <v>42042</v>
      </c>
      <c r="BW455" s="15">
        <v>3013</v>
      </c>
      <c r="BX455" s="15">
        <v>9564</v>
      </c>
      <c r="BY455" s="15">
        <v>3461</v>
      </c>
      <c r="BZ455" s="15">
        <v>2218</v>
      </c>
      <c r="CA455" s="15">
        <v>659</v>
      </c>
      <c r="CB455">
        <f t="shared" si="5155"/>
        <v>13025</v>
      </c>
      <c r="CC455">
        <f t="shared" si="2769"/>
        <v>2877</v>
      </c>
      <c r="CD455" s="15">
        <v>31045</v>
      </c>
      <c r="CE455" s="15">
        <v>1753</v>
      </c>
      <c r="CF455" s="15">
        <v>5590</v>
      </c>
      <c r="CG455" s="15">
        <v>1878</v>
      </c>
      <c r="CH455" s="15">
        <v>1195</v>
      </c>
      <c r="CI455" s="15">
        <v>465</v>
      </c>
      <c r="CJ455">
        <f t="shared" si="5156"/>
        <v>7468</v>
      </c>
      <c r="CK455">
        <f t="shared" si="2771"/>
        <v>1660</v>
      </c>
      <c r="CL455" s="15">
        <v>226981</v>
      </c>
      <c r="CM455" s="15">
        <v>17560</v>
      </c>
      <c r="CN455" s="15">
        <v>69300</v>
      </c>
      <c r="CO455" s="15">
        <v>5343</v>
      </c>
      <c r="CP455" s="15">
        <v>15207</v>
      </c>
      <c r="CQ455" s="15">
        <v>864</v>
      </c>
      <c r="CR455">
        <f t="shared" si="5157"/>
        <v>74643</v>
      </c>
      <c r="CS455">
        <f t="shared" si="4526"/>
        <v>16071</v>
      </c>
    </row>
    <row r="456" spans="1:97" x14ac:dyDescent="0.35">
      <c r="A456" s="1">
        <f t="shared" si="2564"/>
        <v>44362</v>
      </c>
      <c r="B456">
        <f t="shared" si="5128"/>
        <v>1780117</v>
      </c>
      <c r="C456">
        <f t="shared" ref="C456" si="5607">BU456</f>
        <v>372715</v>
      </c>
      <c r="D456">
        <v>364207</v>
      </c>
      <c r="E456">
        <v>6102</v>
      </c>
      <c r="F456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>
        <f t="shared" ref="N456" si="5609">B456-C456</f>
        <v>1407402</v>
      </c>
      <c r="O456" s="3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6">
        <f t="shared" ref="T456" si="5613">R456/V456</f>
        <v>9.2687950566426369E-2</v>
      </c>
      <c r="U456" s="6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5">
        <v>5124801</v>
      </c>
      <c r="BO456" s="15">
        <v>403357</v>
      </c>
      <c r="BP456" s="15">
        <v>1482385</v>
      </c>
      <c r="BQ456" s="15">
        <v>297732</v>
      </c>
      <c r="BR456" s="15">
        <v>307318</v>
      </c>
      <c r="BS456" s="15">
        <v>65397</v>
      </c>
      <c r="BT456">
        <f t="shared" si="5154"/>
        <v>1780117</v>
      </c>
      <c r="BU456">
        <f t="shared" si="2767"/>
        <v>372715</v>
      </c>
      <c r="BV456" s="15">
        <v>42066</v>
      </c>
      <c r="BW456" s="15">
        <v>3010</v>
      </c>
      <c r="BX456" s="15">
        <v>9566</v>
      </c>
      <c r="BY456" s="15">
        <v>3466</v>
      </c>
      <c r="BZ456" s="15">
        <v>2220</v>
      </c>
      <c r="CA456" s="15">
        <v>359</v>
      </c>
      <c r="CB456">
        <f t="shared" si="5155"/>
        <v>13032</v>
      </c>
      <c r="CC456">
        <f t="shared" si="2769"/>
        <v>2579</v>
      </c>
      <c r="CD456" s="15">
        <v>31059</v>
      </c>
      <c r="CE456" s="15">
        <v>1754</v>
      </c>
      <c r="CF456" s="15">
        <v>5595</v>
      </c>
      <c r="CG456" s="15">
        <v>1880</v>
      </c>
      <c r="CH456" s="15">
        <v>1195</v>
      </c>
      <c r="CI456" s="15">
        <v>465</v>
      </c>
      <c r="CJ456">
        <f t="shared" si="5156"/>
        <v>7475</v>
      </c>
      <c r="CK456">
        <f t="shared" si="2771"/>
        <v>1660</v>
      </c>
      <c r="CL456" s="15">
        <v>227078</v>
      </c>
      <c r="CM456" s="15">
        <v>17572</v>
      </c>
      <c r="CN456" s="15">
        <v>69326</v>
      </c>
      <c r="CO456" s="15">
        <v>5347</v>
      </c>
      <c r="CP456" s="15">
        <v>15215</v>
      </c>
      <c r="CQ456" s="15">
        <v>864</v>
      </c>
      <c r="CR456">
        <f t="shared" si="5157"/>
        <v>74673</v>
      </c>
      <c r="CS456">
        <f t="shared" si="4526"/>
        <v>16079</v>
      </c>
    </row>
    <row r="457" spans="1:97" x14ac:dyDescent="0.35">
      <c r="A457" s="1">
        <f t="shared" si="2564"/>
        <v>44363</v>
      </c>
      <c r="B457">
        <f t="shared" si="5128"/>
        <v>1781339</v>
      </c>
      <c r="C457">
        <f t="shared" ref="C457" si="5632">BU457</f>
        <v>372804</v>
      </c>
      <c r="D457">
        <v>364405</v>
      </c>
      <c r="E457">
        <v>6103</v>
      </c>
      <c r="F457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>
        <f t="shared" ref="N457" si="5634">B457-C457</f>
        <v>1408535</v>
      </c>
      <c r="O457" s="3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6">
        <f t="shared" ref="T457" si="5638">R457/V457</f>
        <v>7.2831423895253683E-2</v>
      </c>
      <c r="U457" s="6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5">
        <v>5129733</v>
      </c>
      <c r="BO457" s="15">
        <v>403448</v>
      </c>
      <c r="BP457" s="15">
        <v>1483376</v>
      </c>
      <c r="BQ457" s="15">
        <v>297963</v>
      </c>
      <c r="BR457" s="15">
        <v>307398</v>
      </c>
      <c r="BS457" s="15">
        <v>65406</v>
      </c>
      <c r="BT457">
        <f t="shared" si="5154"/>
        <v>1781339</v>
      </c>
      <c r="BU457">
        <f t="shared" si="2767"/>
        <v>372804</v>
      </c>
      <c r="BV457" s="15">
        <v>42117</v>
      </c>
      <c r="BW457" s="15">
        <v>3016</v>
      </c>
      <c r="BX457" s="15">
        <v>9572</v>
      </c>
      <c r="BY457" s="15">
        <v>3476</v>
      </c>
      <c r="BZ457" s="15">
        <v>2223</v>
      </c>
      <c r="CA457" s="15">
        <v>659</v>
      </c>
      <c r="CB457">
        <f t="shared" si="5155"/>
        <v>13048</v>
      </c>
      <c r="CC457">
        <f t="shared" si="2769"/>
        <v>2882</v>
      </c>
      <c r="CD457" s="15">
        <v>31089</v>
      </c>
      <c r="CE457" s="15">
        <v>1755</v>
      </c>
      <c r="CF457" s="15">
        <v>5595</v>
      </c>
      <c r="CG457" s="15">
        <v>1886</v>
      </c>
      <c r="CH457" s="15">
        <v>1196</v>
      </c>
      <c r="CI457" s="15">
        <v>465</v>
      </c>
      <c r="CJ457">
        <f t="shared" si="5156"/>
        <v>7481</v>
      </c>
      <c r="CK457">
        <f t="shared" si="2771"/>
        <v>1661</v>
      </c>
      <c r="CL457" s="15">
        <v>227310</v>
      </c>
      <c r="CM457" s="15">
        <v>17597</v>
      </c>
      <c r="CN457" s="15">
        <v>69377</v>
      </c>
      <c r="CO457" s="15">
        <v>5358</v>
      </c>
      <c r="CP457" s="15">
        <v>15237</v>
      </c>
      <c r="CQ457" s="15">
        <v>865</v>
      </c>
      <c r="CR457">
        <f t="shared" si="5157"/>
        <v>74735</v>
      </c>
      <c r="CS457">
        <f t="shared" si="4526"/>
        <v>16102</v>
      </c>
    </row>
    <row r="458" spans="1:97" x14ac:dyDescent="0.35">
      <c r="A458" s="1">
        <f t="shared" si="2564"/>
        <v>44364</v>
      </c>
      <c r="B458">
        <f t="shared" si="5128"/>
        <v>1782924</v>
      </c>
      <c r="C458">
        <f t="shared" ref="C458" si="5657">BU458</f>
        <v>372894</v>
      </c>
      <c r="D458">
        <v>364611</v>
      </c>
      <c r="E458">
        <v>6109</v>
      </c>
      <c r="F458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>
        <f t="shared" ref="N458" si="5659">B458-C458</f>
        <v>1410030</v>
      </c>
      <c r="O458" s="3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6">
        <f t="shared" ref="T458" si="5663">R458/V458</f>
        <v>5.6782334384858045E-2</v>
      </c>
      <c r="U458" s="6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5">
        <v>5136785</v>
      </c>
      <c r="BO458" s="15">
        <v>403573</v>
      </c>
      <c r="BP458" s="15">
        <v>1484646</v>
      </c>
      <c r="BQ458" s="15">
        <v>298278</v>
      </c>
      <c r="BR458" s="15">
        <v>307477</v>
      </c>
      <c r="BS458" s="15">
        <v>65417</v>
      </c>
      <c r="BT458">
        <f t="shared" si="5154"/>
        <v>1782924</v>
      </c>
      <c r="BU458">
        <f t="shared" si="2767"/>
        <v>372894</v>
      </c>
      <c r="BV458" s="15">
        <v>42180</v>
      </c>
      <c r="BW458" s="15">
        <v>3016</v>
      </c>
      <c r="BX458" s="15">
        <v>9577</v>
      </c>
      <c r="BY458" s="15">
        <v>3476</v>
      </c>
      <c r="BZ458" s="15">
        <v>2222</v>
      </c>
      <c r="CA458" s="15">
        <v>659</v>
      </c>
      <c r="CB458">
        <f t="shared" si="5155"/>
        <v>13053</v>
      </c>
      <c r="CC458">
        <f t="shared" si="2769"/>
        <v>2881</v>
      </c>
      <c r="CD458" s="15">
        <v>31127</v>
      </c>
      <c r="CE458" s="15">
        <v>1753</v>
      </c>
      <c r="CF458" s="15">
        <v>5602</v>
      </c>
      <c r="CG458" s="15">
        <v>1887</v>
      </c>
      <c r="CH458" s="15">
        <v>1197</v>
      </c>
      <c r="CI458" s="15">
        <v>465</v>
      </c>
      <c r="CJ458">
        <f t="shared" si="5156"/>
        <v>7489</v>
      </c>
      <c r="CK458">
        <f t="shared" si="2771"/>
        <v>1662</v>
      </c>
      <c r="CL458" s="15">
        <v>227607</v>
      </c>
      <c r="CM458" s="15">
        <v>17612</v>
      </c>
      <c r="CN458" s="15">
        <v>69439</v>
      </c>
      <c r="CO458" s="15">
        <v>5375</v>
      </c>
      <c r="CP458" s="15">
        <v>15249</v>
      </c>
      <c r="CQ458" s="15">
        <v>865</v>
      </c>
      <c r="CR458">
        <f t="shared" si="5157"/>
        <v>74814</v>
      </c>
      <c r="CS458">
        <f t="shared" si="4526"/>
        <v>16114</v>
      </c>
    </row>
    <row r="459" spans="1:97" x14ac:dyDescent="0.35">
      <c r="A459" s="1">
        <f t="shared" si="2564"/>
        <v>44365</v>
      </c>
      <c r="B459">
        <f t="shared" si="5128"/>
        <v>1784094</v>
      </c>
      <c r="C459">
        <f t="shared" ref="C459" si="5682">BU459</f>
        <v>372964</v>
      </c>
      <c r="D459">
        <v>364757</v>
      </c>
      <c r="E459">
        <v>6109</v>
      </c>
      <c r="F45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>
        <f t="shared" ref="N459" si="5684">B459-C459</f>
        <v>1411130</v>
      </c>
      <c r="O459" s="3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6">
        <f t="shared" ref="T459" si="5688">R459/V459</f>
        <v>5.9829059829059832E-2</v>
      </c>
      <c r="U459" s="6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5">
        <v>5141618</v>
      </c>
      <c r="BO459" s="15">
        <v>403641</v>
      </c>
      <c r="BP459" s="15">
        <v>1485669</v>
      </c>
      <c r="BQ459" s="15">
        <v>298425</v>
      </c>
      <c r="BR459" s="15">
        <v>307535</v>
      </c>
      <c r="BS459" s="15">
        <v>65429</v>
      </c>
      <c r="BT459">
        <f t="shared" si="5154"/>
        <v>1784094</v>
      </c>
      <c r="BU459">
        <f t="shared" si="2767"/>
        <v>372964</v>
      </c>
      <c r="BV459" s="15">
        <v>42222</v>
      </c>
      <c r="BW459" s="15">
        <v>3023</v>
      </c>
      <c r="BX459" s="15">
        <v>9593</v>
      </c>
      <c r="BY459" s="15">
        <v>3478</v>
      </c>
      <c r="BZ459" s="15">
        <v>2224</v>
      </c>
      <c r="CA459" s="15">
        <v>659</v>
      </c>
      <c r="CB459">
        <f t="shared" si="5155"/>
        <v>13071</v>
      </c>
      <c r="CC459">
        <f t="shared" si="2769"/>
        <v>2883</v>
      </c>
      <c r="CD459" s="15">
        <v>31158</v>
      </c>
      <c r="CE459" s="15">
        <v>1753</v>
      </c>
      <c r="CF459" s="15">
        <v>5607</v>
      </c>
      <c r="CG459" s="15">
        <v>1891</v>
      </c>
      <c r="CH459" s="15">
        <v>1197</v>
      </c>
      <c r="CI459" s="15">
        <v>465</v>
      </c>
      <c r="CJ459">
        <f t="shared" si="5156"/>
        <v>7498</v>
      </c>
      <c r="CK459">
        <f t="shared" si="2771"/>
        <v>1662</v>
      </c>
      <c r="CL459" s="15">
        <v>227815</v>
      </c>
      <c r="CM459" s="15">
        <v>17619</v>
      </c>
      <c r="CN459" s="15">
        <v>69491</v>
      </c>
      <c r="CO459" s="15">
        <v>5373</v>
      </c>
      <c r="CP459" s="15">
        <v>15261</v>
      </c>
      <c r="CQ459" s="15">
        <v>865</v>
      </c>
      <c r="CR459">
        <f t="shared" si="5157"/>
        <v>74864</v>
      </c>
      <c r="CS459">
        <f t="shared" si="4526"/>
        <v>16126</v>
      </c>
    </row>
    <row r="460" spans="1:97" x14ac:dyDescent="0.35">
      <c r="A460" s="1">
        <f t="shared" si="2564"/>
        <v>44366</v>
      </c>
      <c r="B460">
        <f t="shared" si="5128"/>
        <v>1785160</v>
      </c>
      <c r="C460">
        <f t="shared" ref="C460" si="5707">BU460</f>
        <v>373043</v>
      </c>
      <c r="D460">
        <v>364941</v>
      </c>
      <c r="E460">
        <v>6109</v>
      </c>
      <c r="F460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>
        <f t="shared" ref="N460" si="5709">B460-C460</f>
        <v>1412117</v>
      </c>
      <c r="O460" s="3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6">
        <f t="shared" ref="T460" si="5713">R460/V460</f>
        <v>7.410881801125703E-2</v>
      </c>
      <c r="U460" s="6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5">
        <v>5146782</v>
      </c>
      <c r="BO460" s="15">
        <v>403732</v>
      </c>
      <c r="BP460" s="15">
        <v>1486492</v>
      </c>
      <c r="BQ460" s="15">
        <v>298668</v>
      </c>
      <c r="BR460" s="15">
        <v>307595</v>
      </c>
      <c r="BS460" s="15">
        <v>65448</v>
      </c>
      <c r="BT460">
        <f t="shared" si="5154"/>
        <v>1785160</v>
      </c>
      <c r="BU460">
        <f t="shared" si="2767"/>
        <v>373043</v>
      </c>
      <c r="BV460" s="15">
        <v>42329</v>
      </c>
      <c r="BW460" s="15">
        <v>3021</v>
      </c>
      <c r="BX460" s="15">
        <v>9597</v>
      </c>
      <c r="BY460" s="15">
        <v>3483</v>
      </c>
      <c r="BZ460" s="15">
        <v>2225</v>
      </c>
      <c r="CA460" s="15">
        <v>659</v>
      </c>
      <c r="CB460">
        <f t="shared" si="5155"/>
        <v>13080</v>
      </c>
      <c r="CC460">
        <f t="shared" si="2769"/>
        <v>2884</v>
      </c>
      <c r="CD460" s="15">
        <v>31176</v>
      </c>
      <c r="CE460" s="15">
        <v>1755</v>
      </c>
      <c r="CF460" s="15">
        <v>5611</v>
      </c>
      <c r="CG460" s="15">
        <v>1892</v>
      </c>
      <c r="CH460" s="15">
        <v>1198</v>
      </c>
      <c r="CI460" s="15">
        <v>465</v>
      </c>
      <c r="CJ460">
        <f t="shared" si="5156"/>
        <v>7503</v>
      </c>
      <c r="CK460">
        <f t="shared" si="2771"/>
        <v>1663</v>
      </c>
      <c r="CL460" s="15">
        <v>228209</v>
      </c>
      <c r="CM460" s="15">
        <v>17636</v>
      </c>
      <c r="CN460" s="15">
        <v>69514</v>
      </c>
      <c r="CO460" s="15">
        <v>5404</v>
      </c>
      <c r="CP460" s="15">
        <v>15272</v>
      </c>
      <c r="CQ460" s="15">
        <v>867</v>
      </c>
      <c r="CR460">
        <f t="shared" si="5157"/>
        <v>74918</v>
      </c>
      <c r="CS460">
        <f t="shared" si="4526"/>
        <v>16139</v>
      </c>
    </row>
    <row r="461" spans="1:97" x14ac:dyDescent="0.35">
      <c r="A461" s="1">
        <f t="shared" si="2564"/>
        <v>44367</v>
      </c>
      <c r="B461">
        <f t="shared" si="5128"/>
        <v>1785965</v>
      </c>
      <c r="C461">
        <f t="shared" ref="C461" si="5733">BU461</f>
        <v>373100</v>
      </c>
      <c r="D461">
        <v>365018</v>
      </c>
      <c r="E461">
        <v>6112</v>
      </c>
      <c r="F461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>
        <f t="shared" ref="N461" si="5735">B461-C461</f>
        <v>1412865</v>
      </c>
      <c r="O461" s="3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6">
        <f t="shared" ref="T461" si="5739">R461/V461</f>
        <v>7.0807453416149066E-2</v>
      </c>
      <c r="U461" s="6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5">
        <v>5149430</v>
      </c>
      <c r="BO461" s="15">
        <v>403794</v>
      </c>
      <c r="BP461" s="15">
        <v>1487289</v>
      </c>
      <c r="BQ461" s="15">
        <v>298676</v>
      </c>
      <c r="BR461" s="15">
        <v>307654</v>
      </c>
      <c r="BS461" s="15">
        <v>65446</v>
      </c>
      <c r="BT461">
        <f t="shared" si="5154"/>
        <v>1785965</v>
      </c>
      <c r="BU461">
        <f t="shared" si="2767"/>
        <v>373100</v>
      </c>
      <c r="BV461" s="15">
        <v>42340</v>
      </c>
      <c r="BW461" s="15">
        <v>3018</v>
      </c>
      <c r="BX461" s="15">
        <v>9601</v>
      </c>
      <c r="BY461" s="15">
        <v>3487</v>
      </c>
      <c r="BZ461" s="15">
        <v>2225</v>
      </c>
      <c r="CA461" s="15">
        <v>659</v>
      </c>
      <c r="CB461">
        <f t="shared" si="5155"/>
        <v>13088</v>
      </c>
      <c r="CC461">
        <f t="shared" si="2769"/>
        <v>2884</v>
      </c>
      <c r="CD461" s="15">
        <v>31179</v>
      </c>
      <c r="CE461" s="15">
        <v>1756</v>
      </c>
      <c r="CF461" s="15">
        <v>5612</v>
      </c>
      <c r="CG461" s="15">
        <v>1891</v>
      </c>
      <c r="CH461" s="15">
        <v>1198</v>
      </c>
      <c r="CI461" s="15">
        <v>465</v>
      </c>
      <c r="CJ461">
        <f t="shared" si="5156"/>
        <v>7503</v>
      </c>
      <c r="CK461">
        <f t="shared" si="2771"/>
        <v>1663</v>
      </c>
      <c r="CL461" s="15">
        <v>228325</v>
      </c>
      <c r="CM461" s="15">
        <v>17654</v>
      </c>
      <c r="CN461" s="15">
        <v>69565</v>
      </c>
      <c r="CO461" s="15">
        <v>5402</v>
      </c>
      <c r="CP461" s="15">
        <v>15292</v>
      </c>
      <c r="CQ461" s="15">
        <v>867</v>
      </c>
      <c r="CR461">
        <f t="shared" si="5157"/>
        <v>74967</v>
      </c>
      <c r="CS461">
        <f t="shared" si="4526"/>
        <v>16159</v>
      </c>
    </row>
    <row r="462" spans="1:97" x14ac:dyDescent="0.35">
      <c r="A462" s="1">
        <f t="shared" si="2564"/>
        <v>44368</v>
      </c>
      <c r="B462">
        <f t="shared" si="5128"/>
        <v>1786442</v>
      </c>
      <c r="C462">
        <f t="shared" ref="C462" si="5759">BU462</f>
        <v>373130</v>
      </c>
      <c r="D462">
        <v>365083</v>
      </c>
      <c r="E462">
        <v>6114</v>
      </c>
      <c r="F462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>
        <f t="shared" ref="N462" si="5761">B462-C462</f>
        <v>1413312</v>
      </c>
      <c r="O462" s="3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6">
        <f t="shared" ref="T462" si="5765">R462/V462</f>
        <v>6.2893081761006289E-2</v>
      </c>
      <c r="U462" s="6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5">
        <v>5151252</v>
      </c>
      <c r="BO462" s="15">
        <v>403839</v>
      </c>
      <c r="BP462" s="15">
        <v>1487764</v>
      </c>
      <c r="BQ462" s="15">
        <v>298678</v>
      </c>
      <c r="BR462" s="15">
        <v>307684</v>
      </c>
      <c r="BS462" s="15">
        <v>65446</v>
      </c>
      <c r="BT462">
        <f t="shared" si="5154"/>
        <v>1786442</v>
      </c>
      <c r="BU462">
        <f t="shared" si="2767"/>
        <v>373130</v>
      </c>
      <c r="BV462" s="15">
        <v>42344</v>
      </c>
      <c r="BW462" s="15">
        <v>3022</v>
      </c>
      <c r="BX462" s="15">
        <v>9602</v>
      </c>
      <c r="BY462" s="15">
        <v>3487</v>
      </c>
      <c r="BZ462" s="15">
        <v>2227</v>
      </c>
      <c r="CA462" s="15">
        <v>659</v>
      </c>
      <c r="CB462">
        <f t="shared" si="5155"/>
        <v>13089</v>
      </c>
      <c r="CC462">
        <f t="shared" si="2769"/>
        <v>2886</v>
      </c>
      <c r="CD462" s="15">
        <v>31182</v>
      </c>
      <c r="CE462" s="15">
        <v>1755</v>
      </c>
      <c r="CF462" s="15">
        <v>5613</v>
      </c>
      <c r="CG462" s="15">
        <v>1891</v>
      </c>
      <c r="CH462" s="15">
        <v>1198</v>
      </c>
      <c r="CI462" s="15">
        <v>465</v>
      </c>
      <c r="CJ462">
        <f t="shared" si="5156"/>
        <v>7504</v>
      </c>
      <c r="CK462">
        <f t="shared" si="2771"/>
        <v>1663</v>
      </c>
      <c r="CL462" s="15">
        <v>228389</v>
      </c>
      <c r="CM462" s="15">
        <v>17662</v>
      </c>
      <c r="CN462" s="15">
        <v>69584</v>
      </c>
      <c r="CO462" s="15">
        <v>5404</v>
      </c>
      <c r="CP462" s="15">
        <v>15296</v>
      </c>
      <c r="CQ462" s="15">
        <v>867</v>
      </c>
      <c r="CR462">
        <f t="shared" si="5157"/>
        <v>74988</v>
      </c>
      <c r="CS462">
        <f t="shared" si="4526"/>
        <v>16163</v>
      </c>
    </row>
    <row r="463" spans="1:97" x14ac:dyDescent="0.35">
      <c r="A463" s="1">
        <f t="shared" si="2564"/>
        <v>44369</v>
      </c>
      <c r="B463">
        <f t="shared" si="5128"/>
        <v>1787272</v>
      </c>
      <c r="C463">
        <f t="shared" ref="C463" si="5785">BU463</f>
        <v>373186</v>
      </c>
      <c r="D463">
        <v>365294</v>
      </c>
      <c r="E463">
        <v>6114</v>
      </c>
      <c r="F463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>
        <f t="shared" ref="N463" si="5787">B463-C463</f>
        <v>1414086</v>
      </c>
      <c r="O463" s="3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6">
        <f t="shared" ref="T463" si="5791">R463/V463</f>
        <v>6.746987951807229E-2</v>
      </c>
      <c r="U463" s="6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5">
        <v>5154736</v>
      </c>
      <c r="BO463" s="15">
        <v>403909</v>
      </c>
      <c r="BP463" s="15">
        <v>1488468</v>
      </c>
      <c r="BQ463" s="15">
        <v>298804</v>
      </c>
      <c r="BR463" s="15">
        <v>307734</v>
      </c>
      <c r="BS463" s="15">
        <v>65452</v>
      </c>
      <c r="BT463">
        <f t="shared" si="5154"/>
        <v>1787272</v>
      </c>
      <c r="BU463">
        <f t="shared" si="2767"/>
        <v>373186</v>
      </c>
      <c r="BV463" s="15">
        <v>42392</v>
      </c>
      <c r="BW463" s="15">
        <v>3021</v>
      </c>
      <c r="BX463" s="15">
        <v>9606</v>
      </c>
      <c r="BY463" s="15">
        <v>3493</v>
      </c>
      <c r="BZ463" s="15">
        <v>2227</v>
      </c>
      <c r="CA463" s="15">
        <v>660</v>
      </c>
      <c r="CB463">
        <f t="shared" si="5155"/>
        <v>13099</v>
      </c>
      <c r="CC463">
        <f t="shared" si="2769"/>
        <v>2887</v>
      </c>
      <c r="CD463" s="15">
        <v>31205</v>
      </c>
      <c r="CE463" s="15">
        <v>1758</v>
      </c>
      <c r="CF463" s="15">
        <v>5617</v>
      </c>
      <c r="CG463" s="15">
        <v>1892</v>
      </c>
      <c r="CH463" s="15">
        <v>1199</v>
      </c>
      <c r="CI463" s="15">
        <v>466</v>
      </c>
      <c r="CJ463">
        <f t="shared" si="5156"/>
        <v>7509</v>
      </c>
      <c r="CK463">
        <f t="shared" si="2771"/>
        <v>1665</v>
      </c>
      <c r="CL463" s="15">
        <v>228583</v>
      </c>
      <c r="CM463" s="15">
        <v>17673</v>
      </c>
      <c r="CN463" s="15">
        <v>69632</v>
      </c>
      <c r="CO463" s="15">
        <v>5406</v>
      </c>
      <c r="CP463" s="15">
        <v>15309</v>
      </c>
      <c r="CQ463" s="15">
        <v>868</v>
      </c>
      <c r="CR463">
        <f t="shared" si="5157"/>
        <v>75038</v>
      </c>
      <c r="CS463">
        <f t="shared" si="4526"/>
        <v>16177</v>
      </c>
    </row>
    <row r="464" spans="1:97" x14ac:dyDescent="0.35">
      <c r="A464" s="1">
        <f t="shared" si="2564"/>
        <v>44370</v>
      </c>
      <c r="B464">
        <f t="shared" si="5128"/>
        <v>1788804</v>
      </c>
      <c r="C464">
        <f t="shared" ref="C464" si="5811">BU464</f>
        <v>373310</v>
      </c>
      <c r="D464">
        <v>365447</v>
      </c>
      <c r="E464">
        <v>6117</v>
      </c>
      <c r="F464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>
        <f t="shared" ref="N464" si="5813">B464-C464</f>
        <v>1415494</v>
      </c>
      <c r="O464" s="3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6">
        <f t="shared" ref="T464" si="5817">R464/V464</f>
        <v>8.0939947780678853E-2</v>
      </c>
      <c r="U464" s="6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5">
        <v>5160862</v>
      </c>
      <c r="BO464" s="15">
        <v>404070</v>
      </c>
      <c r="BP464" s="15">
        <v>1489792</v>
      </c>
      <c r="BQ464" s="15">
        <v>299012</v>
      </c>
      <c r="BR464" s="15">
        <v>307833</v>
      </c>
      <c r="BS464" s="15">
        <v>65477</v>
      </c>
      <c r="BT464">
        <f t="shared" si="5154"/>
        <v>1788804</v>
      </c>
      <c r="BU464">
        <f t="shared" si="2767"/>
        <v>373310</v>
      </c>
      <c r="BV464" s="15">
        <v>42519</v>
      </c>
      <c r="BW464" s="15">
        <v>3027</v>
      </c>
      <c r="BX464" s="15">
        <v>9611</v>
      </c>
      <c r="BY464" s="15">
        <v>3499</v>
      </c>
      <c r="BZ464" s="15">
        <v>2228</v>
      </c>
      <c r="CA464" s="15">
        <v>660</v>
      </c>
      <c r="CB464">
        <f t="shared" si="5155"/>
        <v>13110</v>
      </c>
      <c r="CC464">
        <f t="shared" si="2769"/>
        <v>2888</v>
      </c>
      <c r="CD464" s="15">
        <v>31249</v>
      </c>
      <c r="CE464" s="15">
        <v>1757</v>
      </c>
      <c r="CF464" s="15">
        <v>5624</v>
      </c>
      <c r="CG464" s="15">
        <v>1896</v>
      </c>
      <c r="CH464" s="15">
        <v>1199</v>
      </c>
      <c r="CI464" s="15">
        <v>466</v>
      </c>
      <c r="CJ464">
        <f t="shared" si="5156"/>
        <v>7520</v>
      </c>
      <c r="CK464">
        <f t="shared" si="2771"/>
        <v>1665</v>
      </c>
      <c r="CL464" s="15">
        <v>228911</v>
      </c>
      <c r="CM464" s="15">
        <v>17703</v>
      </c>
      <c r="CN464" s="15">
        <v>69695</v>
      </c>
      <c r="CO464" s="15">
        <v>5414</v>
      </c>
      <c r="CP464" s="15">
        <v>15330</v>
      </c>
      <c r="CQ464" s="15">
        <v>868</v>
      </c>
      <c r="CR464">
        <f t="shared" si="5157"/>
        <v>75109</v>
      </c>
      <c r="CS464">
        <f t="shared" si="4526"/>
        <v>16198</v>
      </c>
    </row>
    <row r="465" spans="1:97" x14ac:dyDescent="0.35">
      <c r="A465" s="1">
        <f t="shared" si="2564"/>
        <v>44371</v>
      </c>
      <c r="B465">
        <f t="shared" si="5128"/>
        <v>1789811</v>
      </c>
      <c r="C465">
        <f t="shared" ref="C465" si="5837">BU465</f>
        <v>373372</v>
      </c>
      <c r="D465">
        <v>365552</v>
      </c>
      <c r="E465">
        <v>6120</v>
      </c>
      <c r="F465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>
        <f t="shared" ref="N465" si="5839">B465-C465</f>
        <v>1416439</v>
      </c>
      <c r="O465" s="3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6">
        <f t="shared" ref="T465" si="5843">R465/V465</f>
        <v>6.1569016881827213E-2</v>
      </c>
      <c r="U465" s="6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5">
        <v>5165865</v>
      </c>
      <c r="BO465" s="15">
        <v>404132</v>
      </c>
      <c r="BP465" s="15">
        <v>1490646</v>
      </c>
      <c r="BQ465" s="15">
        <v>299165</v>
      </c>
      <c r="BR465" s="15">
        <v>307896</v>
      </c>
      <c r="BS465" s="15">
        <v>65476</v>
      </c>
      <c r="BT465">
        <f t="shared" si="5154"/>
        <v>1789811</v>
      </c>
      <c r="BU465">
        <f t="shared" si="2767"/>
        <v>373372</v>
      </c>
      <c r="BV465" s="15">
        <v>42551</v>
      </c>
      <c r="BW465" s="15">
        <v>3025</v>
      </c>
      <c r="BX465" s="15">
        <v>9612</v>
      </c>
      <c r="BY465" s="15">
        <v>3504</v>
      </c>
      <c r="BZ465" s="15">
        <v>2229</v>
      </c>
      <c r="CA465" s="15">
        <v>660</v>
      </c>
      <c r="CB465">
        <f t="shared" si="5155"/>
        <v>13116</v>
      </c>
      <c r="CC465">
        <f t="shared" si="2769"/>
        <v>2889</v>
      </c>
      <c r="CD465" s="15">
        <v>31282</v>
      </c>
      <c r="CE465" s="15">
        <v>1759</v>
      </c>
      <c r="CF465" s="15">
        <v>5627</v>
      </c>
      <c r="CG465" s="15">
        <v>1899</v>
      </c>
      <c r="CH465" s="15">
        <v>1199</v>
      </c>
      <c r="CI465" s="15">
        <v>466</v>
      </c>
      <c r="CJ465">
        <f t="shared" si="5156"/>
        <v>7526</v>
      </c>
      <c r="CK465">
        <f t="shared" si="2771"/>
        <v>1665</v>
      </c>
      <c r="CL465" s="15">
        <v>229169</v>
      </c>
      <c r="CM465" s="15">
        <v>17717</v>
      </c>
      <c r="CN465" s="15">
        <v>69731</v>
      </c>
      <c r="CO465" s="15">
        <v>5433</v>
      </c>
      <c r="CP465" s="15">
        <v>15344</v>
      </c>
      <c r="CQ465" s="15">
        <v>869</v>
      </c>
      <c r="CR465">
        <f t="shared" si="5157"/>
        <v>75164</v>
      </c>
      <c r="CS465">
        <f t="shared" si="4526"/>
        <v>16213</v>
      </c>
    </row>
    <row r="466" spans="1:97" x14ac:dyDescent="0.35">
      <c r="A466" s="1">
        <f t="shared" si="2564"/>
        <v>44372</v>
      </c>
      <c r="B466">
        <f t="shared" si="5128"/>
        <v>1790663</v>
      </c>
      <c r="C466">
        <f t="shared" ref="C466" si="5863">BU466</f>
        <v>373428</v>
      </c>
      <c r="D466">
        <v>365656</v>
      </c>
      <c r="E466">
        <v>6124</v>
      </c>
      <c r="F466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>
        <f t="shared" ref="N466" si="5865">B466-C466</f>
        <v>1417235</v>
      </c>
      <c r="O466" s="3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6">
        <f t="shared" ref="T466" si="5869">R466/V466</f>
        <v>6.5727699530516437E-2</v>
      </c>
      <c r="U466" s="6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5">
        <v>5169399</v>
      </c>
      <c r="BO466" s="15">
        <v>404236</v>
      </c>
      <c r="BP466" s="15">
        <v>1491388</v>
      </c>
      <c r="BQ466" s="15">
        <v>299275</v>
      </c>
      <c r="BR466" s="15">
        <v>307948</v>
      </c>
      <c r="BS466" s="15">
        <v>65480</v>
      </c>
      <c r="BT466">
        <f t="shared" si="5154"/>
        <v>1790663</v>
      </c>
      <c r="BU466">
        <f t="shared" si="2767"/>
        <v>373428</v>
      </c>
      <c r="BV466" s="15">
        <v>42631</v>
      </c>
      <c r="BW466" s="15">
        <v>3029</v>
      </c>
      <c r="BX466" s="15">
        <v>9616</v>
      </c>
      <c r="BY466" s="15">
        <v>3506</v>
      </c>
      <c r="BZ466" s="15">
        <v>2228</v>
      </c>
      <c r="CA466" s="15">
        <v>661</v>
      </c>
      <c r="CB466">
        <f t="shared" si="5155"/>
        <v>13122</v>
      </c>
      <c r="CC466">
        <f t="shared" si="2769"/>
        <v>2889</v>
      </c>
      <c r="CD466" s="15">
        <v>31298</v>
      </c>
      <c r="CE466" s="15">
        <v>1756</v>
      </c>
      <c r="CF466" s="15">
        <v>5631</v>
      </c>
      <c r="CG466" s="15">
        <v>1899</v>
      </c>
      <c r="CH466" s="15">
        <v>1199</v>
      </c>
      <c r="CI466" s="15">
        <v>466</v>
      </c>
      <c r="CJ466">
        <f t="shared" si="5156"/>
        <v>7530</v>
      </c>
      <c r="CK466">
        <f t="shared" si="2771"/>
        <v>1665</v>
      </c>
      <c r="CL466" s="15">
        <v>229318</v>
      </c>
      <c r="CM466" s="15">
        <v>17739</v>
      </c>
      <c r="CN466" s="15">
        <v>69786</v>
      </c>
      <c r="CO466" s="15">
        <v>5431</v>
      </c>
      <c r="CP466" s="15">
        <v>15361</v>
      </c>
      <c r="CQ466" s="15">
        <v>869</v>
      </c>
      <c r="CR466">
        <f t="shared" si="5157"/>
        <v>75217</v>
      </c>
      <c r="CS466">
        <f t="shared" si="4526"/>
        <v>16230</v>
      </c>
    </row>
    <row r="467" spans="1:97" x14ac:dyDescent="0.35">
      <c r="A467" s="1">
        <f t="shared" si="2564"/>
        <v>44373</v>
      </c>
      <c r="B467">
        <f t="shared" si="5128"/>
        <v>1791932</v>
      </c>
      <c r="C467">
        <f t="shared" ref="C467" si="5889">BU467</f>
        <v>373519</v>
      </c>
      <c r="D467">
        <v>365744</v>
      </c>
      <c r="E467">
        <v>6125</v>
      </c>
      <c r="F467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>
        <f t="shared" ref="N467" si="5891">B467-C467</f>
        <v>1418413</v>
      </c>
      <c r="O467" s="3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6">
        <f t="shared" ref="T467" si="5895">R467/V467</f>
        <v>7.1710007880220653E-2</v>
      </c>
      <c r="U467" s="6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5">
        <v>5175891</v>
      </c>
      <c r="BO467" s="15">
        <v>404302</v>
      </c>
      <c r="BP467" s="15">
        <v>1492455</v>
      </c>
      <c r="BQ467" s="15">
        <v>299477</v>
      </c>
      <c r="BR467" s="15">
        <v>308025</v>
      </c>
      <c r="BS467" s="15">
        <v>65494</v>
      </c>
      <c r="BT467">
        <f t="shared" si="5154"/>
        <v>1791932</v>
      </c>
      <c r="BU467">
        <f t="shared" si="2767"/>
        <v>373519</v>
      </c>
      <c r="BV467" s="15">
        <v>42758</v>
      </c>
      <c r="BW467" s="15">
        <v>3027</v>
      </c>
      <c r="BX467" s="15">
        <v>9614</v>
      </c>
      <c r="BY467" s="15">
        <v>3509</v>
      </c>
      <c r="BZ467" s="15">
        <v>2228</v>
      </c>
      <c r="CA467" s="15">
        <v>661</v>
      </c>
      <c r="CB467">
        <f t="shared" si="5155"/>
        <v>13123</v>
      </c>
      <c r="CC467">
        <f t="shared" si="2769"/>
        <v>2889</v>
      </c>
      <c r="CD467" s="15">
        <v>31320</v>
      </c>
      <c r="CE467" s="15">
        <v>1759</v>
      </c>
      <c r="CF467" s="15">
        <v>5637</v>
      </c>
      <c r="CG467" s="15">
        <v>1899</v>
      </c>
      <c r="CH467" s="15">
        <v>1199</v>
      </c>
      <c r="CI467" s="15">
        <v>466</v>
      </c>
      <c r="CJ467">
        <f t="shared" si="5156"/>
        <v>7536</v>
      </c>
      <c r="CK467">
        <f t="shared" si="2771"/>
        <v>1665</v>
      </c>
      <c r="CL467" s="15">
        <v>230168</v>
      </c>
      <c r="CM467" s="15">
        <v>17756</v>
      </c>
      <c r="CN467" s="15">
        <v>69786</v>
      </c>
      <c r="CO467" s="15">
        <v>5504</v>
      </c>
      <c r="CP467" s="15">
        <v>15379</v>
      </c>
      <c r="CQ467" s="15">
        <v>870</v>
      </c>
      <c r="CR467">
        <f t="shared" si="5157"/>
        <v>75290</v>
      </c>
      <c r="CS467">
        <f t="shared" si="4526"/>
        <v>16249</v>
      </c>
    </row>
    <row r="468" spans="1:97" x14ac:dyDescent="0.35">
      <c r="A468" s="1">
        <f t="shared" si="2564"/>
        <v>44374</v>
      </c>
      <c r="B468">
        <f t="shared" si="5128"/>
        <v>1792539</v>
      </c>
      <c r="C468">
        <f t="shared" ref="C468" si="5915">BU468</f>
        <v>373568</v>
      </c>
      <c r="D468">
        <v>365780</v>
      </c>
      <c r="E468">
        <v>6131</v>
      </c>
      <c r="F468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>
        <f t="shared" ref="N468" si="5917">B468-C468</f>
        <v>1418971</v>
      </c>
      <c r="O468" s="3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6">
        <f t="shared" ref="T468" si="5921">R468/V468</f>
        <v>8.0724876441515644E-2</v>
      </c>
      <c r="U468" s="6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5">
        <v>5177763</v>
      </c>
      <c r="BO468" s="15">
        <v>404413</v>
      </c>
      <c r="BP468" s="15">
        <v>1493026</v>
      </c>
      <c r="BQ468" s="15">
        <v>299513</v>
      </c>
      <c r="BR468" s="15">
        <v>308066</v>
      </c>
      <c r="BS468" s="15">
        <v>65502</v>
      </c>
      <c r="BT468">
        <f t="shared" si="5154"/>
        <v>1792539</v>
      </c>
      <c r="BU468">
        <f t="shared" si="2767"/>
        <v>373568</v>
      </c>
      <c r="BV468" s="15">
        <v>42768</v>
      </c>
      <c r="BW468" s="15">
        <v>3028</v>
      </c>
      <c r="BX468" s="15">
        <v>9618</v>
      </c>
      <c r="BY468" s="15">
        <v>3508</v>
      </c>
      <c r="BZ468" s="15">
        <v>2229</v>
      </c>
      <c r="CA468" s="15">
        <v>661</v>
      </c>
      <c r="CB468">
        <f t="shared" si="5155"/>
        <v>13126</v>
      </c>
      <c r="CC468">
        <f t="shared" si="2769"/>
        <v>2890</v>
      </c>
      <c r="CD468" s="15">
        <v>31328</v>
      </c>
      <c r="CE468" s="15">
        <v>1760</v>
      </c>
      <c r="CF468" s="15">
        <v>5636</v>
      </c>
      <c r="CG468" s="15">
        <v>1900</v>
      </c>
      <c r="CH468" s="15">
        <v>1200</v>
      </c>
      <c r="CI468" s="15">
        <v>466</v>
      </c>
      <c r="CJ468">
        <f t="shared" si="5156"/>
        <v>7536</v>
      </c>
      <c r="CK468">
        <f t="shared" si="2771"/>
        <v>1666</v>
      </c>
      <c r="CL468" s="15">
        <v>230364</v>
      </c>
      <c r="CM468" s="15">
        <v>17773</v>
      </c>
      <c r="CN468" s="15">
        <v>69851</v>
      </c>
      <c r="CO468" s="15">
        <v>5506</v>
      </c>
      <c r="CP468" s="15">
        <v>15390</v>
      </c>
      <c r="CQ468" s="15">
        <v>870</v>
      </c>
      <c r="CR468">
        <f t="shared" si="5157"/>
        <v>75357</v>
      </c>
      <c r="CS468">
        <f t="shared" si="4526"/>
        <v>16260</v>
      </c>
    </row>
    <row r="469" spans="1:97" x14ac:dyDescent="0.35">
      <c r="A469" s="1">
        <f t="shared" si="2564"/>
        <v>44375</v>
      </c>
      <c r="B469">
        <f t="shared" ref="B469:B479" si="5941">BT469</f>
        <v>1793110</v>
      </c>
      <c r="C469">
        <f t="shared" ref="C469" si="5942">BU469</f>
        <v>373613</v>
      </c>
      <c r="D469">
        <v>365821</v>
      </c>
      <c r="E469">
        <v>6133</v>
      </c>
      <c r="F46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>
        <f t="shared" ref="N469" si="5944">B469-C469</f>
        <v>1419497</v>
      </c>
      <c r="O469" s="3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6">
        <f t="shared" ref="T469" si="5948">R469/V469</f>
        <v>7.8809106830122586E-2</v>
      </c>
      <c r="U469" s="6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5">
        <v>5179684</v>
      </c>
      <c r="BO469" s="15">
        <v>404446</v>
      </c>
      <c r="BP469" s="15">
        <v>1493587</v>
      </c>
      <c r="BQ469" s="15">
        <v>299523</v>
      </c>
      <c r="BR469" s="15">
        <v>308108</v>
      </c>
      <c r="BS469" s="15">
        <v>65505</v>
      </c>
      <c r="BT469">
        <f t="shared" ref="BT469:BT479" si="5968">SUM(BP469:BQ469)</f>
        <v>1793110</v>
      </c>
      <c r="BU469">
        <f t="shared" si="2767"/>
        <v>373613</v>
      </c>
      <c r="BV469" s="15">
        <v>42774</v>
      </c>
      <c r="BW469" s="15">
        <v>3030</v>
      </c>
      <c r="BX469" s="15">
        <v>9620</v>
      </c>
      <c r="BY469" s="15">
        <v>3507</v>
      </c>
      <c r="BZ469" s="15">
        <v>2229</v>
      </c>
      <c r="CA469" s="15">
        <v>661</v>
      </c>
      <c r="CB469">
        <f t="shared" ref="CB469:CB479" si="5969">SUM(BX469:BY469)</f>
        <v>13127</v>
      </c>
      <c r="CC469">
        <f t="shared" si="2769"/>
        <v>2890</v>
      </c>
      <c r="CD469" s="15">
        <v>31335</v>
      </c>
      <c r="CE469" s="15">
        <v>1759</v>
      </c>
      <c r="CF469" s="15">
        <v>5637</v>
      </c>
      <c r="CG469" s="15">
        <v>1899</v>
      </c>
      <c r="CH469" s="15">
        <v>1201</v>
      </c>
      <c r="CI469" s="15">
        <v>466</v>
      </c>
      <c r="CJ469">
        <f t="shared" ref="CJ469:CJ479" si="5970">SUM(CF469:CG469)</f>
        <v>7536</v>
      </c>
      <c r="CK469">
        <f t="shared" si="2771"/>
        <v>1667</v>
      </c>
      <c r="CL469" s="15">
        <v>230451</v>
      </c>
      <c r="CM469" s="15">
        <v>17780</v>
      </c>
      <c r="CN469" s="15">
        <v>69862</v>
      </c>
      <c r="CO469" s="15">
        <v>5510</v>
      </c>
      <c r="CP469" s="15">
        <v>15394</v>
      </c>
      <c r="CQ469" s="15">
        <v>871</v>
      </c>
      <c r="CR469">
        <f t="shared" ref="CR469:CR479" si="5971">SUM(CN469:CO469)</f>
        <v>75372</v>
      </c>
      <c r="CS469">
        <f t="shared" si="4526"/>
        <v>16265</v>
      </c>
    </row>
    <row r="470" spans="1:97" x14ac:dyDescent="0.35">
      <c r="A470" s="1">
        <f t="shared" si="2564"/>
        <v>44376</v>
      </c>
      <c r="B470">
        <f t="shared" si="5941"/>
        <v>1794228</v>
      </c>
      <c r="C470">
        <f t="shared" ref="C470" si="5972">BU470</f>
        <v>373706</v>
      </c>
      <c r="D470">
        <v>365848</v>
      </c>
      <c r="E470">
        <v>6133</v>
      </c>
      <c r="F470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>
        <f t="shared" ref="N470" si="5974">B470-C470</f>
        <v>1420522</v>
      </c>
      <c r="O470" s="3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6">
        <f t="shared" ref="T470" si="5978">R470/V470</f>
        <v>8.3184257602862258E-2</v>
      </c>
      <c r="U470" s="6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5">
        <v>5184966</v>
      </c>
      <c r="BO470" s="15">
        <v>404545</v>
      </c>
      <c r="BP470" s="15">
        <v>1494456</v>
      </c>
      <c r="BQ470" s="15">
        <v>299772</v>
      </c>
      <c r="BR470" s="15">
        <v>308190</v>
      </c>
      <c r="BS470" s="15">
        <v>65516</v>
      </c>
      <c r="BT470">
        <f t="shared" si="5968"/>
        <v>1794228</v>
      </c>
      <c r="BU470">
        <f t="shared" si="2767"/>
        <v>373706</v>
      </c>
      <c r="BV470" s="15">
        <v>42888</v>
      </c>
      <c r="BW470" s="15">
        <v>3031</v>
      </c>
      <c r="BX470" s="15">
        <v>9628</v>
      </c>
      <c r="BY470" s="15">
        <v>3511</v>
      </c>
      <c r="BZ470" s="15">
        <v>2229</v>
      </c>
      <c r="CA470" s="15">
        <v>661</v>
      </c>
      <c r="CB470">
        <f t="shared" si="5969"/>
        <v>13139</v>
      </c>
      <c r="CC470">
        <f t="shared" si="2769"/>
        <v>2890</v>
      </c>
      <c r="CD470" s="15">
        <v>31356</v>
      </c>
      <c r="CE470" s="15">
        <v>1760</v>
      </c>
      <c r="CF470" s="15">
        <v>5641</v>
      </c>
      <c r="CG470" s="15">
        <v>1902</v>
      </c>
      <c r="CH470" s="15">
        <v>1201</v>
      </c>
      <c r="CI470" s="15">
        <v>466</v>
      </c>
      <c r="CJ470">
        <f t="shared" si="5970"/>
        <v>7543</v>
      </c>
      <c r="CK470">
        <f t="shared" si="2771"/>
        <v>1667</v>
      </c>
      <c r="CL470" s="15">
        <v>230668</v>
      </c>
      <c r="CM470" s="15">
        <v>17800</v>
      </c>
      <c r="CN470" s="15">
        <v>69899</v>
      </c>
      <c r="CO470" s="15">
        <v>5527</v>
      </c>
      <c r="CP470" s="15">
        <v>15411</v>
      </c>
      <c r="CQ470" s="15">
        <v>871</v>
      </c>
      <c r="CR470">
        <f t="shared" si="5971"/>
        <v>75426</v>
      </c>
      <c r="CS470">
        <f t="shared" si="4526"/>
        <v>16282</v>
      </c>
    </row>
    <row r="471" spans="1:97" x14ac:dyDescent="0.35">
      <c r="A471" s="1">
        <f t="shared" si="2564"/>
        <v>44377</v>
      </c>
      <c r="B471">
        <f t="shared" si="5941"/>
        <v>1795400</v>
      </c>
      <c r="C471">
        <f t="shared" ref="C471" si="5998">BU471</f>
        <v>373823</v>
      </c>
      <c r="D471">
        <v>365989</v>
      </c>
      <c r="E471">
        <v>6134</v>
      </c>
      <c r="F471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>
        <f t="shared" ref="N471" si="6000">B471-C471</f>
        <v>1421577</v>
      </c>
      <c r="O471" s="3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6">
        <f t="shared" ref="T471" si="6004">R471/V471</f>
        <v>9.9829351535836178E-2</v>
      </c>
      <c r="U471" s="6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5">
        <v>5190057</v>
      </c>
      <c r="BO471" s="15">
        <v>404706</v>
      </c>
      <c r="BP471" s="15">
        <v>1495449</v>
      </c>
      <c r="BQ471" s="15">
        <v>299951</v>
      </c>
      <c r="BR471" s="15">
        <v>308279</v>
      </c>
      <c r="BS471" s="15">
        <v>65544</v>
      </c>
      <c r="BT471">
        <f t="shared" si="5968"/>
        <v>1795400</v>
      </c>
      <c r="BU471">
        <f t="shared" si="2767"/>
        <v>373823</v>
      </c>
      <c r="BV471" s="15">
        <v>43030</v>
      </c>
      <c r="BW471" s="15">
        <v>3029</v>
      </c>
      <c r="BX471" s="15">
        <v>9628</v>
      </c>
      <c r="BY471" s="15">
        <v>3519</v>
      </c>
      <c r="BZ471" s="15">
        <v>2230</v>
      </c>
      <c r="CA471" s="15">
        <v>661</v>
      </c>
      <c r="CB471">
        <f t="shared" si="5969"/>
        <v>13147</v>
      </c>
      <c r="CC471">
        <f t="shared" si="2769"/>
        <v>2891</v>
      </c>
      <c r="CD471" s="15">
        <v>31402</v>
      </c>
      <c r="CE471" s="15">
        <v>1758</v>
      </c>
      <c r="CF471" s="15">
        <v>5641</v>
      </c>
      <c r="CG471" s="15">
        <v>1905</v>
      </c>
      <c r="CH471" s="15">
        <v>1201</v>
      </c>
      <c r="CI471" s="15">
        <v>466</v>
      </c>
      <c r="CJ471">
        <f t="shared" si="5970"/>
        <v>7546</v>
      </c>
      <c r="CK471">
        <f t="shared" si="2771"/>
        <v>1667</v>
      </c>
      <c r="CL471" s="15">
        <v>231046</v>
      </c>
      <c r="CM471" s="15">
        <v>17815</v>
      </c>
      <c r="CN471" s="15">
        <v>69939</v>
      </c>
      <c r="CO471" s="15">
        <v>5547</v>
      </c>
      <c r="CP471" s="15">
        <v>15422</v>
      </c>
      <c r="CQ471" s="15">
        <v>871</v>
      </c>
      <c r="CR471">
        <f t="shared" si="5971"/>
        <v>75486</v>
      </c>
      <c r="CS471">
        <f t="shared" si="4526"/>
        <v>16293</v>
      </c>
    </row>
    <row r="472" spans="1:97" x14ac:dyDescent="0.35">
      <c r="A472" s="1">
        <f t="shared" si="2564"/>
        <v>44378</v>
      </c>
      <c r="B472">
        <f t="shared" si="5941"/>
        <v>1796536</v>
      </c>
      <c r="C472">
        <f t="shared" ref="C472" si="6024">BU472</f>
        <v>373942</v>
      </c>
      <c r="D472">
        <v>366097</v>
      </c>
      <c r="E472">
        <v>6138</v>
      </c>
      <c r="F472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>
        <f t="shared" ref="N472" si="6026">B472-C472</f>
        <v>1422594</v>
      </c>
      <c r="O472" s="3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6">
        <f t="shared" ref="T472" si="6030">R472/V472</f>
        <v>0.10475352112676056</v>
      </c>
      <c r="U472" s="6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5">
        <v>5195159</v>
      </c>
      <c r="BO472" s="15">
        <v>404788</v>
      </c>
      <c r="BP472" s="15">
        <v>1496356</v>
      </c>
      <c r="BQ472" s="15">
        <v>300180</v>
      </c>
      <c r="BR472" s="15">
        <v>308376</v>
      </c>
      <c r="BS472" s="15">
        <v>65566</v>
      </c>
      <c r="BT472">
        <f t="shared" si="5968"/>
        <v>1796536</v>
      </c>
      <c r="BU472">
        <f t="shared" si="2767"/>
        <v>373942</v>
      </c>
      <c r="BV472" s="15">
        <v>43172</v>
      </c>
      <c r="BW472" s="15">
        <v>3035</v>
      </c>
      <c r="BX472" s="15">
        <v>9634</v>
      </c>
      <c r="BY472" s="15">
        <v>3524</v>
      </c>
      <c r="BZ472" s="15">
        <v>2230</v>
      </c>
      <c r="CA472" s="15">
        <v>664</v>
      </c>
      <c r="CB472">
        <f t="shared" si="5969"/>
        <v>13158</v>
      </c>
      <c r="CC472">
        <f t="shared" si="2769"/>
        <v>2894</v>
      </c>
      <c r="CD472" s="15">
        <v>31438</v>
      </c>
      <c r="CE472" s="15">
        <v>1762</v>
      </c>
      <c r="CF472" s="15">
        <v>5642</v>
      </c>
      <c r="CG472" s="15">
        <v>1911</v>
      </c>
      <c r="CH472" s="15">
        <v>1202</v>
      </c>
      <c r="CI472" s="15">
        <v>467</v>
      </c>
      <c r="CJ472">
        <f t="shared" si="5970"/>
        <v>7553</v>
      </c>
      <c r="CK472">
        <f t="shared" si="2771"/>
        <v>1669</v>
      </c>
      <c r="CL472" s="15">
        <v>231377</v>
      </c>
      <c r="CM472" s="15">
        <v>17832</v>
      </c>
      <c r="CN472" s="15">
        <v>70005</v>
      </c>
      <c r="CO472" s="15">
        <v>5556</v>
      </c>
      <c r="CP472" s="15">
        <v>15442</v>
      </c>
      <c r="CQ472" s="15">
        <v>871</v>
      </c>
      <c r="CR472">
        <f t="shared" si="5971"/>
        <v>75561</v>
      </c>
      <c r="CS472">
        <f t="shared" si="4526"/>
        <v>16313</v>
      </c>
    </row>
    <row r="473" spans="1:97" x14ac:dyDescent="0.35">
      <c r="A473" s="1">
        <f t="shared" si="2564"/>
        <v>44379</v>
      </c>
      <c r="B473">
        <f t="shared" si="5941"/>
        <v>1797491</v>
      </c>
      <c r="C473">
        <f t="shared" ref="C473" si="6050">BU473</f>
        <v>374038</v>
      </c>
      <c r="D473">
        <v>366197</v>
      </c>
      <c r="E473">
        <v>6140</v>
      </c>
      <c r="F473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>
        <f t="shared" ref="N473" si="6052">B473-C473</f>
        <v>1423453</v>
      </c>
      <c r="O473" s="3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6">
        <f t="shared" ref="T473" si="6056">R473/V473</f>
        <v>0.10052356020942409</v>
      </c>
      <c r="U473" s="6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5">
        <v>5199857</v>
      </c>
      <c r="BO473" s="15">
        <v>404900</v>
      </c>
      <c r="BP473" s="15">
        <v>1497051</v>
      </c>
      <c r="BQ473" s="15">
        <v>300440</v>
      </c>
      <c r="BR473" s="15">
        <v>308450</v>
      </c>
      <c r="BS473" s="15">
        <v>65588</v>
      </c>
      <c r="BT473">
        <f t="shared" si="5968"/>
        <v>1797491</v>
      </c>
      <c r="BU473">
        <f t="shared" si="2767"/>
        <v>374038</v>
      </c>
      <c r="BV473" s="15">
        <v>43242</v>
      </c>
      <c r="BW473" s="15">
        <v>3032</v>
      </c>
      <c r="BX473" s="15">
        <v>9639</v>
      </c>
      <c r="BY473" s="15">
        <v>3524</v>
      </c>
      <c r="BZ473" s="15">
        <v>2230</v>
      </c>
      <c r="CA473" s="15">
        <v>664</v>
      </c>
      <c r="CB473">
        <f t="shared" si="5969"/>
        <v>13163</v>
      </c>
      <c r="CC473">
        <f t="shared" si="2769"/>
        <v>2894</v>
      </c>
      <c r="CD473" s="15">
        <v>31462</v>
      </c>
      <c r="CE473" s="15">
        <v>1763</v>
      </c>
      <c r="CF473" s="15">
        <v>5646</v>
      </c>
      <c r="CG473" s="15">
        <v>1909</v>
      </c>
      <c r="CH473" s="15">
        <v>1202</v>
      </c>
      <c r="CI473" s="15">
        <v>467</v>
      </c>
      <c r="CJ473">
        <f t="shared" si="5970"/>
        <v>7555</v>
      </c>
      <c r="CK473">
        <f t="shared" si="2771"/>
        <v>1669</v>
      </c>
      <c r="CL473" s="15">
        <v>231797</v>
      </c>
      <c r="CM473" s="15">
        <v>17848</v>
      </c>
      <c r="CN473" s="15">
        <v>70053</v>
      </c>
      <c r="CO473" s="15">
        <v>5560</v>
      </c>
      <c r="CP473" s="15">
        <v>15455</v>
      </c>
      <c r="CQ473" s="15">
        <v>871</v>
      </c>
      <c r="CR473">
        <f t="shared" si="5971"/>
        <v>75613</v>
      </c>
      <c r="CS473">
        <f t="shared" si="4526"/>
        <v>16326</v>
      </c>
    </row>
    <row r="474" spans="1:97" x14ac:dyDescent="0.35">
      <c r="A474" s="1">
        <f t="shared" si="2564"/>
        <v>44380</v>
      </c>
      <c r="B474">
        <f t="shared" si="5941"/>
        <v>1798414</v>
      </c>
      <c r="C474">
        <f t="shared" ref="C474" si="6076">BU474</f>
        <v>374114</v>
      </c>
      <c r="D474">
        <v>366285</v>
      </c>
      <c r="E474">
        <v>6142</v>
      </c>
      <c r="F474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>
        <f t="shared" ref="N474" si="6078">B474-C474</f>
        <v>1424300</v>
      </c>
      <c r="O474" s="3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6">
        <f t="shared" ref="T474" si="6082">R474/V474</f>
        <v>8.2340195016251352E-2</v>
      </c>
      <c r="U474" s="6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5">
        <v>5204164</v>
      </c>
      <c r="BO474" s="15">
        <v>405011</v>
      </c>
      <c r="BP474" s="15">
        <v>1497760</v>
      </c>
      <c r="BQ474" s="15">
        <v>300654</v>
      </c>
      <c r="BR474" s="15">
        <v>308503</v>
      </c>
      <c r="BS474" s="15">
        <v>65611</v>
      </c>
      <c r="BT474">
        <f t="shared" si="5968"/>
        <v>1798414</v>
      </c>
      <c r="BU474">
        <f t="shared" si="2767"/>
        <v>374114</v>
      </c>
      <c r="BV474" s="15">
        <v>43300</v>
      </c>
      <c r="BW474" s="15">
        <v>3033</v>
      </c>
      <c r="BX474" s="15">
        <v>9644</v>
      </c>
      <c r="BY474" s="15">
        <v>3523</v>
      </c>
      <c r="BZ474" s="15">
        <v>2232</v>
      </c>
      <c r="CA474" s="15">
        <v>663</v>
      </c>
      <c r="CB474">
        <f t="shared" si="5969"/>
        <v>13167</v>
      </c>
      <c r="CC474">
        <f t="shared" si="2769"/>
        <v>2895</v>
      </c>
      <c r="CD474" s="15">
        <v>31481</v>
      </c>
      <c r="CE474" s="15">
        <v>1764</v>
      </c>
      <c r="CF474" s="15">
        <v>5646</v>
      </c>
      <c r="CG474" s="15">
        <v>1910</v>
      </c>
      <c r="CH474" s="15">
        <v>1202</v>
      </c>
      <c r="CI474" s="15">
        <v>467</v>
      </c>
      <c r="CJ474">
        <f t="shared" si="5970"/>
        <v>7556</v>
      </c>
      <c r="CK474">
        <f t="shared" si="2771"/>
        <v>1669</v>
      </c>
      <c r="CL474" s="15">
        <v>232093</v>
      </c>
      <c r="CM474" s="15">
        <v>17870</v>
      </c>
      <c r="CN474" s="15">
        <v>70096</v>
      </c>
      <c r="CO474" s="15">
        <v>5566</v>
      </c>
      <c r="CP474" s="15">
        <v>15465</v>
      </c>
      <c r="CQ474" s="15">
        <v>872</v>
      </c>
      <c r="CR474">
        <f t="shared" si="5971"/>
        <v>75662</v>
      </c>
      <c r="CS474">
        <f t="shared" si="4526"/>
        <v>16337</v>
      </c>
    </row>
    <row r="475" spans="1:97" x14ac:dyDescent="0.35">
      <c r="A475" s="1">
        <f t="shared" si="2564"/>
        <v>44381</v>
      </c>
      <c r="B475">
        <f t="shared" si="5941"/>
        <v>1799087</v>
      </c>
      <c r="C475">
        <f t="shared" ref="C475" si="6102">BU475</f>
        <v>374175</v>
      </c>
      <c r="D475">
        <v>366327</v>
      </c>
      <c r="E475">
        <v>6146</v>
      </c>
      <c r="F475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>
        <f t="shared" ref="N475" si="6104">B475-C475</f>
        <v>1424912</v>
      </c>
      <c r="O475" s="3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6">
        <f t="shared" ref="T475" si="6108">R475/V475</f>
        <v>9.0638930163447248E-2</v>
      </c>
      <c r="U475" s="6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5">
        <v>5206391</v>
      </c>
      <c r="BO475" s="15">
        <v>405090</v>
      </c>
      <c r="BP475" s="15">
        <v>1498392</v>
      </c>
      <c r="BQ475" s="15">
        <v>300695</v>
      </c>
      <c r="BR475" s="15">
        <v>308556</v>
      </c>
      <c r="BS475" s="15">
        <v>65619</v>
      </c>
      <c r="BT475">
        <f t="shared" si="5968"/>
        <v>1799087</v>
      </c>
      <c r="BU475">
        <f t="shared" si="2767"/>
        <v>374175</v>
      </c>
      <c r="BV475" s="15">
        <v>43307</v>
      </c>
      <c r="BW475" s="15">
        <v>3035</v>
      </c>
      <c r="BX475" s="15">
        <v>9645</v>
      </c>
      <c r="BY475" s="15">
        <v>3523</v>
      </c>
      <c r="BZ475" s="15">
        <v>2232</v>
      </c>
      <c r="CA475" s="15">
        <v>663</v>
      </c>
      <c r="CB475">
        <f t="shared" si="5969"/>
        <v>13168</v>
      </c>
      <c r="CC475">
        <f t="shared" si="2769"/>
        <v>2895</v>
      </c>
      <c r="CD475" s="15">
        <v>31494</v>
      </c>
      <c r="CE475" s="15">
        <v>1761</v>
      </c>
      <c r="CF475" s="15">
        <v>5652</v>
      </c>
      <c r="CG475" s="15">
        <v>1910</v>
      </c>
      <c r="CH475" s="15">
        <v>1203</v>
      </c>
      <c r="CI475" s="15">
        <v>467</v>
      </c>
      <c r="CJ475">
        <f t="shared" si="5970"/>
        <v>7562</v>
      </c>
      <c r="CK475">
        <f t="shared" si="2771"/>
        <v>1670</v>
      </c>
      <c r="CL475" s="15">
        <v>232203</v>
      </c>
      <c r="CM475" s="15">
        <v>17878</v>
      </c>
      <c r="CN475" s="15">
        <v>70122</v>
      </c>
      <c r="CO475" s="15">
        <v>5564</v>
      </c>
      <c r="CP475" s="15">
        <v>15479</v>
      </c>
      <c r="CQ475" s="15">
        <v>872</v>
      </c>
      <c r="CR475">
        <f t="shared" si="5971"/>
        <v>75686</v>
      </c>
      <c r="CS475">
        <f t="shared" si="4526"/>
        <v>16351</v>
      </c>
    </row>
    <row r="476" spans="1:97" x14ac:dyDescent="0.35">
      <c r="A476" s="1">
        <f t="shared" si="2564"/>
        <v>44382</v>
      </c>
      <c r="B476">
        <f t="shared" si="5941"/>
        <v>1799409</v>
      </c>
      <c r="C476">
        <f t="shared" ref="C476" si="6128">BU476</f>
        <v>374198</v>
      </c>
      <c r="D476">
        <v>366327</v>
      </c>
      <c r="E476">
        <v>6146</v>
      </c>
      <c r="F476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>
        <f t="shared" ref="N476" si="6130">B476-C476</f>
        <v>1425211</v>
      </c>
      <c r="O476" s="3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6">
        <f t="shared" ref="T476" si="6134">R476/V476</f>
        <v>7.1428571428571425E-2</v>
      </c>
      <c r="U476" s="6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5">
        <v>5207478</v>
      </c>
      <c r="BO476" s="15">
        <v>405097</v>
      </c>
      <c r="BP476" s="15">
        <v>1498721</v>
      </c>
      <c r="BQ476" s="15">
        <v>300688</v>
      </c>
      <c r="BR476" s="15">
        <v>308580</v>
      </c>
      <c r="BS476" s="15">
        <v>65618</v>
      </c>
      <c r="BT476">
        <f t="shared" si="5968"/>
        <v>1799409</v>
      </c>
      <c r="BU476">
        <f t="shared" si="2767"/>
        <v>374198</v>
      </c>
      <c r="BV476" s="15">
        <v>43313</v>
      </c>
      <c r="BW476" s="15">
        <v>3035</v>
      </c>
      <c r="BX476" s="15">
        <v>9646</v>
      </c>
      <c r="BY476" s="15">
        <v>3523</v>
      </c>
      <c r="BZ476" s="15">
        <v>2233</v>
      </c>
      <c r="CA476" s="15">
        <v>663</v>
      </c>
      <c r="CB476">
        <f t="shared" si="5969"/>
        <v>13169</v>
      </c>
      <c r="CC476">
        <f t="shared" si="2769"/>
        <v>2896</v>
      </c>
      <c r="CD476" s="15">
        <v>31496</v>
      </c>
      <c r="CE476" s="15">
        <v>1765</v>
      </c>
      <c r="CF476" s="15">
        <v>5653</v>
      </c>
      <c r="CG476" s="15">
        <v>1910</v>
      </c>
      <c r="CH476" s="15">
        <v>1205</v>
      </c>
      <c r="CI476" s="15">
        <v>467</v>
      </c>
      <c r="CJ476">
        <f t="shared" si="5970"/>
        <v>7563</v>
      </c>
      <c r="CK476">
        <f t="shared" si="2771"/>
        <v>1672</v>
      </c>
      <c r="CL476" s="15">
        <v>263752</v>
      </c>
      <c r="CM476" s="15">
        <v>17879</v>
      </c>
      <c r="CN476" s="15">
        <v>70144</v>
      </c>
      <c r="CO476" s="15">
        <v>5563</v>
      </c>
      <c r="CP476" s="15">
        <v>15480</v>
      </c>
      <c r="CQ476" s="15">
        <v>872</v>
      </c>
      <c r="CR476">
        <f t="shared" si="5971"/>
        <v>75707</v>
      </c>
      <c r="CS476">
        <f t="shared" si="4526"/>
        <v>16352</v>
      </c>
    </row>
    <row r="477" spans="1:97" x14ac:dyDescent="0.35">
      <c r="A477" s="1">
        <f t="shared" si="2564"/>
        <v>44383</v>
      </c>
      <c r="B477">
        <f t="shared" si="5941"/>
        <v>1799958</v>
      </c>
      <c r="C477">
        <f t="shared" ref="C477" si="6154">BU477</f>
        <v>374253</v>
      </c>
      <c r="D477">
        <v>366489</v>
      </c>
      <c r="E477">
        <v>6146</v>
      </c>
      <c r="F477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>
        <f t="shared" ref="N477" si="6156">B477-C477</f>
        <v>1425705</v>
      </c>
      <c r="O477" s="3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6">
        <f t="shared" ref="T477:T478" si="6160">R477/V477</f>
        <v>0.10018214936247723</v>
      </c>
      <c r="U477" s="6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5">
        <v>5209559</v>
      </c>
      <c r="BO477" s="15">
        <v>405159</v>
      </c>
      <c r="BP477" s="15">
        <v>1499251</v>
      </c>
      <c r="BQ477" s="15">
        <v>300707</v>
      </c>
      <c r="BR477" s="15">
        <v>308621</v>
      </c>
      <c r="BS477" s="15">
        <v>65632</v>
      </c>
      <c r="BT477">
        <f t="shared" si="5968"/>
        <v>1799958</v>
      </c>
      <c r="BU477">
        <f t="shared" si="2767"/>
        <v>374253</v>
      </c>
      <c r="BV477" s="15">
        <v>43322</v>
      </c>
      <c r="BW477" s="15">
        <v>3032</v>
      </c>
      <c r="BX477" s="15">
        <v>9649</v>
      </c>
      <c r="BY477" s="15">
        <v>3523</v>
      </c>
      <c r="BZ477" s="15">
        <v>2233</v>
      </c>
      <c r="CA477" s="15">
        <v>663</v>
      </c>
      <c r="CB477">
        <f t="shared" si="5969"/>
        <v>13172</v>
      </c>
      <c r="CC477">
        <f t="shared" si="2769"/>
        <v>2896</v>
      </c>
      <c r="CD477" s="15">
        <v>31505</v>
      </c>
      <c r="CE477" s="15">
        <v>1766</v>
      </c>
      <c r="CF477" s="15">
        <v>5654</v>
      </c>
      <c r="CG477" s="15">
        <v>1910</v>
      </c>
      <c r="CH477" s="15">
        <v>1205</v>
      </c>
      <c r="CI477" s="15">
        <v>467</v>
      </c>
      <c r="CJ477">
        <f t="shared" si="5970"/>
        <v>7564</v>
      </c>
      <c r="CK477">
        <f t="shared" si="2771"/>
        <v>1672</v>
      </c>
      <c r="CL477" s="15">
        <v>232386</v>
      </c>
      <c r="CM477" s="15">
        <v>17887</v>
      </c>
      <c r="CN477" s="15">
        <v>70172</v>
      </c>
      <c r="CO477" s="15">
        <v>5565</v>
      </c>
      <c r="CP477" s="15">
        <v>15491</v>
      </c>
      <c r="CQ477" s="15">
        <v>872</v>
      </c>
      <c r="CR477">
        <f t="shared" si="5971"/>
        <v>75737</v>
      </c>
      <c r="CS477">
        <f t="shared" si="4526"/>
        <v>16363</v>
      </c>
    </row>
    <row r="478" spans="1:97" x14ac:dyDescent="0.35">
      <c r="A478" s="1">
        <f t="shared" si="2564"/>
        <v>44384</v>
      </c>
      <c r="B478">
        <f t="shared" si="5941"/>
        <v>1800984</v>
      </c>
      <c r="C478">
        <f t="shared" ref="C478" si="6180">BU478</f>
        <v>374320</v>
      </c>
      <c r="D478">
        <v>366482</v>
      </c>
      <c r="E478">
        <v>6148</v>
      </c>
      <c r="F478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>
        <f t="shared" ref="N478" si="6182">B478-C478</f>
        <v>1426664</v>
      </c>
      <c r="O478" s="3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6">
        <f t="shared" si="6160"/>
        <v>6.5302144249512667E-2</v>
      </c>
      <c r="U478" s="6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5">
        <v>5213998</v>
      </c>
      <c r="BO478" s="15">
        <v>405261</v>
      </c>
      <c r="BP478" s="15">
        <v>1500083</v>
      </c>
      <c r="BQ478" s="15">
        <v>300901</v>
      </c>
      <c r="BR478" s="15">
        <v>308676</v>
      </c>
      <c r="BS478" s="15">
        <v>65644</v>
      </c>
      <c r="BT478">
        <f t="shared" si="5968"/>
        <v>1800984</v>
      </c>
      <c r="BU478">
        <f t="shared" si="2767"/>
        <v>374320</v>
      </c>
      <c r="BV478" s="15">
        <v>43386</v>
      </c>
      <c r="BW478" s="15">
        <v>3035</v>
      </c>
      <c r="BX478" s="15">
        <v>9656</v>
      </c>
      <c r="BY478" s="15">
        <v>3525</v>
      </c>
      <c r="BZ478" s="15">
        <v>2233</v>
      </c>
      <c r="CA478" s="15">
        <v>663</v>
      </c>
      <c r="CB478">
        <f t="shared" si="5969"/>
        <v>13181</v>
      </c>
      <c r="CC478">
        <f t="shared" si="2769"/>
        <v>2896</v>
      </c>
      <c r="CD478" s="15">
        <v>31543</v>
      </c>
      <c r="CE478" s="15">
        <v>1767</v>
      </c>
      <c r="CF478" s="15">
        <v>5657</v>
      </c>
      <c r="CG478" s="15">
        <v>1913</v>
      </c>
      <c r="CH478" s="15">
        <v>1206</v>
      </c>
      <c r="CI478" s="15">
        <v>467</v>
      </c>
      <c r="CJ478">
        <f t="shared" si="5970"/>
        <v>7570</v>
      </c>
      <c r="CK478">
        <f t="shared" si="2771"/>
        <v>1673</v>
      </c>
      <c r="CL478" s="15">
        <v>232844</v>
      </c>
      <c r="CM478" s="15">
        <v>17910</v>
      </c>
      <c r="CN478" s="15">
        <v>70239</v>
      </c>
      <c r="CO478" s="15">
        <v>5565</v>
      </c>
      <c r="CP478" s="15">
        <v>15509</v>
      </c>
      <c r="CQ478" s="15">
        <v>873</v>
      </c>
      <c r="CR478">
        <f t="shared" si="5971"/>
        <v>75804</v>
      </c>
      <c r="CS478">
        <f t="shared" si="4526"/>
        <v>16382</v>
      </c>
    </row>
    <row r="479" spans="1:97" x14ac:dyDescent="0.35">
      <c r="A479" s="1">
        <f t="shared" si="2564"/>
        <v>44385</v>
      </c>
      <c r="B479">
        <f t="shared" si="5941"/>
        <v>1801504</v>
      </c>
      <c r="C479">
        <f t="shared" ref="C479" si="6199">BU479</f>
        <v>374381</v>
      </c>
      <c r="D479">
        <v>366566</v>
      </c>
      <c r="E479">
        <v>6149</v>
      </c>
      <c r="F47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>
        <f t="shared" ref="N479" si="6201">B479-C479</f>
        <v>1427123</v>
      </c>
      <c r="O479" s="3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6">
        <f t="shared" ref="T479" si="6203">R479/V479</f>
        <v>0.11730769230769231</v>
      </c>
      <c r="U479" s="6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5">
        <v>5216309</v>
      </c>
      <c r="BO479" s="15">
        <v>405303</v>
      </c>
      <c r="BP479" s="15">
        <v>1500404</v>
      </c>
      <c r="BQ479" s="15">
        <v>301100</v>
      </c>
      <c r="BR479" s="15">
        <v>308704</v>
      </c>
      <c r="BS479" s="15">
        <v>65677</v>
      </c>
      <c r="BT479">
        <f t="shared" si="5968"/>
        <v>1801504</v>
      </c>
      <c r="BU479">
        <f t="shared" si="2767"/>
        <v>374381</v>
      </c>
      <c r="BV479" s="15">
        <v>43404</v>
      </c>
      <c r="BW479" s="15">
        <v>3034</v>
      </c>
      <c r="BX479" s="15">
        <v>9665</v>
      </c>
      <c r="BY479" s="15">
        <v>3531</v>
      </c>
      <c r="BZ479" s="15">
        <v>2243</v>
      </c>
      <c r="CA479" s="15">
        <v>665</v>
      </c>
      <c r="CB479">
        <f t="shared" si="5969"/>
        <v>13196</v>
      </c>
      <c r="CC479">
        <f t="shared" si="2769"/>
        <v>2908</v>
      </c>
      <c r="CD479" s="15">
        <v>31549</v>
      </c>
      <c r="CE479" s="15">
        <v>1767</v>
      </c>
      <c r="CF479" s="15">
        <v>5654</v>
      </c>
      <c r="CG479" s="15">
        <v>1915</v>
      </c>
      <c r="CH479" s="15">
        <v>1202</v>
      </c>
      <c r="CI479" s="15">
        <v>468</v>
      </c>
      <c r="CJ479">
        <f t="shared" si="5970"/>
        <v>7569</v>
      </c>
      <c r="CK479">
        <f t="shared" si="2771"/>
        <v>1670</v>
      </c>
      <c r="CL479" s="15">
        <v>232936</v>
      </c>
      <c r="CM479" s="15">
        <v>17913</v>
      </c>
      <c r="CN479" s="15">
        <v>70290</v>
      </c>
      <c r="CO479" s="15">
        <v>5568</v>
      </c>
      <c r="CP479" s="15">
        <v>15545</v>
      </c>
      <c r="CQ479" s="15">
        <v>877</v>
      </c>
      <c r="CR479">
        <f t="shared" si="5971"/>
        <v>75858</v>
      </c>
      <c r="CS479">
        <f t="shared" si="4526"/>
        <v>16422</v>
      </c>
    </row>
    <row r="480" spans="1:97" x14ac:dyDescent="0.35">
      <c r="A480" s="1">
        <f t="shared" si="2564"/>
        <v>44386</v>
      </c>
      <c r="O480" s="3"/>
      <c r="T480" s="6"/>
      <c r="U480" s="6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5"/>
      <c r="BO480" s="15"/>
      <c r="BP480" s="15"/>
      <c r="BQ480" s="15"/>
      <c r="BR480" s="15"/>
      <c r="BS480" s="15"/>
      <c r="BV480" s="15"/>
      <c r="BW480" s="15"/>
      <c r="BX480" s="15"/>
      <c r="BY480" s="15"/>
      <c r="BZ480" s="15"/>
      <c r="CA480" s="15"/>
      <c r="CD480" s="15"/>
      <c r="CE480" s="15"/>
      <c r="CF480" s="15"/>
      <c r="CG480" s="15"/>
      <c r="CH480" s="15"/>
      <c r="CI480" s="15"/>
      <c r="CL480" s="15"/>
      <c r="CM480" s="15"/>
      <c r="CN480" s="15"/>
      <c r="CO480" s="15"/>
      <c r="CP480" s="15"/>
      <c r="CQ480" s="15"/>
    </row>
    <row r="481" spans="1:97" x14ac:dyDescent="0.35">
      <c r="A481" s="1">
        <f t="shared" si="2564"/>
        <v>44387</v>
      </c>
      <c r="B481">
        <f>BT481</f>
        <v>1803507</v>
      </c>
      <c r="C481">
        <f t="shared" ref="C481" si="6220">BU481</f>
        <v>374627</v>
      </c>
      <c r="D481">
        <v>366744</v>
      </c>
      <c r="E481">
        <v>6149</v>
      </c>
      <c r="F481">
        <v>78</v>
      </c>
      <c r="H481">
        <v>22</v>
      </c>
      <c r="I481">
        <v>15</v>
      </c>
      <c r="N481">
        <f t="shared" ref="N481:N488" si="6221">B481-C481</f>
        <v>1428880</v>
      </c>
      <c r="O481" s="3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6">
        <f t="shared" ref="T481" si="6223">R481/V481</f>
        <v>0.12281577633549676</v>
      </c>
      <c r="U481" s="6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5">
        <v>5225134</v>
      </c>
      <c r="BO481" s="15">
        <v>405599</v>
      </c>
      <c r="BP481" s="15">
        <v>1502024</v>
      </c>
      <c r="BQ481" s="15">
        <v>301483</v>
      </c>
      <c r="BR481" s="15">
        <v>308887</v>
      </c>
      <c r="BS481" s="15">
        <v>65740</v>
      </c>
      <c r="BT481">
        <f>SUM(BP481:BQ481)</f>
        <v>1803507</v>
      </c>
      <c r="BU481">
        <f t="shared" ref="BU481" si="6238">SUM(BR481:BS481)</f>
        <v>374627</v>
      </c>
      <c r="BV481" s="15">
        <v>43563</v>
      </c>
      <c r="BW481" s="15">
        <v>3048</v>
      </c>
      <c r="BX481" s="15">
        <v>9671</v>
      </c>
      <c r="BY481" s="15">
        <v>3531</v>
      </c>
      <c r="BZ481" s="15">
        <v>2244</v>
      </c>
      <c r="CA481" s="15">
        <v>666</v>
      </c>
      <c r="CB481">
        <f>SUM(BX481:BY481)</f>
        <v>13202</v>
      </c>
      <c r="CC481">
        <f t="shared" ref="CC481" si="6239">SUM(BZ481:CA481)</f>
        <v>2910</v>
      </c>
      <c r="CD481" s="15">
        <v>31607</v>
      </c>
      <c r="CE481" s="15">
        <v>1760</v>
      </c>
      <c r="CF481" s="15">
        <v>5654</v>
      </c>
      <c r="CG481" s="15">
        <v>1920</v>
      </c>
      <c r="CH481" s="15">
        <v>1202</v>
      </c>
      <c r="CI481" s="15">
        <v>468</v>
      </c>
      <c r="CJ481">
        <f>SUM(CF481:CG481)</f>
        <v>7574</v>
      </c>
      <c r="CK481">
        <f t="shared" ref="CK481" si="6240">SUM(CH481:CI481)</f>
        <v>1670</v>
      </c>
      <c r="CL481" s="15">
        <v>233760</v>
      </c>
      <c r="CM481" s="15">
        <v>18002</v>
      </c>
      <c r="CN481" s="15">
        <v>70367</v>
      </c>
      <c r="CO481" s="15">
        <v>5578</v>
      </c>
      <c r="CP481" s="15">
        <v>15583</v>
      </c>
      <c r="CQ481" s="15">
        <v>876</v>
      </c>
      <c r="CR481">
        <f>SUM(CN481:CO481)</f>
        <v>75945</v>
      </c>
      <c r="CS481">
        <f t="shared" ref="CS481" si="6241">SUM(CP481:CQ481)</f>
        <v>16459</v>
      </c>
    </row>
    <row r="482" spans="1:97" x14ac:dyDescent="0.35">
      <c r="A482" s="1">
        <f t="shared" si="2564"/>
        <v>44388</v>
      </c>
      <c r="F482">
        <v>79</v>
      </c>
      <c r="H482">
        <v>20</v>
      </c>
      <c r="I482">
        <v>19</v>
      </c>
      <c r="O482" s="3"/>
      <c r="T482" s="6"/>
      <c r="U482" s="6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5"/>
      <c r="BO482" s="15"/>
      <c r="BP482" s="15"/>
      <c r="BQ482" s="15"/>
      <c r="BR482" s="15"/>
      <c r="BS482" s="15"/>
      <c r="BV482" s="15"/>
      <c r="BW482" s="15"/>
      <c r="BX482" s="15"/>
      <c r="BY482" s="15"/>
      <c r="BZ482" s="15"/>
      <c r="CA482" s="15"/>
      <c r="CD482" s="15"/>
      <c r="CE482" s="15"/>
      <c r="CF482" s="15"/>
      <c r="CG482" s="15"/>
      <c r="CH482" s="15"/>
      <c r="CI482" s="15"/>
      <c r="CL482" s="15"/>
      <c r="CM482" s="15"/>
      <c r="CN482" s="15"/>
      <c r="CO482" s="15"/>
      <c r="CP482" s="15"/>
      <c r="CQ482" s="15"/>
    </row>
    <row r="483" spans="1:97" x14ac:dyDescent="0.35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>
        <f t="shared" si="6221"/>
        <v>1428880</v>
      </c>
      <c r="O483" s="3"/>
      <c r="T483" s="6"/>
      <c r="U483" s="6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5"/>
      <c r="BO483" s="15"/>
      <c r="BP483" s="15"/>
      <c r="BQ483" s="15"/>
      <c r="BR483" s="15"/>
      <c r="BS483" s="15"/>
      <c r="BV483" s="15"/>
      <c r="BW483" s="15"/>
      <c r="BX483" s="15"/>
      <c r="BY483" s="15"/>
      <c r="BZ483" s="15"/>
      <c r="CA483" s="15"/>
      <c r="CD483" s="15"/>
      <c r="CE483" s="15"/>
      <c r="CF483" s="15"/>
      <c r="CG483" s="15"/>
      <c r="CH483" s="15"/>
      <c r="CI483" s="15"/>
      <c r="CL483" s="15"/>
      <c r="CM483" s="15"/>
      <c r="CN483" s="15"/>
      <c r="CO483" s="15"/>
      <c r="CP483" s="15"/>
      <c r="CQ483" s="15"/>
    </row>
    <row r="484" spans="1:97" x14ac:dyDescent="0.35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>
        <f t="shared" si="6221"/>
        <v>1432146</v>
      </c>
      <c r="O484" s="3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6">
        <f t="shared" ref="T484:T489" si="6245">R484/V484</f>
        <v>0.12086137281292059</v>
      </c>
      <c r="U484" s="6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5"/>
      <c r="BO484" s="15"/>
      <c r="BP484" s="15"/>
      <c r="BQ484" s="15"/>
      <c r="BR484" s="15"/>
      <c r="BS484" s="15"/>
      <c r="BV484" s="15"/>
      <c r="BW484" s="15"/>
      <c r="BX484" s="15"/>
      <c r="BY484" s="15"/>
      <c r="BZ484" s="15"/>
      <c r="CA484" s="15"/>
      <c r="CD484" s="15"/>
      <c r="CE484" s="15"/>
      <c r="CF484" s="15"/>
      <c r="CG484" s="15"/>
      <c r="CH484" s="15"/>
      <c r="CI484" s="15"/>
      <c r="CL484" s="15"/>
      <c r="CM484" s="15"/>
      <c r="CN484" s="15"/>
      <c r="CO484" s="15"/>
      <c r="CP484" s="15"/>
      <c r="CQ484" s="15"/>
    </row>
    <row r="485" spans="1:97" x14ac:dyDescent="0.35">
      <c r="A485" s="1">
        <f t="shared" si="2564"/>
        <v>44391</v>
      </c>
      <c r="O485" s="3"/>
      <c r="T485" s="6"/>
      <c r="U485" s="6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5"/>
      <c r="BO485" s="15"/>
      <c r="BP485" s="15"/>
      <c r="BQ485" s="15"/>
      <c r="BR485" s="15"/>
      <c r="BS485" s="15"/>
      <c r="BV485" s="15"/>
      <c r="BW485" s="15"/>
      <c r="BX485" s="15"/>
      <c r="BY485" s="15"/>
      <c r="BZ485" s="15"/>
      <c r="CA485" s="15"/>
      <c r="CD485" s="15"/>
      <c r="CE485" s="15"/>
      <c r="CF485" s="15"/>
      <c r="CG485" s="15"/>
      <c r="CH485" s="15"/>
      <c r="CI485" s="15"/>
      <c r="CL485" s="15"/>
      <c r="CM485" s="15"/>
      <c r="CN485" s="15"/>
      <c r="CO485" s="15"/>
      <c r="CP485" s="15"/>
      <c r="CQ485" s="15"/>
    </row>
    <row r="486" spans="1:97" x14ac:dyDescent="0.35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>
        <f t="shared" si="6221"/>
        <v>1434293</v>
      </c>
      <c r="O486" s="3">
        <f t="shared" si="6242"/>
        <v>0.20747090647580599</v>
      </c>
      <c r="R486">
        <f>C486-MAX(C$2:C485)</f>
        <v>398</v>
      </c>
      <c r="S486">
        <f>N486-MAX(N$2:N485)</f>
        <v>2147</v>
      </c>
      <c r="T486" s="6">
        <f t="shared" ref="T486" si="6252">R486/V486</f>
        <v>0.15638506876227898</v>
      </c>
      <c r="U486" s="6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5"/>
      <c r="BO486" s="15"/>
      <c r="BP486" s="15"/>
      <c r="BQ486" s="15"/>
      <c r="BR486" s="15"/>
      <c r="BS486" s="15"/>
      <c r="BV486" s="15"/>
      <c r="BW486" s="15"/>
      <c r="BX486" s="15"/>
      <c r="BY486" s="15"/>
      <c r="BZ486" s="15"/>
      <c r="CA486" s="15"/>
      <c r="CD486" s="15"/>
      <c r="CE486" s="15"/>
      <c r="CF486" s="15"/>
      <c r="CG486" s="15"/>
      <c r="CH486" s="15"/>
      <c r="CI486" s="15"/>
      <c r="CL486" s="15"/>
      <c r="CM486" s="15"/>
      <c r="CN486" s="15"/>
      <c r="CO486" s="15"/>
      <c r="CP486" s="15"/>
      <c r="CQ486" s="15"/>
    </row>
    <row r="487" spans="1:97" x14ac:dyDescent="0.35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>
        <f t="shared" si="6221"/>
        <v>1433193</v>
      </c>
      <c r="O487" s="3">
        <f t="shared" si="6242"/>
        <v>0.20751120698092476</v>
      </c>
      <c r="R487">
        <f>C487-MAX(C$2:C486)</f>
        <v>-196</v>
      </c>
      <c r="S487">
        <f>N487-MAX(N$2:N486)</f>
        <v>-1100</v>
      </c>
      <c r="T487" s="6">
        <f t="shared" si="6245"/>
        <v>0.15123456790123457</v>
      </c>
      <c r="U487" s="6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5"/>
      <c r="BO487" s="15"/>
      <c r="BP487" s="15"/>
      <c r="BQ487" s="15"/>
      <c r="BR487" s="15"/>
      <c r="BS487" s="15"/>
      <c r="BV487" s="15"/>
      <c r="BW487" s="15"/>
      <c r="BX487" s="15"/>
      <c r="BY487" s="15"/>
      <c r="BZ487" s="15"/>
      <c r="CA487" s="15"/>
      <c r="CD487" s="15"/>
      <c r="CE487" s="15"/>
      <c r="CF487" s="15"/>
      <c r="CG487" s="15"/>
      <c r="CH487" s="15"/>
      <c r="CI487" s="15"/>
      <c r="CL487" s="15"/>
      <c r="CM487" s="15"/>
      <c r="CN487" s="15"/>
      <c r="CO487" s="15"/>
      <c r="CP487" s="15"/>
      <c r="CQ487" s="15"/>
    </row>
    <row r="488" spans="1:97" x14ac:dyDescent="0.35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>
        <f t="shared" si="6221"/>
        <v>1436196</v>
      </c>
      <c r="O488" s="3">
        <f t="shared" si="6242"/>
        <v>0.20742140829058719</v>
      </c>
      <c r="R488">
        <f>C488-MAX(C$2:C487)</f>
        <v>385</v>
      </c>
      <c r="S488">
        <f>N488-MAX(N$2:N487)</f>
        <v>1903</v>
      </c>
      <c r="T488" s="6">
        <f t="shared" si="6245"/>
        <v>0.16826923076923078</v>
      </c>
      <c r="U488" s="6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5"/>
      <c r="BO488" s="15"/>
      <c r="BP488" s="15"/>
      <c r="BQ488" s="15"/>
      <c r="BR488" s="15"/>
      <c r="BS488" s="15"/>
      <c r="BV488" s="15"/>
      <c r="BW488" s="15"/>
      <c r="BX488" s="15"/>
      <c r="BY488" s="15"/>
      <c r="BZ488" s="15"/>
      <c r="CA488" s="15"/>
      <c r="CD488" s="15"/>
      <c r="CE488" s="15"/>
      <c r="CF488" s="15"/>
      <c r="CG488" s="15"/>
      <c r="CH488" s="15"/>
      <c r="CI488" s="15"/>
      <c r="CL488" s="15"/>
      <c r="CM488" s="15"/>
      <c r="CN488" s="15"/>
      <c r="CO488" s="15"/>
      <c r="CP488" s="15"/>
      <c r="CQ488" s="15"/>
    </row>
    <row r="489" spans="1:97" x14ac:dyDescent="0.35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>
        <f t="shared" ref="N489:N492" si="6258">B489-C489</f>
        <v>1436691</v>
      </c>
      <c r="O489" s="3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6">
        <f t="shared" si="6245"/>
        <v>0.16946308724832215</v>
      </c>
      <c r="U489" s="6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5"/>
      <c r="BO489" s="15"/>
      <c r="BP489" s="15"/>
      <c r="BQ489" s="15"/>
      <c r="BR489" s="15"/>
      <c r="BS489" s="15"/>
      <c r="BV489" s="15"/>
      <c r="BW489" s="15"/>
      <c r="BX489" s="15"/>
      <c r="BY489" s="15"/>
      <c r="BZ489" s="15"/>
      <c r="CA489" s="15"/>
      <c r="CD489" s="15"/>
      <c r="CE489" s="15"/>
      <c r="CF489" s="15"/>
      <c r="CG489" s="15"/>
      <c r="CH489" s="15"/>
      <c r="CI489" s="15"/>
      <c r="CL489" s="15"/>
      <c r="CM489" s="15"/>
      <c r="CN489" s="15"/>
      <c r="CO489" s="15"/>
      <c r="CP489" s="15"/>
      <c r="CQ489" s="15"/>
    </row>
    <row r="490" spans="1:97" x14ac:dyDescent="0.35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>
        <f t="shared" si="6258"/>
        <v>1437259</v>
      </c>
      <c r="O490" s="3">
        <f t="shared" si="6259"/>
        <v>0.207405589623682</v>
      </c>
      <c r="R490">
        <f>C490-MAX(C$2:C489)</f>
        <v>141</v>
      </c>
      <c r="S490">
        <f>N490-MAX(N$2:N489)</f>
        <v>568</v>
      </c>
      <c r="T490" s="6">
        <f t="shared" ref="T490:T491" si="6264">R490/V490</f>
        <v>0.19887165021156558</v>
      </c>
      <c r="U490" s="6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5"/>
      <c r="BO490" s="15"/>
      <c r="BP490" s="15"/>
      <c r="BQ490" s="15"/>
      <c r="BR490" s="15"/>
      <c r="BS490" s="15"/>
      <c r="BV490" s="15"/>
      <c r="BW490" s="15"/>
      <c r="BX490" s="15"/>
      <c r="BY490" s="15"/>
      <c r="BZ490" s="15"/>
      <c r="CA490" s="15"/>
      <c r="CD490" s="15"/>
      <c r="CE490" s="15"/>
      <c r="CF490" s="15"/>
      <c r="CG490" s="15"/>
      <c r="CH490" s="15"/>
      <c r="CI490" s="15"/>
      <c r="CL490" s="15"/>
      <c r="CM490" s="15"/>
      <c r="CN490" s="15"/>
      <c r="CO490" s="15"/>
      <c r="CP490" s="15"/>
      <c r="CQ490" s="15"/>
    </row>
    <row r="491" spans="1:97" x14ac:dyDescent="0.35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>
        <f t="shared" si="6258"/>
        <v>1438433</v>
      </c>
      <c r="O491" s="3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6">
        <f t="shared" si="6264"/>
        <v>0.17498243148278286</v>
      </c>
      <c r="U491" s="6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5"/>
      <c r="CE491" s="15"/>
      <c r="CF491" s="15"/>
      <c r="CG491" s="15"/>
      <c r="CH491" s="15"/>
      <c r="CI491" s="15"/>
      <c r="CL491" s="15"/>
      <c r="CM491" s="15"/>
      <c r="CN491" s="15"/>
      <c r="CO491" s="15"/>
      <c r="CP491" s="15"/>
      <c r="CQ491" s="15"/>
    </row>
    <row r="492" spans="1:97" x14ac:dyDescent="0.35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>
        <f t="shared" si="6258"/>
        <v>1439591</v>
      </c>
      <c r="O492" s="3">
        <f t="shared" si="6267"/>
        <v>0.2073893402119184</v>
      </c>
      <c r="R492">
        <f>C492-MAX(C$2:C491)</f>
        <v>324</v>
      </c>
      <c r="S492">
        <f>N492-MAX(N$2:N491)</f>
        <v>1158</v>
      </c>
      <c r="T492" s="6">
        <f t="shared" ref="T492" si="6272">R492/V492</f>
        <v>0.21862348178137653</v>
      </c>
      <c r="U492" s="6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5"/>
      <c r="CE492" s="15"/>
      <c r="CF492" s="15"/>
      <c r="CG492" s="15"/>
      <c r="CH492" s="15"/>
      <c r="CI492" s="15"/>
      <c r="CL492" s="15"/>
      <c r="CM492" s="15"/>
      <c r="CN492" s="15"/>
      <c r="CO492" s="15"/>
      <c r="CP492" s="15"/>
      <c r="CQ492" s="15"/>
    </row>
    <row r="493" spans="1:97" x14ac:dyDescent="0.35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O493" s="3"/>
      <c r="T493" s="6"/>
      <c r="U493" s="6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>
        <v>5278976</v>
      </c>
      <c r="BO493">
        <v>407838</v>
      </c>
      <c r="BP493">
        <v>1512653</v>
      </c>
      <c r="BQ493">
        <v>303622</v>
      </c>
      <c r="BR493">
        <v>310505</v>
      </c>
      <c r="BS493">
        <v>66168</v>
      </c>
      <c r="BT493">
        <f>SUM(BP493:BQ493)</f>
        <v>1816275</v>
      </c>
      <c r="BU493">
        <f t="shared" ref="BU493:BU496" si="6280">SUM(BR493:BS493)</f>
        <v>376673</v>
      </c>
      <c r="BV493">
        <v>44041</v>
      </c>
      <c r="BW493">
        <v>3065</v>
      </c>
      <c r="BX493">
        <v>9733</v>
      </c>
      <c r="BY493">
        <v>3545</v>
      </c>
      <c r="BZ493">
        <v>2259</v>
      </c>
      <c r="CA493">
        <v>668</v>
      </c>
      <c r="CB493">
        <f>SUM(BX493:BY493)</f>
        <v>13278</v>
      </c>
      <c r="CC493">
        <f t="shared" ref="CC493:CC496" si="6281">SUM(BZ493:CA493)</f>
        <v>2927</v>
      </c>
      <c r="CD493">
        <v>31848</v>
      </c>
      <c r="CE493">
        <v>1772</v>
      </c>
      <c r="CF493">
        <v>5683</v>
      </c>
      <c r="CG493">
        <v>1931</v>
      </c>
      <c r="CH493">
        <v>1207</v>
      </c>
      <c r="CI493">
        <v>471</v>
      </c>
      <c r="CJ493">
        <f>SUM(CF493:CG493)</f>
        <v>7614</v>
      </c>
      <c r="CK493">
        <f t="shared" ref="CK493:CK496" si="6282">SUM(CH493:CI493)</f>
        <v>1678</v>
      </c>
      <c r="CL493">
        <v>237791</v>
      </c>
      <c r="CM493">
        <v>18245</v>
      </c>
      <c r="CN493">
        <v>71026</v>
      </c>
      <c r="CO493">
        <v>5647</v>
      </c>
      <c r="CP493">
        <v>15800</v>
      </c>
      <c r="CQ493">
        <v>880</v>
      </c>
      <c r="CR493">
        <f>SUM(CN493:CO493)</f>
        <v>76673</v>
      </c>
      <c r="CS493">
        <f t="shared" ref="CS493:CS496" si="6283">SUM(CP493:CQ493)</f>
        <v>16680</v>
      </c>
    </row>
    <row r="494" spans="1:97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>
        <f t="shared" ref="N494:N496" si="6284">B494-C494</f>
        <v>1447500</v>
      </c>
      <c r="O494" s="3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6">
        <f t="shared" ref="T494" si="6286">R494/V494</f>
        <v>0.21428571428571427</v>
      </c>
      <c r="U494" s="6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">
        <v>44410</v>
      </c>
      <c r="B495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>
        <f t="shared" si="6284"/>
        <v>1447499</v>
      </c>
      <c r="O495" s="3">
        <f t="shared" si="6285"/>
        <v>0.2074274638208867</v>
      </c>
      <c r="R495">
        <f>C495-MAX(C$2:C494)</f>
        <v>0</v>
      </c>
      <c r="S495">
        <f>N495-MAX(N$2:N494)</f>
        <v>-1</v>
      </c>
      <c r="T495" s="6">
        <f t="shared" ref="T495:T496" si="6293">R495/V495</f>
        <v>0</v>
      </c>
      <c r="U495" s="6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>
        <v>5318317</v>
      </c>
      <c r="BO495">
        <v>410166</v>
      </c>
      <c r="BP495">
        <v>1520705</v>
      </c>
      <c r="BQ495">
        <v>305625</v>
      </c>
      <c r="BR495">
        <v>312177</v>
      </c>
      <c r="BS495">
        <v>66654</v>
      </c>
      <c r="BT495">
        <f>SUM(BP495:BQ495)</f>
        <v>1826330</v>
      </c>
      <c r="BU495">
        <f t="shared" si="6280"/>
        <v>378831</v>
      </c>
      <c r="BV495">
        <v>44323</v>
      </c>
      <c r="BW495">
        <v>3084</v>
      </c>
      <c r="BX495">
        <v>9799</v>
      </c>
      <c r="BY495">
        <v>3556</v>
      </c>
      <c r="BZ495">
        <v>2276</v>
      </c>
      <c r="CA495">
        <v>670</v>
      </c>
      <c r="CB495">
        <f>SUM(BX495:BY495)</f>
        <v>13355</v>
      </c>
      <c r="CC495">
        <f t="shared" si="6281"/>
        <v>2946</v>
      </c>
      <c r="CD495" s="15">
        <v>32019</v>
      </c>
      <c r="CE495" s="15">
        <v>1786</v>
      </c>
      <c r="CF495" s="15">
        <v>5722</v>
      </c>
      <c r="CG495" s="15">
        <v>1942</v>
      </c>
      <c r="CH495" s="15">
        <v>1219</v>
      </c>
      <c r="CI495" s="15">
        <v>472</v>
      </c>
      <c r="CJ495">
        <f>SUM(CF495:CG495)</f>
        <v>7664</v>
      </c>
      <c r="CK495">
        <f t="shared" si="6282"/>
        <v>1691</v>
      </c>
      <c r="CL495" s="15">
        <v>240960</v>
      </c>
      <c r="CM495" s="15">
        <v>18430</v>
      </c>
      <c r="CN495" s="15">
        <v>71524</v>
      </c>
      <c r="CO495" s="15">
        <v>5671</v>
      </c>
      <c r="CP495" s="15">
        <v>15959</v>
      </c>
      <c r="CQ495" s="15">
        <v>891</v>
      </c>
      <c r="CR495">
        <f>SUM(CN495:CO495)</f>
        <v>77195</v>
      </c>
      <c r="CS495">
        <f t="shared" si="6283"/>
        <v>16850</v>
      </c>
    </row>
    <row r="496" spans="1:97" x14ac:dyDescent="0.35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>
        <f t="shared" si="6284"/>
        <v>1456284</v>
      </c>
      <c r="O496" s="3">
        <f t="shared" si="6285"/>
        <v>0.20797526493118723</v>
      </c>
      <c r="R496">
        <f>C496-MAX(C$2:C495)</f>
        <v>3570</v>
      </c>
      <c r="S496">
        <f>N496-MAX(N$2:N495)</f>
        <v>8784</v>
      </c>
      <c r="T496" s="6">
        <f t="shared" si="6293"/>
        <v>0.28897523069451192</v>
      </c>
      <c r="U496" s="6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>
        <v>5371762</v>
      </c>
      <c r="BO496">
        <v>413988</v>
      </c>
      <c r="BP496">
        <v>1529873</v>
      </c>
      <c r="BQ496">
        <v>308811</v>
      </c>
      <c r="BR496">
        <v>314928</v>
      </c>
      <c r="BS496">
        <v>67473</v>
      </c>
      <c r="BT496">
        <f>SUM(BP496:BQ496)</f>
        <v>1838684</v>
      </c>
      <c r="BU496">
        <f t="shared" si="6280"/>
        <v>382401</v>
      </c>
      <c r="BV496">
        <v>44659</v>
      </c>
      <c r="BW496">
        <v>3112</v>
      </c>
      <c r="BX496">
        <v>9853</v>
      </c>
      <c r="BY496">
        <v>3570</v>
      </c>
      <c r="BZ496">
        <v>2293</v>
      </c>
      <c r="CA496">
        <v>673</v>
      </c>
      <c r="CB496">
        <f>SUM(BX496:BY496)</f>
        <v>13423</v>
      </c>
      <c r="CC496">
        <f t="shared" si="6281"/>
        <v>2966</v>
      </c>
      <c r="CD496" s="15">
        <v>32329</v>
      </c>
      <c r="CE496" s="15">
        <v>1813</v>
      </c>
      <c r="CF496" s="15">
        <v>5754</v>
      </c>
      <c r="CG496" s="15">
        <v>1977</v>
      </c>
      <c r="CH496" s="15">
        <v>1230</v>
      </c>
      <c r="CI496" s="15">
        <v>489</v>
      </c>
      <c r="CJ496">
        <f>SUM(CF496:CG496)</f>
        <v>7731</v>
      </c>
      <c r="CK496">
        <f t="shared" si="6282"/>
        <v>1719</v>
      </c>
      <c r="CL496" s="15">
        <v>244506</v>
      </c>
      <c r="CM496" s="15">
        <v>18727</v>
      </c>
      <c r="CN496" s="15">
        <v>72095</v>
      </c>
      <c r="CO496" s="15">
        <v>5760</v>
      </c>
      <c r="CP496" s="15">
        <v>16218</v>
      </c>
      <c r="CQ496" s="15">
        <v>896</v>
      </c>
      <c r="CR496">
        <f>SUM(CN496:CO496)</f>
        <v>77855</v>
      </c>
      <c r="CS496">
        <f t="shared" si="6283"/>
        <v>17114</v>
      </c>
    </row>
    <row r="497" spans="1:97" x14ac:dyDescent="0.35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O497" s="3"/>
      <c r="T497" s="6"/>
      <c r="U497" s="6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5"/>
      <c r="CE497" s="15"/>
      <c r="CF497" s="15"/>
      <c r="CG497" s="15"/>
      <c r="CH497" s="15"/>
      <c r="CI497" s="15"/>
      <c r="CL497" s="15"/>
      <c r="CM497" s="15"/>
      <c r="CN497" s="15"/>
      <c r="CO497" s="15"/>
      <c r="CP497" s="15"/>
      <c r="CQ497" s="15"/>
    </row>
    <row r="498" spans="1:97" x14ac:dyDescent="0.35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O498" s="3"/>
      <c r="T498" s="6"/>
      <c r="U498" s="6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5"/>
      <c r="CE498" s="15"/>
      <c r="CF498" s="15"/>
      <c r="CG498" s="15"/>
      <c r="CH498" s="15"/>
      <c r="CI498" s="15"/>
      <c r="CL498" s="15"/>
      <c r="CM498" s="15"/>
      <c r="CN498" s="15"/>
      <c r="CO498" s="15"/>
      <c r="CP498" s="15"/>
      <c r="CQ498" s="15"/>
    </row>
    <row r="499" spans="1:97" x14ac:dyDescent="0.35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O499" s="3"/>
      <c r="T499" s="6"/>
      <c r="U499" s="6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5"/>
      <c r="CE499" s="15"/>
      <c r="CF499" s="15"/>
      <c r="CG499" s="15"/>
      <c r="CH499" s="15"/>
      <c r="CI499" s="15"/>
      <c r="CL499" s="15"/>
      <c r="CM499" s="15"/>
      <c r="CN499" s="15"/>
      <c r="CO499" s="15"/>
      <c r="CP499" s="15"/>
      <c r="CQ499" s="15"/>
    </row>
    <row r="500" spans="1:97" x14ac:dyDescent="0.35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>
        <f t="shared" ref="N500" si="6309">B500-C500</f>
        <v>1467336</v>
      </c>
      <c r="O500" s="3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6">
        <f t="shared" ref="T500" si="6311">R500/V500</f>
        <v>0.3059532780708365</v>
      </c>
      <c r="U500" s="6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>
        <v>5441421</v>
      </c>
      <c r="BO500">
        <v>419238</v>
      </c>
      <c r="BP500">
        <v>1541795</v>
      </c>
      <c r="BQ500">
        <v>312813</v>
      </c>
      <c r="BR500">
        <v>318584</v>
      </c>
      <c r="BS500">
        <v>68689</v>
      </c>
      <c r="BT500">
        <f>SUM(BP500:BQ500)</f>
        <v>1854608</v>
      </c>
      <c r="BU500">
        <f t="shared" ref="BU500:BU506" si="6321">SUM(BR500:BS500)</f>
        <v>387273</v>
      </c>
      <c r="BV500">
        <v>45127</v>
      </c>
      <c r="BW500">
        <v>3135</v>
      </c>
      <c r="BX500">
        <v>9928</v>
      </c>
      <c r="BY500">
        <v>3597</v>
      </c>
      <c r="BZ500">
        <v>2308</v>
      </c>
      <c r="CA500">
        <v>684</v>
      </c>
      <c r="CB500">
        <f>SUM(BX500:BY500)</f>
        <v>13525</v>
      </c>
      <c r="CC500">
        <f t="shared" ref="CC500:CC506" si="6322">SUM(BZ500:CA500)</f>
        <v>2992</v>
      </c>
      <c r="CD500" s="15">
        <v>32845</v>
      </c>
      <c r="CE500" s="15">
        <v>1853</v>
      </c>
      <c r="CF500" s="15">
        <v>5843</v>
      </c>
      <c r="CG500" s="15">
        <v>1967</v>
      </c>
      <c r="CH500" s="15">
        <v>1257</v>
      </c>
      <c r="CI500" s="15">
        <v>499</v>
      </c>
      <c r="CJ500">
        <f>SUM(CF500:CG500)</f>
        <v>7810</v>
      </c>
      <c r="CK500">
        <f t="shared" ref="CK500:CK506" si="6323">SUM(CH500:CI500)</f>
        <v>1756</v>
      </c>
      <c r="CL500" s="15">
        <v>249343</v>
      </c>
      <c r="CM500" s="15">
        <v>19047</v>
      </c>
      <c r="CN500" s="15">
        <v>72841</v>
      </c>
      <c r="CO500" s="15">
        <v>5836</v>
      </c>
      <c r="CP500" s="15">
        <v>16503</v>
      </c>
      <c r="CQ500" s="15">
        <v>905</v>
      </c>
      <c r="CR500">
        <f>SUM(CN500:CO500)</f>
        <v>78677</v>
      </c>
      <c r="CS500">
        <f t="shared" ref="CS500:CS506" si="6324">SUM(CP500:CQ500)</f>
        <v>17408</v>
      </c>
    </row>
    <row r="501" spans="1:97" x14ac:dyDescent="0.35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O501" s="3"/>
      <c r="T501" s="6"/>
      <c r="U501" s="6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5"/>
      <c r="CE501" s="15"/>
      <c r="CF501" s="15"/>
      <c r="CG501" s="15"/>
      <c r="CH501" s="15"/>
      <c r="CI501" s="15"/>
      <c r="CL501" s="15"/>
      <c r="CM501" s="15"/>
      <c r="CN501" s="15"/>
      <c r="CO501" s="15"/>
      <c r="CP501" s="15"/>
      <c r="CQ501" s="15"/>
    </row>
    <row r="502" spans="1:97" x14ac:dyDescent="0.35">
      <c r="A502" s="1">
        <v>44426</v>
      </c>
      <c r="B502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>
        <f t="shared" ref="N502" si="6326">B502-C502</f>
        <v>1478246</v>
      </c>
      <c r="O502" s="3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6">
        <f t="shared" ref="T502" si="6328">R502/V502</f>
        <v>0.34304811224182574</v>
      </c>
      <c r="U502" s="6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>
        <v>5520422</v>
      </c>
      <c r="BO502">
        <v>425363</v>
      </c>
      <c r="BP502">
        <v>1553703</v>
      </c>
      <c r="BQ502">
        <v>317513</v>
      </c>
      <c r="BR502">
        <v>322974</v>
      </c>
      <c r="BS502">
        <v>69996</v>
      </c>
      <c r="BT502">
        <f>SUM(BP502:BQ502)</f>
        <v>1871216</v>
      </c>
      <c r="BU502">
        <f t="shared" si="6321"/>
        <v>392970</v>
      </c>
      <c r="BV502">
        <v>45788</v>
      </c>
      <c r="BW502">
        <v>3169</v>
      </c>
      <c r="BX502">
        <v>9993</v>
      </c>
      <c r="BY502">
        <v>3670</v>
      </c>
      <c r="BZ502">
        <v>2328</v>
      </c>
      <c r="CA502">
        <v>695</v>
      </c>
      <c r="CB502">
        <f>SUM(BX502:BY502)</f>
        <v>13663</v>
      </c>
      <c r="CC502">
        <f t="shared" si="6322"/>
        <v>3023</v>
      </c>
      <c r="CD502">
        <v>33304</v>
      </c>
      <c r="CE502">
        <v>1892</v>
      </c>
      <c r="CF502">
        <v>5854</v>
      </c>
      <c r="CG502">
        <v>2028</v>
      </c>
      <c r="CH502">
        <v>1277</v>
      </c>
      <c r="CI502">
        <v>516</v>
      </c>
      <c r="CJ502">
        <f>SUM(CF502:CG502)</f>
        <v>7882</v>
      </c>
      <c r="CK502">
        <f t="shared" si="6323"/>
        <v>1793</v>
      </c>
      <c r="CL502">
        <v>253792</v>
      </c>
      <c r="CM502">
        <v>19438</v>
      </c>
      <c r="CN502">
        <v>73637</v>
      </c>
      <c r="CO502">
        <v>5891</v>
      </c>
      <c r="CP502">
        <v>16848</v>
      </c>
      <c r="CQ502">
        <v>914</v>
      </c>
      <c r="CR502">
        <f>SUM(CN502:CO502)</f>
        <v>79528</v>
      </c>
      <c r="CS502">
        <f t="shared" si="6324"/>
        <v>17762</v>
      </c>
    </row>
    <row r="503" spans="1:97" x14ac:dyDescent="0.35">
      <c r="A503" s="1">
        <v>44432</v>
      </c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O503" s="3"/>
      <c r="T503" s="6"/>
      <c r="U503" s="6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">
        <v>44433</v>
      </c>
      <c r="B504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>
        <f t="shared" ref="N504" si="6339">B504-C504</f>
        <v>1490676</v>
      </c>
      <c r="O504" s="3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6">
        <f t="shared" ref="T504" si="6341">R504/V504</f>
        <v>0.36393409067649168</v>
      </c>
      <c r="U504" s="6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>
        <v>5613660</v>
      </c>
      <c r="BO504">
        <v>432982</v>
      </c>
      <c r="BP504">
        <v>1567512</v>
      </c>
      <c r="BQ504">
        <v>323246</v>
      </c>
      <c r="BR504">
        <v>328341</v>
      </c>
      <c r="BS504">
        <v>71741</v>
      </c>
      <c r="BT504">
        <f>SUM(BP504:BQ504)</f>
        <v>1890758</v>
      </c>
      <c r="BU504">
        <f t="shared" si="6321"/>
        <v>400082</v>
      </c>
      <c r="BV504">
        <v>46670</v>
      </c>
      <c r="BW504">
        <v>3222</v>
      </c>
      <c r="BX504">
        <v>10107</v>
      </c>
      <c r="BY504">
        <v>3722</v>
      </c>
      <c r="BZ504">
        <v>2366</v>
      </c>
      <c r="CA504">
        <v>711</v>
      </c>
      <c r="CB504">
        <f>SUM(BX504:BY504)</f>
        <v>13829</v>
      </c>
      <c r="CC504">
        <f t="shared" si="6322"/>
        <v>3077</v>
      </c>
      <c r="CD504">
        <v>33789</v>
      </c>
      <c r="CE504">
        <v>1928</v>
      </c>
      <c r="CF504">
        <v>5905</v>
      </c>
      <c r="CG504">
        <v>2050</v>
      </c>
      <c r="CH504">
        <v>1301</v>
      </c>
      <c r="CI504">
        <v>526</v>
      </c>
      <c r="CJ504">
        <f>SUM(CF504:CG504)</f>
        <v>7955</v>
      </c>
      <c r="CK504">
        <f t="shared" si="6323"/>
        <v>1827</v>
      </c>
      <c r="CL504">
        <v>259133</v>
      </c>
      <c r="CM504">
        <v>19860</v>
      </c>
      <c r="CN504">
        <v>74499</v>
      </c>
      <c r="CO504">
        <v>6085</v>
      </c>
      <c r="CP504">
        <v>17233</v>
      </c>
      <c r="CQ504">
        <v>926</v>
      </c>
      <c r="CR504">
        <f>SUM(CN504:CO504)</f>
        <v>80584</v>
      </c>
      <c r="CS504">
        <f t="shared" si="6324"/>
        <v>18159</v>
      </c>
    </row>
    <row r="505" spans="1:97" x14ac:dyDescent="0.35">
      <c r="A505" s="1">
        <f>A506-1</f>
        <v>44439</v>
      </c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O505" s="3"/>
      <c r="T505" s="6"/>
      <c r="U505" s="6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">
        <v>44440</v>
      </c>
      <c r="B506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>
        <f t="shared" ref="N506" si="6352">B506-C506</f>
        <v>1503966</v>
      </c>
      <c r="O506" s="3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6">
        <f t="shared" ref="T506" si="6354">R506/V506</f>
        <v>0.38466524678210945</v>
      </c>
      <c r="U506" s="6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>
        <v>5716196</v>
      </c>
      <c r="BO506">
        <v>441889</v>
      </c>
      <c r="BP506">
        <v>1582989</v>
      </c>
      <c r="BQ506">
        <v>329367</v>
      </c>
      <c r="BR506">
        <v>334523</v>
      </c>
      <c r="BS506">
        <v>73867</v>
      </c>
      <c r="BT506">
        <f>SUM(BP506:BQ506)</f>
        <v>1912356</v>
      </c>
      <c r="BU506">
        <f t="shared" si="6321"/>
        <v>408390</v>
      </c>
      <c r="BV506">
        <v>47522</v>
      </c>
      <c r="BW506">
        <v>3276</v>
      </c>
      <c r="BX506">
        <v>10203</v>
      </c>
      <c r="BY506">
        <v>3769</v>
      </c>
      <c r="BZ506">
        <v>2399</v>
      </c>
      <c r="CA506">
        <v>732</v>
      </c>
      <c r="CB506">
        <f>SUM(BX506:BY506)</f>
        <v>13972</v>
      </c>
      <c r="CC506">
        <f t="shared" si="6322"/>
        <v>3131</v>
      </c>
      <c r="CD506">
        <v>34336</v>
      </c>
      <c r="CE506">
        <v>1949</v>
      </c>
      <c r="CF506">
        <v>5962</v>
      </c>
      <c r="CG506">
        <v>2063</v>
      </c>
      <c r="CH506">
        <v>1313</v>
      </c>
      <c r="CI506">
        <v>534</v>
      </c>
      <c r="CJ506">
        <f>SUM(CF506:CG506)</f>
        <v>8025</v>
      </c>
      <c r="CK506">
        <f t="shared" si="6323"/>
        <v>1847</v>
      </c>
      <c r="CL506">
        <v>263672</v>
      </c>
      <c r="CM506">
        <v>20232</v>
      </c>
      <c r="CN506">
        <v>75458</v>
      </c>
      <c r="CO506">
        <v>6123</v>
      </c>
      <c r="CP506">
        <v>17570</v>
      </c>
      <c r="CQ506">
        <v>942</v>
      </c>
      <c r="CR506">
        <f>SUM(CN506:CO506)</f>
        <v>81581</v>
      </c>
      <c r="CS506">
        <f t="shared" si="6324"/>
        <v>18512</v>
      </c>
    </row>
    <row r="507" spans="1:97" x14ac:dyDescent="0.35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>
        <v>448636</v>
      </c>
    </row>
    <row r="509" spans="1:97" x14ac:dyDescent="0.35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>
        <f>B510-C510</f>
        <v>1519149</v>
      </c>
      <c r="O510" s="3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6">
        <f t="shared" ref="T510" si="6366">R510/V510</f>
        <v>0.35629796074108622</v>
      </c>
      <c r="U510" s="6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>
        <v>5819197</v>
      </c>
      <c r="BO510">
        <v>450915</v>
      </c>
      <c r="BP510">
        <v>1600146</v>
      </c>
      <c r="BQ510">
        <v>335796</v>
      </c>
      <c r="BR510">
        <v>340657</v>
      </c>
      <c r="BS510">
        <v>76137</v>
      </c>
      <c r="BT510">
        <f>SUM(BP510:BQ510)</f>
        <v>1935942</v>
      </c>
      <c r="BU510">
        <f t="shared" ref="BU510:BU513" si="6376">SUM(BR510:BS510)</f>
        <v>416794</v>
      </c>
      <c r="BV510">
        <v>48310</v>
      </c>
      <c r="BW510">
        <v>3333</v>
      </c>
      <c r="BX510">
        <v>10315</v>
      </c>
      <c r="BY510">
        <v>3824</v>
      </c>
      <c r="BZ510">
        <v>2441</v>
      </c>
      <c r="CA510">
        <v>747</v>
      </c>
      <c r="CB510">
        <f>SUM(BX510:BY510)</f>
        <v>14139</v>
      </c>
      <c r="CC510">
        <f t="shared" ref="CC510" si="6377">SUM(BZ510:CA510)</f>
        <v>3188</v>
      </c>
      <c r="CD510">
        <v>34847</v>
      </c>
      <c r="CE510">
        <v>1966</v>
      </c>
      <c r="CF510">
        <v>6003</v>
      </c>
      <c r="CG510">
        <v>2105</v>
      </c>
      <c r="CH510">
        <v>1322</v>
      </c>
      <c r="CI510">
        <v>541</v>
      </c>
      <c r="CJ510">
        <f>SUM(CF510:CG510)</f>
        <v>8108</v>
      </c>
      <c r="CK510">
        <f t="shared" ref="CK510:CK513" si="6378">SUM(CH510:CI510)</f>
        <v>1863</v>
      </c>
      <c r="CL510">
        <v>267891</v>
      </c>
      <c r="CM510">
        <v>20565</v>
      </c>
      <c r="CN510">
        <v>76539</v>
      </c>
      <c r="CO510">
        <v>6164</v>
      </c>
      <c r="CP510">
        <v>17850</v>
      </c>
      <c r="CQ510">
        <v>944</v>
      </c>
      <c r="CR510">
        <f>SUM(CN510:CO510)</f>
        <v>82703</v>
      </c>
      <c r="CS510">
        <f t="shared" ref="CS510:CS513" si="6379">SUM(CP510:CQ510)</f>
        <v>18794</v>
      </c>
    </row>
    <row r="511" spans="1:97" x14ac:dyDescent="0.35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>
        <v>454989</v>
      </c>
    </row>
    <row r="512" spans="1:97" x14ac:dyDescent="0.35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>
        <f>B512-C512</f>
        <v>1538869</v>
      </c>
      <c r="O512" s="3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6">
        <f t="shared" ref="T512" si="6381">R512/V512</f>
        <v>0.37283338103870495</v>
      </c>
      <c r="U512" s="6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>
        <v>5959175</v>
      </c>
      <c r="BO513">
        <v>463376</v>
      </c>
      <c r="BP513">
        <v>16200748</v>
      </c>
      <c r="BQ513">
        <v>347337</v>
      </c>
      <c r="BR513">
        <v>348771</v>
      </c>
      <c r="BS513">
        <v>79746</v>
      </c>
      <c r="BT513">
        <f>SUM(BP513:BQ513)</f>
        <v>16548085</v>
      </c>
      <c r="BU513">
        <f t="shared" si="6376"/>
        <v>428517</v>
      </c>
      <c r="BV513">
        <v>49833</v>
      </c>
      <c r="BW513">
        <v>3403</v>
      </c>
      <c r="BX513">
        <v>10456</v>
      </c>
      <c r="BY513">
        <v>3935</v>
      </c>
      <c r="BZ513">
        <v>2479</v>
      </c>
      <c r="CA513">
        <v>774</v>
      </c>
      <c r="CB513">
        <f>SUM(BX513:BY513)</f>
        <v>14391</v>
      </c>
      <c r="CC513">
        <f t="shared" ref="CC513" si="6392">SUM(BZ513:CA513)</f>
        <v>3253</v>
      </c>
      <c r="CD513">
        <v>35380</v>
      </c>
      <c r="CE513">
        <v>1999</v>
      </c>
      <c r="CF513">
        <v>6056</v>
      </c>
      <c r="CG513">
        <v>2144</v>
      </c>
      <c r="CH513">
        <v>1377</v>
      </c>
      <c r="CI513">
        <v>551</v>
      </c>
      <c r="CJ513">
        <f>SUM(CF513:CG513)</f>
        <v>8200</v>
      </c>
      <c r="CK513">
        <f t="shared" si="6378"/>
        <v>1928</v>
      </c>
      <c r="CL513">
        <v>272977</v>
      </c>
      <c r="CM513">
        <v>20937</v>
      </c>
      <c r="CN513">
        <v>77711</v>
      </c>
      <c r="CO513">
        <v>6221</v>
      </c>
      <c r="CP513">
        <v>18170</v>
      </c>
      <c r="CQ513">
        <v>951</v>
      </c>
      <c r="CR513">
        <f>SUM(CN513:CO513)</f>
        <v>83932</v>
      </c>
      <c r="CS513">
        <f t="shared" si="6379"/>
        <v>19121</v>
      </c>
    </row>
    <row r="514" spans="1:97" x14ac:dyDescent="0.35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>
        <v>468223</v>
      </c>
    </row>
    <row r="515" spans="1:97" x14ac:dyDescent="0.35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>
        <v>472681</v>
      </c>
    </row>
    <row r="516" spans="1:97" x14ac:dyDescent="0.35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>
        <f>B516-C516</f>
        <v>1557355</v>
      </c>
      <c r="O516" s="3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6">
        <f t="shared" ref="T516" si="6394">R516/V516</f>
        <v>0.3968481842800744</v>
      </c>
      <c r="U516" s="6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>
        <v>6094621</v>
      </c>
      <c r="BO516">
        <v>476342</v>
      </c>
      <c r="BP516">
        <v>1642260</v>
      </c>
      <c r="BQ516">
        <v>355774</v>
      </c>
      <c r="BR516">
        <v>357468</v>
      </c>
      <c r="BS516">
        <v>83212</v>
      </c>
      <c r="BT516">
        <f>SUM(BP516:BQ516)</f>
        <v>1998034</v>
      </c>
      <c r="BU516">
        <f t="shared" ref="BU516" si="6405">SUM(BR516:BS516)</f>
        <v>440680</v>
      </c>
      <c r="BV516">
        <v>51198</v>
      </c>
      <c r="BW516">
        <v>3472</v>
      </c>
      <c r="BX516">
        <v>10568</v>
      </c>
      <c r="BY516">
        <v>3987</v>
      </c>
      <c r="BZ516">
        <v>2518</v>
      </c>
      <c r="CA516">
        <v>795</v>
      </c>
      <c r="CB516">
        <f>SUM(BX516:BY516)</f>
        <v>14555</v>
      </c>
      <c r="CC516">
        <f t="shared" ref="CC516" si="6406">SUM(BZ516:CA516)</f>
        <v>3313</v>
      </c>
      <c r="CD516">
        <v>35991</v>
      </c>
      <c r="CE516">
        <v>2025</v>
      </c>
      <c r="CF516">
        <v>6167</v>
      </c>
      <c r="CG516">
        <v>2145</v>
      </c>
      <c r="CH516">
        <v>1355</v>
      </c>
      <c r="CI516">
        <v>564</v>
      </c>
      <c r="CJ516">
        <f>SUM(CF516:CG516)</f>
        <v>8312</v>
      </c>
      <c r="CK516">
        <f t="shared" ref="CK516" si="6407">SUM(CH516:CI516)</f>
        <v>1919</v>
      </c>
      <c r="CL516">
        <v>277405</v>
      </c>
      <c r="CM516">
        <v>21239</v>
      </c>
      <c r="CN516">
        <v>78938</v>
      </c>
      <c r="CO516">
        <v>6208</v>
      </c>
      <c r="CP516">
        <v>18436</v>
      </c>
      <c r="CQ516">
        <v>961</v>
      </c>
      <c r="CR516">
        <f>SUM(CN516:CO516)</f>
        <v>85146</v>
      </c>
      <c r="CS516">
        <f t="shared" ref="CS516" si="6408">SUM(CP516:CQ516)</f>
        <v>19397</v>
      </c>
    </row>
    <row r="517" spans="1:97" x14ac:dyDescent="0.35">
      <c r="A517" s="1">
        <v>44461</v>
      </c>
      <c r="B517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>
        <v>480660</v>
      </c>
    </row>
    <row r="519" spans="1:97" x14ac:dyDescent="0.35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>
        <v>484616</v>
      </c>
    </row>
    <row r="520" spans="1:97" x14ac:dyDescent="0.35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>
        <f>B521-C521</f>
        <v>1572449</v>
      </c>
      <c r="O521" s="3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6">
        <f t="shared" ref="T521" si="6416">R521/V521</f>
        <v>0.41735505288350189</v>
      </c>
      <c r="U521" s="6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>
        <v>6214356</v>
      </c>
      <c r="BO521">
        <v>488033</v>
      </c>
      <c r="BP521">
        <v>1661111</v>
      </c>
      <c r="BQ521">
        <v>362829</v>
      </c>
      <c r="BR521">
        <v>365253</v>
      </c>
      <c r="BS521">
        <v>86239</v>
      </c>
      <c r="BT521">
        <f>SUM(BP521:BQ521)</f>
        <v>2023940</v>
      </c>
      <c r="BU521">
        <f t="shared" ref="BU521" si="6426">SUM(BR521:BS521)</f>
        <v>451492</v>
      </c>
      <c r="BV521">
        <v>52762</v>
      </c>
      <c r="BW521">
        <v>3553</v>
      </c>
      <c r="BX521">
        <v>10683</v>
      </c>
      <c r="BY521">
        <v>4036</v>
      </c>
      <c r="BZ521">
        <v>2566</v>
      </c>
      <c r="CA521">
        <v>823</v>
      </c>
      <c r="CB521">
        <f>SUM(BX521:BY521)</f>
        <v>14719</v>
      </c>
      <c r="CC521">
        <f t="shared" ref="CC521" si="6427">SUM(BZ521:CA521)</f>
        <v>3389</v>
      </c>
      <c r="CD521">
        <v>36544</v>
      </c>
      <c r="CE521">
        <v>2070</v>
      </c>
      <c r="CF521">
        <v>6229</v>
      </c>
      <c r="CG521">
        <v>2172</v>
      </c>
      <c r="CH521">
        <v>1383</v>
      </c>
      <c r="CI521">
        <v>582</v>
      </c>
      <c r="CJ521">
        <f>SUM(CF521:CG521)</f>
        <v>8401</v>
      </c>
      <c r="CK521">
        <f t="shared" ref="CK521" si="6428">SUM(CH521:CI521)</f>
        <v>1965</v>
      </c>
      <c r="CL521">
        <v>281233</v>
      </c>
      <c r="CM521">
        <v>21510</v>
      </c>
      <c r="CN521">
        <v>79884</v>
      </c>
      <c r="CO521">
        <v>6176</v>
      </c>
      <c r="CP521">
        <v>18686</v>
      </c>
      <c r="CQ521">
        <v>968</v>
      </c>
      <c r="CR521">
        <f>SUM(CN521:CO521)</f>
        <v>86060</v>
      </c>
      <c r="CS521">
        <f t="shared" ref="CS521" si="6429">SUM(CP521:CQ521)</f>
        <v>19654</v>
      </c>
    </row>
    <row r="522" spans="1:97" x14ac:dyDescent="0.35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>
        <v>491716</v>
      </c>
    </row>
    <row r="523" spans="1:97" x14ac:dyDescent="0.35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>
        <v>495810</v>
      </c>
    </row>
    <row r="524" spans="1:97" x14ac:dyDescent="0.35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">
        <v>44474</v>
      </c>
      <c r="B525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>
        <f>B525-C525</f>
        <v>1585705</v>
      </c>
      <c r="O525" s="3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6">
        <f t="shared" ref="T525" si="6432">R525/V525</f>
        <v>0.42654438484166812</v>
      </c>
      <c r="U525" s="6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>
        <v>6325534</v>
      </c>
      <c r="BO525">
        <v>498638</v>
      </c>
      <c r="BP525">
        <v>1676381</v>
      </c>
      <c r="BQ525">
        <v>370676</v>
      </c>
      <c r="BR525">
        <v>371936</v>
      </c>
      <c r="BS525">
        <v>89416</v>
      </c>
      <c r="BT525">
        <f>SUM(BP525:BQ525)</f>
        <v>2047057</v>
      </c>
      <c r="BU525">
        <f t="shared" ref="BU525" si="6442">SUM(BR525:BS525)</f>
        <v>461352</v>
      </c>
      <c r="BV525">
        <v>54124</v>
      </c>
      <c r="BW525">
        <v>3633</v>
      </c>
      <c r="BX525">
        <v>10757</v>
      </c>
      <c r="BY525">
        <v>4100</v>
      </c>
      <c r="BZ525">
        <v>2611</v>
      </c>
      <c r="CA525">
        <v>858</v>
      </c>
      <c r="CB525">
        <f>SUM(BX525:BY525)</f>
        <v>14857</v>
      </c>
      <c r="CC525">
        <f t="shared" ref="CC525" si="6443">SUM(BZ525:CA525)</f>
        <v>3469</v>
      </c>
      <c r="CD525">
        <v>37058</v>
      </c>
      <c r="CE525">
        <v>2110</v>
      </c>
      <c r="CF525">
        <v>6249</v>
      </c>
      <c r="CG525">
        <v>2242</v>
      </c>
      <c r="CH525">
        <v>1395</v>
      </c>
      <c r="CI525">
        <v>605</v>
      </c>
      <c r="CJ525">
        <f>SUM(CF525:CG525)</f>
        <v>8491</v>
      </c>
      <c r="CK525">
        <f t="shared" ref="CK525" si="6444">SUM(CH525:CI525)</f>
        <v>2000</v>
      </c>
      <c r="CL525">
        <v>285030</v>
      </c>
      <c r="CM525">
        <v>21743</v>
      </c>
      <c r="CN525">
        <v>80154</v>
      </c>
      <c r="CO525">
        <v>6226</v>
      </c>
      <c r="CP525">
        <v>18898</v>
      </c>
      <c r="CQ525">
        <v>975</v>
      </c>
      <c r="CR525">
        <f>SUM(CN525:CO525)</f>
        <v>86380</v>
      </c>
      <c r="CS525">
        <f t="shared" ref="CS525" si="6445">SUM(CP525:CQ525)</f>
        <v>19873</v>
      </c>
    </row>
    <row r="526" spans="1:97" x14ac:dyDescent="0.35">
      <c r="A526" s="1">
        <v>44475</v>
      </c>
      <c r="F526">
        <v>600</v>
      </c>
      <c r="O526" s="3"/>
      <c r="T526" s="6"/>
      <c r="U526" s="6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>
        <v>501932</v>
      </c>
    </row>
    <row r="528" spans="1:97" x14ac:dyDescent="0.35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>
        <v>505173</v>
      </c>
    </row>
    <row r="529" spans="1:97" x14ac:dyDescent="0.35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">
        <v>44481</v>
      </c>
      <c r="B530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>
        <f>B530-C530</f>
        <v>1597985</v>
      </c>
      <c r="O530" s="3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6">
        <f t="shared" ref="T530" si="6447">R530/V530</f>
        <v>0.39942289822467841</v>
      </c>
      <c r="U530" s="6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>
        <v>6430859</v>
      </c>
      <c r="BO530">
        <v>507525</v>
      </c>
      <c r="BP530">
        <v>1690447</v>
      </c>
      <c r="BQ530">
        <v>377057</v>
      </c>
      <c r="BR530">
        <v>377767</v>
      </c>
      <c r="BS530">
        <v>91752</v>
      </c>
      <c r="BT530">
        <f>SUM(BP530:BQ530)</f>
        <v>2067504</v>
      </c>
      <c r="BU530">
        <f t="shared" ref="BU530" si="6458">SUM(BR530:BS530)</f>
        <v>469519</v>
      </c>
      <c r="BV530">
        <v>55359</v>
      </c>
      <c r="BW530">
        <v>3708</v>
      </c>
      <c r="BX530">
        <v>10844</v>
      </c>
      <c r="BY530">
        <v>4157</v>
      </c>
      <c r="BZ530">
        <v>2660</v>
      </c>
      <c r="CA530">
        <v>878</v>
      </c>
      <c r="CB530">
        <f>SUM(BX530:BY530)</f>
        <v>15001</v>
      </c>
      <c r="CC530">
        <f t="shared" ref="CC530" si="6459">SUM(BZ530:CA530)</f>
        <v>3538</v>
      </c>
      <c r="CD530">
        <v>37743</v>
      </c>
      <c r="CE530">
        <v>2142</v>
      </c>
      <c r="CF530">
        <v>6284</v>
      </c>
      <c r="CG530">
        <v>2290</v>
      </c>
      <c r="CH530">
        <v>1415</v>
      </c>
      <c r="CI530">
        <v>617</v>
      </c>
      <c r="CJ530">
        <f>SUM(CF530:CG530)</f>
        <v>8574</v>
      </c>
      <c r="CK530">
        <f t="shared" ref="CK530" si="6460">SUM(CH530:CI530)</f>
        <v>2032</v>
      </c>
      <c r="CL530">
        <v>289232</v>
      </c>
      <c r="CM530">
        <v>22028</v>
      </c>
      <c r="CN530">
        <v>81275</v>
      </c>
      <c r="CO530">
        <v>6288</v>
      </c>
      <c r="CP530">
        <v>19131</v>
      </c>
      <c r="CQ530">
        <v>999</v>
      </c>
      <c r="CR530">
        <f>SUM(CN530:CO530)</f>
        <v>87563</v>
      </c>
      <c r="CS530">
        <f t="shared" ref="CS530" si="6461">SUM(CP530:CQ530)</f>
        <v>20130</v>
      </c>
    </row>
    <row r="531" spans="1:97" x14ac:dyDescent="0.35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>
        <v>512485</v>
      </c>
    </row>
    <row r="532" spans="1:97" x14ac:dyDescent="0.35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>
        <f>B533-C533</f>
        <v>1605098</v>
      </c>
      <c r="O533" s="3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6">
        <f t="shared" ref="T533" si="6463">R533/V533</f>
        <v>0.49127449578028892</v>
      </c>
      <c r="U533" s="6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>
        <v>6527028</v>
      </c>
      <c r="BO533">
        <v>514870</v>
      </c>
      <c r="BP533">
        <v>1702191</v>
      </c>
      <c r="BQ533">
        <v>382924</v>
      </c>
      <c r="BR533">
        <v>382589</v>
      </c>
      <c r="BS533">
        <v>93837</v>
      </c>
      <c r="BT533">
        <f>SUM(BP533:BQ533)</f>
        <v>2085115</v>
      </c>
      <c r="BU533">
        <f t="shared" ref="BU533" si="6473">SUM(BR533:BS533)</f>
        <v>476426</v>
      </c>
      <c r="BV533">
        <v>56213</v>
      </c>
      <c r="BW533">
        <v>3734</v>
      </c>
      <c r="BX533">
        <v>10926</v>
      </c>
      <c r="BY533">
        <v>4188</v>
      </c>
      <c r="BZ533">
        <v>2683</v>
      </c>
      <c r="CA533">
        <v>888</v>
      </c>
      <c r="CB533">
        <f>SUM(BX533:BY533)</f>
        <v>15114</v>
      </c>
      <c r="CC533">
        <f t="shared" ref="CC533" si="6474">SUM(BZ533:CA533)</f>
        <v>3571</v>
      </c>
      <c r="CD533">
        <v>38390</v>
      </c>
      <c r="CE533">
        <v>2169</v>
      </c>
      <c r="CF533">
        <v>6289</v>
      </c>
      <c r="CG533">
        <v>2365</v>
      </c>
      <c r="CH533">
        <v>1426</v>
      </c>
      <c r="CI533">
        <v>640</v>
      </c>
      <c r="CJ533">
        <f>SUM(CF533:CG533)</f>
        <v>8654</v>
      </c>
      <c r="CK533">
        <f t="shared" ref="CK533" si="6475">SUM(CH533:CI533)</f>
        <v>2066</v>
      </c>
      <c r="CL533">
        <v>293269</v>
      </c>
      <c r="CM533">
        <v>22254</v>
      </c>
      <c r="CN533">
        <v>81869</v>
      </c>
      <c r="CO533">
        <v>6440</v>
      </c>
      <c r="CP533">
        <v>19314</v>
      </c>
      <c r="CQ533">
        <v>1021</v>
      </c>
      <c r="CR533">
        <f>SUM(CN533:CO533)</f>
        <v>88309</v>
      </c>
      <c r="CS533">
        <f t="shared" ref="CS533" si="6476">SUM(CP533:CQ533)</f>
        <v>20335</v>
      </c>
    </row>
    <row r="534" spans="1:97" x14ac:dyDescent="0.35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>
        <v>517544</v>
      </c>
    </row>
    <row r="535" spans="1:97" x14ac:dyDescent="0.35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>
        <v>519922</v>
      </c>
    </row>
    <row r="536" spans="1:97" x14ac:dyDescent="0.35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">
        <v>44495</v>
      </c>
      <c r="B537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>
        <f>B537-C537</f>
        <v>1620219</v>
      </c>
      <c r="O537" s="3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6">
        <f t="shared" ref="T537" si="6478">R537/V537</f>
        <v>0.3170896937945985</v>
      </c>
      <c r="U537" s="6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>
        <v>6623176</v>
      </c>
      <c r="BO537">
        <v>522421</v>
      </c>
      <c r="BP537">
        <v>1715262</v>
      </c>
      <c r="BQ537">
        <v>388366</v>
      </c>
      <c r="BR537">
        <v>387534</v>
      </c>
      <c r="BS537">
        <v>95875</v>
      </c>
      <c r="BT537">
        <f>SUM(BP537:BQ537)</f>
        <v>2103628</v>
      </c>
      <c r="BU537">
        <f t="shared" ref="BU537" si="6488">SUM(BR537:BS537)</f>
        <v>483409</v>
      </c>
      <c r="BV537">
        <v>57049</v>
      </c>
      <c r="BW537">
        <v>3777</v>
      </c>
      <c r="BX537">
        <v>11014</v>
      </c>
      <c r="BY537">
        <v>4234</v>
      </c>
      <c r="BZ537">
        <v>2710</v>
      </c>
      <c r="CA537">
        <v>900</v>
      </c>
      <c r="CB537">
        <f>SUM(BX537:BY537)</f>
        <v>15248</v>
      </c>
      <c r="CC537">
        <f t="shared" ref="CC537" si="6489">SUM(BZ537:CA537)</f>
        <v>3610</v>
      </c>
      <c r="CD537">
        <v>39078</v>
      </c>
      <c r="CE537">
        <v>2221</v>
      </c>
      <c r="CF537">
        <v>6345</v>
      </c>
      <c r="CG537">
        <v>2398</v>
      </c>
      <c r="CH537">
        <v>1447</v>
      </c>
      <c r="CI537">
        <v>664</v>
      </c>
      <c r="CJ537">
        <f>SUM(CF537:CG537)</f>
        <v>8743</v>
      </c>
      <c r="CK537">
        <f t="shared" ref="CK537" si="6490">SUM(CH537:CI537)</f>
        <v>2111</v>
      </c>
      <c r="CL537">
        <v>29519</v>
      </c>
      <c r="CM537">
        <v>22403</v>
      </c>
      <c r="CN537">
        <v>82472</v>
      </c>
      <c r="CO537">
        <v>6500</v>
      </c>
      <c r="CP537">
        <v>19445</v>
      </c>
      <c r="CQ537">
        <v>1029</v>
      </c>
      <c r="CR537">
        <f>SUM(CN537:CO537)</f>
        <v>88972</v>
      </c>
      <c r="CS537">
        <f>SUM(CP537:CQ537)</f>
        <v>20474</v>
      </c>
    </row>
    <row r="538" spans="1:97" x14ac:dyDescent="0.35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>
        <v>528097</v>
      </c>
    </row>
    <row r="539" spans="1:97" x14ac:dyDescent="0.35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">
        <v>44502</v>
      </c>
      <c r="B540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>
        <f>B540-C540</f>
        <v>1631181</v>
      </c>
      <c r="O540" s="3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6">
        <f t="shared" ref="T540" si="6492">R540/V540</f>
        <v>0.41080354743348563</v>
      </c>
      <c r="U540" s="6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>
        <v>6721509</v>
      </c>
      <c r="BO540">
        <v>530607</v>
      </c>
      <c r="BP540">
        <v>1725721</v>
      </c>
      <c r="BQ540">
        <v>396512</v>
      </c>
      <c r="BR540">
        <v>392492</v>
      </c>
      <c r="BS540">
        <v>98560</v>
      </c>
      <c r="BT540">
        <f>SUM(BP540:BQ540)</f>
        <v>2122233</v>
      </c>
      <c r="BU540">
        <f t="shared" ref="BU540" si="6502">SUM(BR540:BS540)</f>
        <v>491052</v>
      </c>
      <c r="BV540">
        <v>58093</v>
      </c>
      <c r="BW540">
        <v>3838</v>
      </c>
      <c r="BX540">
        <v>11074</v>
      </c>
      <c r="BY540">
        <v>4305</v>
      </c>
      <c r="BZ540">
        <v>2734</v>
      </c>
      <c r="CA540">
        <v>927</v>
      </c>
      <c r="CB540">
        <f>SUM(BX540:BY540)</f>
        <v>15379</v>
      </c>
      <c r="CC540">
        <f t="shared" ref="CC540" si="6503">SUM(BZ540:CA540)</f>
        <v>3661</v>
      </c>
      <c r="CD540">
        <v>39648</v>
      </c>
      <c r="CE540">
        <v>2268</v>
      </c>
      <c r="CF540">
        <v>6386</v>
      </c>
      <c r="CG540">
        <v>2457</v>
      </c>
      <c r="CH540">
        <v>1463</v>
      </c>
      <c r="CI540">
        <v>689</v>
      </c>
      <c r="CJ540">
        <f>SUM(CF540:CG540)</f>
        <v>8843</v>
      </c>
      <c r="CK540">
        <f t="shared" ref="CK540" si="6504">SUM(CH540:CI540)</f>
        <v>2152</v>
      </c>
      <c r="CL540">
        <v>301533</v>
      </c>
      <c r="CM540">
        <v>22958</v>
      </c>
      <c r="CN540">
        <v>82112</v>
      </c>
      <c r="CO540">
        <v>8190</v>
      </c>
      <c r="CP540">
        <v>19604</v>
      </c>
      <c r="CQ540">
        <v>1374</v>
      </c>
      <c r="CR540">
        <f>SUM(CN540:CO540)</f>
        <v>90302</v>
      </c>
      <c r="CS540">
        <f>SUM(CP540:CQ540)</f>
        <v>20978</v>
      </c>
    </row>
    <row r="541" spans="1:97" x14ac:dyDescent="0.35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>
        <v>533872</v>
      </c>
    </row>
    <row r="542" spans="1:97" x14ac:dyDescent="0.35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>
        <v>537199</v>
      </c>
    </row>
    <row r="543" spans="1:97" x14ac:dyDescent="0.35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">
        <v>44509</v>
      </c>
      <c r="B544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>
        <f>IF(B544-C544=0,"",B544-C544)</f>
        <v>1640596</v>
      </c>
      <c r="O544" s="3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6">
        <f>IF(S544="","",R544/V544)</f>
        <v>0.4663303480331028</v>
      </c>
      <c r="U544" s="6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>
        <v>6814148</v>
      </c>
      <c r="BO544">
        <v>539409</v>
      </c>
      <c r="BP544">
        <v>1737725</v>
      </c>
      <c r="BQ544">
        <v>402150</v>
      </c>
      <c r="BR544">
        <v>398283</v>
      </c>
      <c r="BS544">
        <v>100996</v>
      </c>
      <c r="BT544">
        <f>IF(SUM(BP544:BQ544)=0,"",SUM(BP544:BQ544))</f>
        <v>2139875</v>
      </c>
      <c r="BU544">
        <f>IF(SUM(BR544:BS544)=0,"",SUM(BR544:BS544))</f>
        <v>499279</v>
      </c>
      <c r="BV544">
        <v>59003</v>
      </c>
      <c r="BW544">
        <v>3911</v>
      </c>
      <c r="BX544">
        <v>11156</v>
      </c>
      <c r="BY544">
        <v>4352</v>
      </c>
      <c r="BZ544">
        <v>2785</v>
      </c>
      <c r="CA544">
        <v>949</v>
      </c>
      <c r="CB544">
        <f>IF(SUM(BX544:BY544)=0,"",SUM(BX544:BY544))</f>
        <v>15508</v>
      </c>
      <c r="CC544">
        <f>IF(SUM(BZ544:CA544)=0,"",SUM(BZ544:CA544))</f>
        <v>3734</v>
      </c>
      <c r="CD544">
        <v>40330</v>
      </c>
      <c r="CE544">
        <v>2311</v>
      </c>
      <c r="CF544">
        <v>6368</v>
      </c>
      <c r="CG544">
        <v>2556</v>
      </c>
      <c r="CH544">
        <v>1481</v>
      </c>
      <c r="CI544">
        <v>713</v>
      </c>
      <c r="CJ544">
        <f>IF(SUM(CF544:CG544)=0,"",SUM(CF544:CG544))</f>
        <v>8924</v>
      </c>
      <c r="CK544">
        <f>IF(SUM(CH544:CI544)=0,"",SUM(CH544:CI544))</f>
        <v>2194</v>
      </c>
      <c r="CL544">
        <v>304625</v>
      </c>
      <c r="CM544">
        <v>23264</v>
      </c>
      <c r="CN544">
        <v>82545</v>
      </c>
      <c r="CO544">
        <v>19836</v>
      </c>
      <c r="CP544">
        <v>19836</v>
      </c>
      <c r="CQ544">
        <v>1441</v>
      </c>
      <c r="CR544">
        <f>IF(SUM(CN544:CO544)=0,"",SUM(CN544:CO544))</f>
        <v>102381</v>
      </c>
      <c r="CS544">
        <f>IF(SUM(CP544:CQ544)=0,"",SUM(CP544:CQ544))</f>
        <v>21277</v>
      </c>
    </row>
    <row r="545" spans="1:97" x14ac:dyDescent="0.35">
      <c r="A545" s="1">
        <v>44511</v>
      </c>
      <c r="F545">
        <v>487</v>
      </c>
      <c r="H545">
        <v>115</v>
      </c>
      <c r="I545">
        <v>50</v>
      </c>
      <c r="N545" t="str">
        <f t="shared" ref="N545:N548" si="6506">IF(B545-C545=0,"",B545-C545)</f>
        <v/>
      </c>
      <c r="O545" s="3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6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>
        <v>542792</v>
      </c>
      <c r="BT545" t="str">
        <f t="shared" ref="BT545:BT548" si="6516">IF(SUM(BP545:BQ545)=0,"",SUM(BP545:BQ545))</f>
        <v/>
      </c>
      <c r="BU545" t="str">
        <f t="shared" ref="BU545:BU548" si="6517">IF(SUM(BR545:BS545)=0,"",SUM(BR545:BS545))</f>
        <v/>
      </c>
      <c r="CB545" t="str">
        <f t="shared" ref="CB545:CB548" si="6518">IF(SUM(BX545:BY545)=0,"",SUM(BX545:BY545))</f>
        <v/>
      </c>
      <c r="CC545" t="str">
        <f t="shared" ref="CC545:CC548" si="6519">IF(SUM(BZ545:CA545)=0,"",SUM(BZ545:CA545))</f>
        <v/>
      </c>
      <c r="CJ545" t="str">
        <f t="shared" ref="CJ545:CJ548" si="6520">IF(SUM(CF545:CG545)=0,"",SUM(CF545:CG545))</f>
        <v/>
      </c>
      <c r="CK545" t="str">
        <f t="shared" ref="CK545:CK548" si="6521">IF(SUM(CH545:CI545)=0,"",SUM(CH545:CI545))</f>
        <v/>
      </c>
      <c r="CR545" t="str">
        <f t="shared" ref="CR545:CR548" si="6522">IF(SUM(CN545:CO545)=0,"",SUM(CN545:CO545))</f>
        <v/>
      </c>
      <c r="CS545" t="str">
        <f t="shared" ref="CS545:CS548" si="6523">IF(SUM(CP545:CQ545)=0,"",SUM(CP545:CQ545))</f>
        <v/>
      </c>
    </row>
    <row r="546" spans="1:97" x14ac:dyDescent="0.35">
      <c r="A546" s="1">
        <v>44514</v>
      </c>
      <c r="F546">
        <v>526</v>
      </c>
      <c r="H546">
        <v>117</v>
      </c>
      <c r="I546">
        <v>71</v>
      </c>
      <c r="N546" t="str">
        <f t="shared" si="6506"/>
        <v/>
      </c>
      <c r="O546" s="3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6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>
        <v>546586</v>
      </c>
      <c r="BT546" t="str">
        <f t="shared" si="6516"/>
        <v/>
      </c>
      <c r="BU546" t="str">
        <f t="shared" si="6517"/>
        <v/>
      </c>
      <c r="CB546" t="str">
        <f t="shared" si="6518"/>
        <v/>
      </c>
      <c r="CC546" t="str">
        <f t="shared" si="6519"/>
        <v/>
      </c>
      <c r="CJ546" t="str">
        <f t="shared" si="6520"/>
        <v/>
      </c>
      <c r="CK546" t="str">
        <f t="shared" si="6521"/>
        <v/>
      </c>
      <c r="CR546" t="str">
        <f t="shared" si="6522"/>
        <v/>
      </c>
      <c r="CS546" t="str">
        <f t="shared" si="6523"/>
        <v/>
      </c>
    </row>
    <row r="547" spans="1:97" x14ac:dyDescent="0.35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t="str">
        <f t="shared" si="6506"/>
        <v/>
      </c>
      <c r="O547" s="3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6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>
        <f t="shared" si="6506"/>
        <v>1651997</v>
      </c>
      <c r="O548" s="3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6">
        <f>IF(S548="","",R548/V548)</f>
        <v>0.46656997145931783</v>
      </c>
      <c r="U548" s="6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>
        <v>6915915</v>
      </c>
      <c r="BO548">
        <v>549236</v>
      </c>
      <c r="BP548">
        <v>1751420</v>
      </c>
      <c r="BQ548">
        <v>408253</v>
      </c>
      <c r="BR548">
        <v>404827</v>
      </c>
      <c r="BS548">
        <v>103686</v>
      </c>
      <c r="BT548">
        <f t="shared" si="6516"/>
        <v>2159673</v>
      </c>
      <c r="BU548">
        <f t="shared" si="6517"/>
        <v>508513</v>
      </c>
      <c r="BV548">
        <v>60144</v>
      </c>
      <c r="BW548">
        <v>4033</v>
      </c>
      <c r="BX548">
        <v>11242</v>
      </c>
      <c r="BY548">
        <v>4426</v>
      </c>
      <c r="BZ548">
        <v>2857</v>
      </c>
      <c r="CA548">
        <v>993</v>
      </c>
      <c r="CB548">
        <f t="shared" si="6518"/>
        <v>15668</v>
      </c>
      <c r="CC548">
        <f t="shared" si="6519"/>
        <v>3850</v>
      </c>
      <c r="CD548">
        <v>41231</v>
      </c>
      <c r="CE548">
        <v>2390</v>
      </c>
      <c r="CF548">
        <v>6453</v>
      </c>
      <c r="CG548">
        <v>2590</v>
      </c>
      <c r="CH548">
        <v>1528</v>
      </c>
      <c r="CI548">
        <v>739</v>
      </c>
      <c r="CJ548">
        <f t="shared" si="6520"/>
        <v>9043</v>
      </c>
      <c r="CK548">
        <f t="shared" si="6521"/>
        <v>2267</v>
      </c>
      <c r="CL548">
        <v>308234</v>
      </c>
      <c r="CM548">
        <v>23631</v>
      </c>
      <c r="CN548">
        <v>83038</v>
      </c>
      <c r="CO548">
        <v>8723</v>
      </c>
      <c r="CP548">
        <v>20092</v>
      </c>
      <c r="CQ548">
        <v>1530</v>
      </c>
      <c r="CR548">
        <f t="shared" si="6522"/>
        <v>91761</v>
      </c>
      <c r="CS548">
        <f t="shared" si="6523"/>
        <v>21622</v>
      </c>
    </row>
    <row r="549" spans="1:97" x14ac:dyDescent="0.35">
      <c r="A549" s="1">
        <v>44518</v>
      </c>
      <c r="F549">
        <v>569</v>
      </c>
      <c r="H549">
        <v>121</v>
      </c>
      <c r="I549">
        <v>96</v>
      </c>
      <c r="N549" t="str">
        <f t="shared" ref="N549:N556" si="6525">IF(B549-C549=0,"",B549-C549)</f>
        <v/>
      </c>
      <c r="O549" s="3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6" t="str">
        <f t="shared" ref="T549:T556" si="6527">IF(S549="","",R549/V549)</f>
        <v/>
      </c>
      <c r="U549" s="6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>
        <v>553313</v>
      </c>
      <c r="BT549" t="str">
        <f t="shared" ref="BT549:BT552" si="6537">IF(SUM(BP549:BQ549)=0,"",SUM(BP549:BQ549))</f>
        <v/>
      </c>
      <c r="BU549" t="str">
        <f t="shared" ref="BU549:BU552" si="6538">IF(SUM(BR549:BS549)=0,"",SUM(BR549:BS549))</f>
        <v/>
      </c>
      <c r="CB549" t="str">
        <f t="shared" ref="CB549:CB552" si="6539">IF(SUM(BX549:BY549)=0,"",SUM(BX549:BY549))</f>
        <v/>
      </c>
      <c r="CC549" t="str">
        <f t="shared" ref="CC549:CC552" si="6540">IF(SUM(BZ549:CA549)=0,"",SUM(BZ549:CA549))</f>
        <v/>
      </c>
      <c r="CJ549" t="str">
        <f t="shared" ref="CJ549:CJ552" si="6541">IF(SUM(CF549:CG549)=0,"",SUM(CF549:CG549))</f>
        <v/>
      </c>
      <c r="CK549" t="str">
        <f t="shared" ref="CK549:CK552" si="6542">IF(SUM(CH549:CI549)=0,"",SUM(CH549:CI549))</f>
        <v/>
      </c>
      <c r="CR549" t="str">
        <f t="shared" ref="CR549:CR552" si="6543">IF(SUM(CN549:CO549)=0,"",SUM(CN549:CO549))</f>
        <v/>
      </c>
      <c r="CS549" t="str">
        <f t="shared" ref="CS549:CS552" si="6544">IF(SUM(CP549:CQ549)=0,"",SUM(CP549:CQ549))</f>
        <v/>
      </c>
    </row>
    <row r="550" spans="1:97" x14ac:dyDescent="0.35">
      <c r="A550" s="1">
        <v>44521</v>
      </c>
      <c r="F550">
        <v>579</v>
      </c>
      <c r="H550">
        <v>134</v>
      </c>
      <c r="I550">
        <v>79</v>
      </c>
      <c r="N550" t="str">
        <f t="shared" si="6525"/>
        <v/>
      </c>
      <c r="O550" s="3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6" t="str">
        <f t="shared" si="6527"/>
        <v/>
      </c>
      <c r="U550" s="6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>
        <v>557881</v>
      </c>
      <c r="BT550" t="str">
        <f t="shared" si="6537"/>
        <v/>
      </c>
      <c r="BU550" t="str">
        <f t="shared" si="6538"/>
        <v/>
      </c>
      <c r="CB550" t="str">
        <f t="shared" si="6539"/>
        <v/>
      </c>
      <c r="CC550" t="str">
        <f t="shared" si="6540"/>
        <v/>
      </c>
      <c r="CJ550" t="str">
        <f t="shared" si="6541"/>
        <v/>
      </c>
      <c r="CK550" t="str">
        <f t="shared" si="6542"/>
        <v/>
      </c>
      <c r="CR550" t="str">
        <f t="shared" si="6543"/>
        <v/>
      </c>
      <c r="CS550" t="str">
        <f t="shared" si="6544"/>
        <v/>
      </c>
    </row>
    <row r="551" spans="1:97" x14ac:dyDescent="0.35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t="str">
        <f t="shared" si="6525"/>
        <v/>
      </c>
      <c r="O551" s="3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6" t="str">
        <f t="shared" si="6527"/>
        <v/>
      </c>
      <c r="U551" s="6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t="str">
        <f t="shared" si="6537"/>
        <v/>
      </c>
      <c r="BU551" t="str">
        <f t="shared" si="6538"/>
        <v/>
      </c>
      <c r="CB551" t="str">
        <f t="shared" si="6539"/>
        <v/>
      </c>
      <c r="CC551" t="str">
        <f t="shared" si="6540"/>
        <v/>
      </c>
      <c r="CJ551" t="str">
        <f t="shared" si="6541"/>
        <v/>
      </c>
      <c r="CK551" t="str">
        <f t="shared" si="6542"/>
        <v/>
      </c>
      <c r="CR551" t="str">
        <f t="shared" si="6543"/>
        <v/>
      </c>
      <c r="CS551" t="str">
        <f t="shared" si="6544"/>
        <v/>
      </c>
    </row>
    <row r="552" spans="1:97" x14ac:dyDescent="0.35">
      <c r="A552" s="1">
        <v>44523</v>
      </c>
      <c r="B552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>
        <f>IF(B552-C552=0,"",B552-C552)</f>
        <v>1660914</v>
      </c>
      <c r="O552" s="3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6">
        <f t="shared" si="6527"/>
        <v>0.54412065439672797</v>
      </c>
      <c r="U552" s="6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>
        <v>7021770</v>
      </c>
      <c r="BO552">
        <v>560480</v>
      </c>
      <c r="BP552">
        <v>1766164</v>
      </c>
      <c r="BQ552">
        <v>414644</v>
      </c>
      <c r="BR552">
        <v>412441</v>
      </c>
      <c r="BS552">
        <v>106418</v>
      </c>
      <c r="BT552">
        <f t="shared" si="6537"/>
        <v>2180808</v>
      </c>
      <c r="BU552">
        <f t="shared" si="6538"/>
        <v>518859</v>
      </c>
      <c r="BV552">
        <v>61286</v>
      </c>
      <c r="BW552">
        <v>4135</v>
      </c>
      <c r="BX552">
        <v>11345</v>
      </c>
      <c r="BY552">
        <v>4508</v>
      </c>
      <c r="BZ552">
        <v>2926</v>
      </c>
      <c r="CA552">
        <v>1027</v>
      </c>
      <c r="CB552">
        <f t="shared" si="6539"/>
        <v>15853</v>
      </c>
      <c r="CC552">
        <f t="shared" si="6540"/>
        <v>3953</v>
      </c>
      <c r="CD552">
        <v>42187</v>
      </c>
      <c r="CE552">
        <v>2447</v>
      </c>
      <c r="CF552">
        <v>6516</v>
      </c>
      <c r="CG552">
        <v>2633</v>
      </c>
      <c r="CH552">
        <v>1559</v>
      </c>
      <c r="CI552">
        <v>768</v>
      </c>
      <c r="CJ552">
        <f t="shared" si="6541"/>
        <v>9149</v>
      </c>
      <c r="CK552">
        <f t="shared" si="6542"/>
        <v>2327</v>
      </c>
      <c r="CL552">
        <v>312063</v>
      </c>
      <c r="CM552">
        <v>24022</v>
      </c>
      <c r="CN552">
        <v>83640</v>
      </c>
      <c r="CO552">
        <v>8934</v>
      </c>
      <c r="CP552">
        <v>20377</v>
      </c>
      <c r="CQ552">
        <v>1597</v>
      </c>
      <c r="CR552">
        <f t="shared" si="6543"/>
        <v>92574</v>
      </c>
      <c r="CS552">
        <f t="shared" si="6544"/>
        <v>21974</v>
      </c>
    </row>
    <row r="553" spans="1:97" x14ac:dyDescent="0.35">
      <c r="A553" s="1">
        <v>44525</v>
      </c>
      <c r="F553">
        <v>616</v>
      </c>
      <c r="H553">
        <v>138</v>
      </c>
      <c r="I553">
        <v>104</v>
      </c>
      <c r="N553" t="str">
        <f t="shared" si="6525"/>
        <v/>
      </c>
      <c r="O553" s="3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6" t="str">
        <f t="shared" si="6527"/>
        <v/>
      </c>
      <c r="U553" s="6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>
        <v>564379</v>
      </c>
      <c r="BT553" t="str">
        <f t="shared" ref="BT553:BT556" si="6549">IF(SUM(BP553:BQ553)=0,"",SUM(BP553:BQ553))</f>
        <v/>
      </c>
      <c r="BU553" t="str">
        <f t="shared" ref="BU553:BU556" si="6550">IF(SUM(BR553:BS553)=0,"",SUM(BR553:BS553))</f>
        <v/>
      </c>
      <c r="CB553" t="str">
        <f t="shared" ref="CB553:CB556" si="6551">IF(SUM(BX553:BY553)=0,"",SUM(BX553:BY553))</f>
        <v/>
      </c>
      <c r="CC553" t="str">
        <f t="shared" ref="CC553:CC556" si="6552">IF(SUM(BZ553:CA553)=0,"",SUM(BZ553:CA553))</f>
        <v/>
      </c>
      <c r="CJ553" t="str">
        <f t="shared" ref="CJ553:CJ556" si="6553">IF(SUM(CF553:CG553)=0,"",SUM(CF553:CG553))</f>
        <v/>
      </c>
      <c r="CK553" t="str">
        <f t="shared" ref="CK553:CK556" si="6554">IF(SUM(CH553:CI553)=0,"",SUM(CH553:CI553))</f>
        <v/>
      </c>
      <c r="CR553" t="str">
        <f t="shared" ref="CR553:CR556" si="6555">IF(SUM(CN553:CO553)=0,"",SUM(CN553:CO553))</f>
        <v/>
      </c>
      <c r="CS553" t="str">
        <f t="shared" ref="CS553:CS556" si="6556">IF(SUM(CP553:CQ553)=0,"",SUM(CP553:CQ553))</f>
        <v/>
      </c>
    </row>
    <row r="554" spans="1:97" x14ac:dyDescent="0.35">
      <c r="A554" s="1">
        <v>44528</v>
      </c>
      <c r="F554">
        <v>665</v>
      </c>
      <c r="H554">
        <v>154</v>
      </c>
      <c r="I554">
        <v>92</v>
      </c>
      <c r="N554" t="str">
        <f t="shared" si="6525"/>
        <v/>
      </c>
      <c r="O554" s="3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6" t="str">
        <f t="shared" si="6527"/>
        <v/>
      </c>
      <c r="U554" s="6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>
        <v>567074</v>
      </c>
      <c r="BT554" t="str">
        <f t="shared" si="6549"/>
        <v/>
      </c>
      <c r="BU554" t="str">
        <f t="shared" si="6550"/>
        <v/>
      </c>
      <c r="CB554" t="str">
        <f t="shared" si="6551"/>
        <v/>
      </c>
      <c r="CC554" t="str">
        <f t="shared" si="6552"/>
        <v/>
      </c>
      <c r="CJ554" t="str">
        <f t="shared" si="6553"/>
        <v/>
      </c>
      <c r="CK554" t="str">
        <f t="shared" si="6554"/>
        <v/>
      </c>
      <c r="CR554" t="str">
        <f t="shared" si="6555"/>
        <v/>
      </c>
      <c r="CS554" t="str">
        <f t="shared" si="6556"/>
        <v/>
      </c>
    </row>
    <row r="555" spans="1:97" x14ac:dyDescent="0.35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t="str">
        <f t="shared" si="6525"/>
        <v/>
      </c>
      <c r="O555" s="3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6" t="str">
        <f t="shared" si="6527"/>
        <v/>
      </c>
      <c r="U555" s="6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t="str">
        <f t="shared" si="6549"/>
        <v/>
      </c>
      <c r="BU555" t="str">
        <f t="shared" si="6550"/>
        <v/>
      </c>
      <c r="CB555" t="str">
        <f t="shared" si="6551"/>
        <v/>
      </c>
      <c r="CC555" t="str">
        <f t="shared" si="6552"/>
        <v/>
      </c>
      <c r="CJ555" t="str">
        <f t="shared" si="6553"/>
        <v/>
      </c>
      <c r="CK555" t="str">
        <f t="shared" si="6554"/>
        <v/>
      </c>
      <c r="CR555" t="str">
        <f t="shared" si="6555"/>
        <v/>
      </c>
      <c r="CS555" t="str">
        <f t="shared" si="6556"/>
        <v/>
      </c>
    </row>
    <row r="556" spans="1:97" x14ac:dyDescent="0.35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>
        <f t="shared" si="6525"/>
        <v>1670094</v>
      </c>
      <c r="O556" s="3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6">
        <f t="shared" si="6527"/>
        <v>0.50827575124538005</v>
      </c>
      <c r="U556" s="6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>
        <v>7110579</v>
      </c>
      <c r="BO556">
        <v>570581</v>
      </c>
      <c r="BP556">
        <v>1776863</v>
      </c>
      <c r="BQ556">
        <v>420624</v>
      </c>
      <c r="BR556">
        <v>418977</v>
      </c>
      <c r="BS556">
        <v>109244</v>
      </c>
      <c r="BT556">
        <f t="shared" si="6549"/>
        <v>2197487</v>
      </c>
      <c r="BU556">
        <f t="shared" si="6550"/>
        <v>528221</v>
      </c>
      <c r="BV556">
        <v>62345</v>
      </c>
      <c r="BW556">
        <v>4235</v>
      </c>
      <c r="BX556">
        <v>11439</v>
      </c>
      <c r="BY556">
        <v>4554</v>
      </c>
      <c r="BZ556">
        <v>2981</v>
      </c>
      <c r="CA556">
        <v>1057</v>
      </c>
      <c r="CB556">
        <f t="shared" si="6551"/>
        <v>15993</v>
      </c>
      <c r="CC556">
        <f t="shared" si="6552"/>
        <v>4038</v>
      </c>
      <c r="CD556">
        <v>42878</v>
      </c>
      <c r="CE556">
        <v>2503</v>
      </c>
      <c r="CF556">
        <v>6534</v>
      </c>
      <c r="CG556">
        <v>2700</v>
      </c>
      <c r="CH556">
        <v>1573</v>
      </c>
      <c r="CI556">
        <v>800</v>
      </c>
      <c r="CJ556">
        <f t="shared" si="6553"/>
        <v>9234</v>
      </c>
      <c r="CK556">
        <f t="shared" si="6554"/>
        <v>2373</v>
      </c>
      <c r="CL556">
        <v>315680</v>
      </c>
      <c r="CM556">
        <v>24422</v>
      </c>
      <c r="CN556">
        <v>84011</v>
      </c>
      <c r="CO556">
        <v>9189</v>
      </c>
      <c r="CP556">
        <v>20648</v>
      </c>
      <c r="CQ556">
        <v>1686</v>
      </c>
      <c r="CR556">
        <f t="shared" si="6555"/>
        <v>93200</v>
      </c>
      <c r="CS556">
        <f t="shared" si="6556"/>
        <v>22334</v>
      </c>
    </row>
    <row r="557" spans="1:97" x14ac:dyDescent="0.35">
      <c r="A557" s="1">
        <v>44532</v>
      </c>
      <c r="F557">
        <v>747</v>
      </c>
      <c r="H557">
        <v>156</v>
      </c>
      <c r="I557">
        <v>112</v>
      </c>
      <c r="N557" t="str">
        <f t="shared" ref="N557:N560" si="6565">IF(B557-C557=0,"",B557-C557)</f>
        <v/>
      </c>
      <c r="O557" s="3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6" t="str">
        <f t="shared" ref="T557:T560" si="6567">IF(S557="","",R557/V557)</f>
        <v/>
      </c>
      <c r="U557" s="6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>
        <v>575763</v>
      </c>
      <c r="BT557" t="str">
        <f t="shared" ref="BT557:BT560" si="6577">IF(SUM(BP557:BQ557)=0,"",SUM(BP557:BQ557))</f>
        <v/>
      </c>
      <c r="BU557" t="str">
        <f t="shared" ref="BU557:BU560" si="6578">IF(SUM(BR557:BS557)=0,"",SUM(BR557:BS557))</f>
        <v/>
      </c>
      <c r="CB557" t="str">
        <f t="shared" ref="CB557:CB560" si="6579">IF(SUM(BX557:BY557)=0,"",SUM(BX557:BY557))</f>
        <v/>
      </c>
      <c r="CC557" t="str">
        <f t="shared" ref="CC557:CC560" si="6580">IF(SUM(BZ557:CA557)=0,"",SUM(BZ557:CA557))</f>
        <v/>
      </c>
      <c r="CJ557" t="str">
        <f t="shared" ref="CJ557:CJ560" si="6581">IF(SUM(CF557:CG557)=0,"",SUM(CF557:CG557))</f>
        <v/>
      </c>
      <c r="CK557" t="str">
        <f t="shared" ref="CK557:CK560" si="6582">IF(SUM(CH557:CI557)=0,"",SUM(CH557:CI557))</f>
        <v/>
      </c>
      <c r="CR557" t="str">
        <f t="shared" ref="CR557:CR560" si="6583">IF(SUM(CN557:CO557)=0,"",SUM(CN557:CO557))</f>
        <v/>
      </c>
      <c r="CS557" t="str">
        <f t="shared" ref="CS557:CS560" si="6584">IF(SUM(CP557:CQ557)=0,"",SUM(CP557:CQ557))</f>
        <v/>
      </c>
    </row>
    <row r="558" spans="1:97" x14ac:dyDescent="0.35">
      <c r="A558" s="1">
        <v>44535</v>
      </c>
      <c r="F558">
        <v>721</v>
      </c>
      <c r="H558">
        <v>162</v>
      </c>
      <c r="I558">
        <v>78</v>
      </c>
      <c r="N558" t="str">
        <f t="shared" si="6565"/>
        <v/>
      </c>
      <c r="O558" s="3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6" t="str">
        <f t="shared" si="6567"/>
        <v/>
      </c>
      <c r="U558" s="6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>
        <v>581173</v>
      </c>
      <c r="BT558" t="str">
        <f t="shared" si="6577"/>
        <v/>
      </c>
      <c r="BU558" t="str">
        <f t="shared" si="6578"/>
        <v/>
      </c>
      <c r="CB558" t="str">
        <f t="shared" si="6579"/>
        <v/>
      </c>
      <c r="CC558" t="str">
        <f t="shared" si="6580"/>
        <v/>
      </c>
      <c r="CJ558" t="str">
        <f t="shared" si="6581"/>
        <v/>
      </c>
      <c r="CK558" t="str">
        <f t="shared" si="6582"/>
        <v/>
      </c>
      <c r="CR558" t="str">
        <f t="shared" si="6583"/>
        <v/>
      </c>
      <c r="CS558" t="str">
        <f t="shared" si="6584"/>
        <v/>
      </c>
    </row>
    <row r="559" spans="1:97" x14ac:dyDescent="0.35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t="str">
        <f t="shared" si="6565"/>
        <v/>
      </c>
      <c r="O559" s="3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6" t="str">
        <f t="shared" si="6567"/>
        <v/>
      </c>
      <c r="U559" s="6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>
        <f t="shared" si="6565"/>
        <v>1679579</v>
      </c>
      <c r="O560" s="3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6">
        <f t="shared" si="6567"/>
        <v>0.57889362457822768</v>
      </c>
      <c r="U560" s="6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>
        <v>7227152</v>
      </c>
      <c r="BO560">
        <v>584387</v>
      </c>
      <c r="BP560">
        <v>1790502</v>
      </c>
      <c r="BQ560">
        <v>428972</v>
      </c>
      <c r="BR560">
        <v>428077</v>
      </c>
      <c r="BS560">
        <v>112956</v>
      </c>
      <c r="BT560">
        <f t="shared" si="6577"/>
        <v>2219474</v>
      </c>
      <c r="BU560">
        <f t="shared" si="6578"/>
        <v>541033</v>
      </c>
      <c r="BV560">
        <v>63335</v>
      </c>
      <c r="BW560">
        <v>4323</v>
      </c>
      <c r="BX560">
        <v>11507</v>
      </c>
      <c r="BY560">
        <v>4589</v>
      </c>
      <c r="BZ560">
        <v>3024</v>
      </c>
      <c r="CA560">
        <v>1084</v>
      </c>
      <c r="CB560">
        <f t="shared" si="6579"/>
        <v>16096</v>
      </c>
      <c r="CC560">
        <f t="shared" si="6580"/>
        <v>4108</v>
      </c>
      <c r="CD560">
        <v>43648</v>
      </c>
      <c r="CE560">
        <v>2567</v>
      </c>
      <c r="CF560">
        <v>6589</v>
      </c>
      <c r="CG560">
        <v>2731</v>
      </c>
      <c r="CH560">
        <v>1608</v>
      </c>
      <c r="CI560">
        <v>827</v>
      </c>
      <c r="CJ560">
        <f t="shared" si="6581"/>
        <v>9320</v>
      </c>
      <c r="CK560">
        <f t="shared" si="6582"/>
        <v>2435</v>
      </c>
      <c r="CL560">
        <v>320371</v>
      </c>
      <c r="CM560">
        <v>25012</v>
      </c>
      <c r="CN560">
        <v>84547</v>
      </c>
      <c r="CO560">
        <v>9499</v>
      </c>
      <c r="CP560">
        <v>21073</v>
      </c>
      <c r="CQ560">
        <v>1804</v>
      </c>
      <c r="CR560">
        <f t="shared" si="6583"/>
        <v>94046</v>
      </c>
      <c r="CS560">
        <f t="shared" si="6584"/>
        <v>22877</v>
      </c>
    </row>
    <row r="561" spans="1:97" x14ac:dyDescent="0.35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t="str">
        <f t="shared" ref="N561:N562" si="6585">IF(B561-C561=0,"",B561-C561)</f>
        <v/>
      </c>
      <c r="O561" s="3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6" t="str">
        <f t="shared" ref="T561:T562" si="6587">IF(S561="","",R561/V561)</f>
        <v/>
      </c>
      <c r="U561" s="6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>
        <f t="shared" si="6585"/>
        <v>1682383</v>
      </c>
      <c r="O562" s="3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6">
        <f t="shared" si="6587"/>
        <v>0.54671839637892017</v>
      </c>
      <c r="U562" s="6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>
        <v>7274709</v>
      </c>
      <c r="BO562">
        <v>589445</v>
      </c>
      <c r="BP562">
        <v>1796176</v>
      </c>
      <c r="BQ562">
        <v>432010</v>
      </c>
      <c r="BR562">
        <v>431432</v>
      </c>
      <c r="BS562">
        <v>114372</v>
      </c>
      <c r="BT562">
        <f t="shared" ref="BT562" si="6598">IF(SUM(BP562:BQ562)=0,"",SUM(BP562:BQ562))</f>
        <v>2228186</v>
      </c>
      <c r="BU562">
        <f t="shared" ref="BU562" si="6599">IF(SUM(BR562:BS562)=0,"",SUM(BR562:BS562))</f>
        <v>545804</v>
      </c>
      <c r="BV562">
        <v>63897</v>
      </c>
      <c r="BW562">
        <v>4347</v>
      </c>
      <c r="BX562">
        <v>11548</v>
      </c>
      <c r="BY562">
        <v>4622</v>
      </c>
      <c r="BZ562">
        <v>3048</v>
      </c>
      <c r="CA562">
        <v>1096</v>
      </c>
      <c r="CB562">
        <f t="shared" ref="CB562" si="6600">IF(SUM(BX562:BY562)=0,"",SUM(BX562:BY562))</f>
        <v>16170</v>
      </c>
      <c r="CC562">
        <f t="shared" ref="CC562" si="6601">IF(SUM(BZ562:CA562)=0,"",SUM(BZ562:CA562))</f>
        <v>4144</v>
      </c>
      <c r="CD562">
        <v>44008</v>
      </c>
      <c r="CE562">
        <v>2603</v>
      </c>
      <c r="CF562">
        <v>6584</v>
      </c>
      <c r="CG562">
        <v>2771</v>
      </c>
      <c r="CH562">
        <v>1625</v>
      </c>
      <c r="CI562">
        <v>836</v>
      </c>
      <c r="CJ562">
        <f t="shared" ref="CJ562" si="6602">IF(SUM(CF562:CG562)=0,"",SUM(CF562:CG562))</f>
        <v>9355</v>
      </c>
      <c r="CK562">
        <f t="shared" ref="CK562" si="6603">IF(SUM(CH562:CI562)=0,"",SUM(CH562:CI562))</f>
        <v>2461</v>
      </c>
      <c r="CL562">
        <v>322177</v>
      </c>
      <c r="CM562">
        <v>25229</v>
      </c>
      <c r="CN562">
        <v>84752</v>
      </c>
      <c r="CO562">
        <v>9656</v>
      </c>
      <c r="CP562">
        <v>21230</v>
      </c>
      <c r="CQ562">
        <v>1850</v>
      </c>
      <c r="CR562">
        <f t="shared" ref="CR562" si="6604">IF(SUM(CN562:CO562)=0,"",SUM(CN562:CO562))</f>
        <v>94408</v>
      </c>
      <c r="CS562">
        <f t="shared" ref="CS562" si="6605">IF(SUM(CP562:CQ562)=0,"",SUM(CP562:CQ562))</f>
        <v>23080</v>
      </c>
    </row>
    <row r="563" spans="1:97" x14ac:dyDescent="0.35">
      <c r="A563" s="1">
        <v>44542</v>
      </c>
      <c r="F563">
        <v>816</v>
      </c>
      <c r="H563">
        <v>171</v>
      </c>
      <c r="I563">
        <v>110</v>
      </c>
      <c r="N563" t="str">
        <f t="shared" ref="N563:N565" si="6606">IF(B563-C563=0,"",B563-C563)</f>
        <v/>
      </c>
      <c r="O563" s="3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6" t="str">
        <f t="shared" ref="T563:T565" si="6608">IF(S563="","",R563/V563)</f>
        <v/>
      </c>
      <c r="U563" s="6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>
        <v>593508</v>
      </c>
      <c r="BT563" t="str">
        <f t="shared" ref="BT563:BT565" si="6618">IF(SUM(BP563:BQ563)=0,"",SUM(BP563:BQ563))</f>
        <v/>
      </c>
      <c r="BU563" t="str">
        <f t="shared" ref="BU563:BU565" si="6619">IF(SUM(BR563:BS563)=0,"",SUM(BR563:BS563))</f>
        <v/>
      </c>
      <c r="CB563" t="str">
        <f t="shared" ref="CB563:CB565" si="6620">IF(SUM(BX563:BY563)=0,"",SUM(BX563:BY563))</f>
        <v/>
      </c>
      <c r="CC563" t="str">
        <f t="shared" ref="CC563:CC565" si="6621">IF(SUM(BZ563:CA563)=0,"",SUM(BZ563:CA563))</f>
        <v/>
      </c>
      <c r="CJ563" t="str">
        <f t="shared" ref="CJ563:CJ565" si="6622">IF(SUM(CF563:CG563)=0,"",SUM(CF563:CG563))</f>
        <v/>
      </c>
      <c r="CK563" t="str">
        <f t="shared" ref="CK563:CK565" si="6623">IF(SUM(CH563:CI563)=0,"",SUM(CH563:CI563))</f>
        <v/>
      </c>
      <c r="CR563" t="str">
        <f t="shared" ref="CR563:CR565" si="6624">IF(SUM(CN563:CO563)=0,"",SUM(CN563:CO563))</f>
        <v/>
      </c>
      <c r="CS563" t="str">
        <f t="shared" ref="CS563:CS565" si="6625">IF(SUM(CP563:CQ563)=0,"",SUM(CP563:CQ563))</f>
        <v/>
      </c>
    </row>
    <row r="564" spans="1:97" x14ac:dyDescent="0.35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t="str">
        <f t="shared" si="6606"/>
        <v/>
      </c>
      <c r="O564" s="3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6" t="str">
        <f t="shared" si="6608"/>
        <v/>
      </c>
      <c r="U564" s="6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t="str">
        <f t="shared" si="6618"/>
        <v/>
      </c>
      <c r="BU564" t="str">
        <f t="shared" si="6619"/>
        <v/>
      </c>
      <c r="CB564" t="str">
        <f t="shared" si="6620"/>
        <v/>
      </c>
      <c r="CC564" t="str">
        <f t="shared" si="6621"/>
        <v/>
      </c>
      <c r="CJ564" t="str">
        <f t="shared" si="6622"/>
        <v/>
      </c>
      <c r="CK564" t="str">
        <f t="shared" si="6623"/>
        <v/>
      </c>
      <c r="CR564" t="str">
        <f t="shared" si="6624"/>
        <v/>
      </c>
      <c r="CS564" t="str">
        <f t="shared" si="6625"/>
        <v/>
      </c>
    </row>
    <row r="565" spans="1:97" x14ac:dyDescent="0.35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>
        <f t="shared" si="6606"/>
        <v>1688620</v>
      </c>
      <c r="O565" s="3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6">
        <f t="shared" si="6608"/>
        <v>0.53214312504688321</v>
      </c>
      <c r="U565" s="6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>
        <v>7349130</v>
      </c>
      <c r="BO565">
        <v>597293</v>
      </c>
      <c r="BP565">
        <v>1804739</v>
      </c>
      <c r="BQ565">
        <v>436778</v>
      </c>
      <c r="BR565">
        <v>436470</v>
      </c>
      <c r="BS565">
        <v>116428</v>
      </c>
      <c r="BT565">
        <f t="shared" si="6618"/>
        <v>2241517</v>
      </c>
      <c r="BU565">
        <f t="shared" si="6619"/>
        <v>552898</v>
      </c>
      <c r="BV565">
        <v>64519</v>
      </c>
      <c r="BW565">
        <v>4424</v>
      </c>
      <c r="BX565">
        <v>11606</v>
      </c>
      <c r="BY565">
        <v>4671</v>
      </c>
      <c r="BZ565">
        <v>3087</v>
      </c>
      <c r="CA565">
        <v>1131</v>
      </c>
      <c r="CB565">
        <f t="shared" si="6620"/>
        <v>16277</v>
      </c>
      <c r="CC565">
        <f t="shared" si="6621"/>
        <v>4218</v>
      </c>
      <c r="CD565">
        <v>44432</v>
      </c>
      <c r="CE565">
        <v>2646</v>
      </c>
      <c r="CF565">
        <v>6620</v>
      </c>
      <c r="CG565">
        <v>2796</v>
      </c>
      <c r="CH565">
        <v>1641</v>
      </c>
      <c r="CI565">
        <v>861</v>
      </c>
      <c r="CJ565">
        <f t="shared" si="6622"/>
        <v>9416</v>
      </c>
      <c r="CK565">
        <f t="shared" si="6623"/>
        <v>2502</v>
      </c>
      <c r="CL565">
        <v>325314</v>
      </c>
      <c r="CM565">
        <v>25504</v>
      </c>
      <c r="CN565">
        <v>85167</v>
      </c>
      <c r="CO565">
        <v>9812</v>
      </c>
      <c r="CP565">
        <v>21419</v>
      </c>
      <c r="CQ565">
        <v>1910</v>
      </c>
      <c r="CR565">
        <f t="shared" si="6624"/>
        <v>94979</v>
      </c>
      <c r="CS565">
        <f t="shared" si="6625"/>
        <v>23329</v>
      </c>
    </row>
    <row r="566" spans="1:97" x14ac:dyDescent="0.35">
      <c r="A566" s="1">
        <v>44546</v>
      </c>
      <c r="F566">
        <v>810</v>
      </c>
      <c r="H566">
        <v>172</v>
      </c>
      <c r="I566">
        <v>118</v>
      </c>
      <c r="N566" t="str">
        <f t="shared" ref="N566:N569" si="6626">IF(B566-C566=0,"",B566-C566)</f>
        <v/>
      </c>
      <c r="O566" s="3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6" t="str">
        <f t="shared" ref="T566:T569" si="6628">IF(S566="","",R566/V566)</f>
        <v/>
      </c>
      <c r="U566" s="6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>
        <v>601531</v>
      </c>
      <c r="BT566" t="str">
        <f t="shared" ref="BT566:BT569" si="6638">IF(SUM(BP566:BQ566)=0,"",SUM(BP566:BQ566))</f>
        <v/>
      </c>
      <c r="BU566" t="str">
        <f t="shared" ref="BU566:BU569" si="6639">IF(SUM(BR566:BS566)=0,"",SUM(BR566:BS566))</f>
        <v/>
      </c>
      <c r="CB566" t="str">
        <f t="shared" ref="CB566:CB569" si="6640">IF(SUM(BX566:BY566)=0,"",SUM(BX566:BY566))</f>
        <v/>
      </c>
      <c r="CC566" t="str">
        <f t="shared" ref="CC566:CC569" si="6641">IF(SUM(BZ566:CA566)=0,"",SUM(BZ566:CA566))</f>
        <v/>
      </c>
      <c r="CJ566" t="str">
        <f t="shared" ref="CJ566:CJ569" si="6642">IF(SUM(CF566:CG566)=0,"",SUM(CF566:CG566))</f>
        <v/>
      </c>
      <c r="CK566" t="str">
        <f t="shared" ref="CK566:CK569" si="6643">IF(SUM(CH566:CI566)=0,"",SUM(CH566:CI566))</f>
        <v/>
      </c>
      <c r="CR566" t="str">
        <f t="shared" ref="CR566:CR569" si="6644">IF(SUM(CN566:CO566)=0,"",SUM(CN566:CO566))</f>
        <v/>
      </c>
      <c r="CS566" t="str">
        <f t="shared" ref="CS566:CS569" si="6645">IF(SUM(CP566:CQ566)=0,"",SUM(CP566:CQ566))</f>
        <v/>
      </c>
    </row>
    <row r="567" spans="1:97" x14ac:dyDescent="0.35">
      <c r="A567" s="1">
        <v>44549</v>
      </c>
      <c r="F567">
        <v>788</v>
      </c>
      <c r="H567">
        <v>171</v>
      </c>
      <c r="I567">
        <v>90</v>
      </c>
      <c r="N567" t="str">
        <f t="shared" si="6626"/>
        <v/>
      </c>
      <c r="O567" s="3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6" t="str">
        <f t="shared" si="6628"/>
        <v/>
      </c>
      <c r="U567" s="6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>
        <v>605274</v>
      </c>
      <c r="BT567" t="str">
        <f t="shared" si="6638"/>
        <v/>
      </c>
      <c r="BU567" t="str">
        <f t="shared" si="6639"/>
        <v/>
      </c>
      <c r="CB567" t="str">
        <f t="shared" si="6640"/>
        <v/>
      </c>
      <c r="CC567" t="str">
        <f t="shared" si="6641"/>
        <v/>
      </c>
      <c r="CJ567" t="str">
        <f t="shared" si="6642"/>
        <v/>
      </c>
      <c r="CK567" t="str">
        <f t="shared" si="6643"/>
        <v/>
      </c>
      <c r="CR567" t="str">
        <f t="shared" si="6644"/>
        <v/>
      </c>
      <c r="CS567" t="str">
        <f t="shared" si="6645"/>
        <v/>
      </c>
    </row>
    <row r="568" spans="1:97" x14ac:dyDescent="0.35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t="str">
        <f t="shared" si="6626"/>
        <v/>
      </c>
      <c r="O568" s="3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6" t="str">
        <f t="shared" si="6628"/>
        <v/>
      </c>
      <c r="U568" s="6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>
        <f t="shared" si="6626"/>
        <v>1698190</v>
      </c>
      <c r="O569" s="3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6">
        <f t="shared" si="6628"/>
        <v>0.52032479574958646</v>
      </c>
      <c r="U569" s="6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>
        <v>7448153</v>
      </c>
      <c r="BO569">
        <v>607922</v>
      </c>
      <c r="BP569">
        <v>1816219</v>
      </c>
      <c r="BQ569">
        <v>443597</v>
      </c>
      <c r="BR569">
        <v>443177</v>
      </c>
      <c r="BS569">
        <v>119286</v>
      </c>
      <c r="BT569">
        <f t="shared" si="6638"/>
        <v>2259816</v>
      </c>
      <c r="BU569">
        <f t="shared" si="6639"/>
        <v>562463</v>
      </c>
      <c r="BV569">
        <v>65465</v>
      </c>
      <c r="BW569">
        <v>4510</v>
      </c>
      <c r="BX569">
        <v>11687</v>
      </c>
      <c r="BY569">
        <v>4745</v>
      </c>
      <c r="BZ569">
        <v>3134</v>
      </c>
      <c r="CA569">
        <v>1157</v>
      </c>
      <c r="CB569">
        <f t="shared" si="6640"/>
        <v>16432</v>
      </c>
      <c r="CC569">
        <f t="shared" si="6641"/>
        <v>4291</v>
      </c>
      <c r="CD569">
        <v>45034</v>
      </c>
      <c r="CE569">
        <v>2680</v>
      </c>
      <c r="CF569">
        <v>6612</v>
      </c>
      <c r="CG569">
        <v>2867</v>
      </c>
      <c r="CH569">
        <v>1657</v>
      </c>
      <c r="CI569">
        <v>874</v>
      </c>
      <c r="CJ569">
        <f t="shared" si="6642"/>
        <v>9479</v>
      </c>
      <c r="CK569">
        <f t="shared" si="6643"/>
        <v>2531</v>
      </c>
      <c r="CL569">
        <v>327834</v>
      </c>
      <c r="CM569">
        <v>28639</v>
      </c>
      <c r="CN569">
        <v>92218</v>
      </c>
      <c r="CO569">
        <v>13062</v>
      </c>
      <c r="CP569">
        <v>23361</v>
      </c>
      <c r="CQ569">
        <v>2923</v>
      </c>
      <c r="CR569">
        <f t="shared" si="6644"/>
        <v>105280</v>
      </c>
      <c r="CS569">
        <f t="shared" si="6645"/>
        <v>26284</v>
      </c>
    </row>
    <row r="570" spans="1:97" x14ac:dyDescent="0.35">
      <c r="A570" s="1">
        <v>44553</v>
      </c>
      <c r="F570">
        <v>724</v>
      </c>
      <c r="H570">
        <v>160</v>
      </c>
      <c r="I570">
        <v>111</v>
      </c>
      <c r="N570" t="str">
        <f t="shared" ref="N570:N573" si="6647">IF(B570-C570=0,"",B570-C570)</f>
        <v/>
      </c>
      <c r="O570" s="3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6" t="str">
        <f t="shared" ref="T570:T573" si="6649">IF(S570="","",R570/V570)</f>
        <v/>
      </c>
      <c r="U570" s="6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>
        <v>613566</v>
      </c>
      <c r="BT570" t="str">
        <f t="shared" ref="BT570:BT573" si="6659">IF(SUM(BP570:BQ570)=0,"",SUM(BP570:BQ570))</f>
        <v/>
      </c>
      <c r="BU570" t="str">
        <f t="shared" ref="BU570:BU573" si="6660">IF(SUM(BR570:BS570)=0,"",SUM(BR570:BS570))</f>
        <v/>
      </c>
      <c r="CB570" t="str">
        <f t="shared" ref="CB570:CB573" si="6661">IF(SUM(BX570:BY570)=0,"",SUM(BX570:BY570))</f>
        <v/>
      </c>
      <c r="CC570" t="str">
        <f t="shared" ref="CC570:CC573" si="6662">IF(SUM(BZ570:CA570)=0,"",SUM(BZ570:CA570))</f>
        <v/>
      </c>
      <c r="CJ570" t="str">
        <f t="shared" ref="CJ570:CJ573" si="6663">IF(SUM(CF570:CG570)=0,"",SUM(CF570:CG570))</f>
        <v/>
      </c>
      <c r="CK570" t="str">
        <f t="shared" ref="CK570:CK573" si="6664">IF(SUM(CH570:CI570)=0,"",SUM(CH570:CI570))</f>
        <v/>
      </c>
      <c r="CR570" t="str">
        <f t="shared" ref="CR570:CR573" si="6665">IF(SUM(CN570:CO570)=0,"",SUM(CN570:CO570))</f>
        <v/>
      </c>
      <c r="CS570" t="str">
        <f t="shared" ref="CS570:CS573" si="6666">IF(SUM(CP570:CQ570)=0,"",SUM(CP570:CQ570))</f>
        <v/>
      </c>
    </row>
    <row r="571" spans="1:97" x14ac:dyDescent="0.35">
      <c r="A571" s="1">
        <v>44556</v>
      </c>
      <c r="F571">
        <v>706</v>
      </c>
      <c r="H571">
        <v>167</v>
      </c>
      <c r="I571">
        <v>101</v>
      </c>
      <c r="N571" t="str">
        <f t="shared" si="6647"/>
        <v/>
      </c>
      <c r="O571" s="3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6" t="str">
        <f t="shared" si="6649"/>
        <v/>
      </c>
      <c r="U571" s="6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>
        <v>616850</v>
      </c>
      <c r="BT571" t="str">
        <f t="shared" si="6659"/>
        <v/>
      </c>
      <c r="BU571" t="str">
        <f t="shared" si="6660"/>
        <v/>
      </c>
      <c r="CB571" t="str">
        <f t="shared" si="6661"/>
        <v/>
      </c>
      <c r="CC571" t="str">
        <f t="shared" si="6662"/>
        <v/>
      </c>
      <c r="CJ571" t="str">
        <f t="shared" si="6663"/>
        <v/>
      </c>
      <c r="CK571" t="str">
        <f t="shared" si="6664"/>
        <v/>
      </c>
      <c r="CR571" t="str">
        <f t="shared" si="6665"/>
        <v/>
      </c>
      <c r="CS571" t="str">
        <f t="shared" si="6666"/>
        <v/>
      </c>
    </row>
    <row r="572" spans="1:97" x14ac:dyDescent="0.35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t="str">
        <f t="shared" si="6647"/>
        <v/>
      </c>
      <c r="O572" s="3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6" t="str">
        <f t="shared" si="6649"/>
        <v/>
      </c>
      <c r="U572" s="6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t="str">
        <f t="shared" si="6659"/>
        <v/>
      </c>
      <c r="BU572" t="str">
        <f t="shared" si="6660"/>
        <v/>
      </c>
      <c r="CB572" t="str">
        <f t="shared" si="6661"/>
        <v/>
      </c>
      <c r="CC572" t="str">
        <f t="shared" si="6662"/>
        <v/>
      </c>
      <c r="CJ572" t="str">
        <f t="shared" si="6663"/>
        <v/>
      </c>
      <c r="CK572" t="str">
        <f t="shared" si="6664"/>
        <v/>
      </c>
      <c r="CR572" t="str">
        <f t="shared" si="6665"/>
        <v/>
      </c>
      <c r="CS572" t="str">
        <f t="shared" si="6666"/>
        <v/>
      </c>
    </row>
    <row r="573" spans="1:97" x14ac:dyDescent="0.35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>
        <f t="shared" si="6647"/>
        <v>1706351</v>
      </c>
      <c r="O573" s="3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6">
        <f t="shared" si="6649"/>
        <v>0.57922144882701732</v>
      </c>
      <c r="U573" s="6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>
        <v>7558642</v>
      </c>
      <c r="BO573">
        <v>619958</v>
      </c>
      <c r="BP573">
        <v>1828357</v>
      </c>
      <c r="BQ573">
        <v>450304</v>
      </c>
      <c r="BR573">
        <v>150434</v>
      </c>
      <c r="BS573">
        <v>122598</v>
      </c>
      <c r="BT573">
        <f t="shared" si="6659"/>
        <v>2278661</v>
      </c>
      <c r="BU573">
        <f t="shared" si="6660"/>
        <v>273032</v>
      </c>
      <c r="BV573">
        <v>66267</v>
      </c>
      <c r="BW573">
        <v>4593</v>
      </c>
      <c r="BX573">
        <v>11720</v>
      </c>
      <c r="BY573">
        <v>4824</v>
      </c>
      <c r="BZ573">
        <v>3167</v>
      </c>
      <c r="CA573">
        <v>1196</v>
      </c>
      <c r="CB573">
        <f t="shared" si="6661"/>
        <v>16544</v>
      </c>
      <c r="CC573">
        <f t="shared" si="6662"/>
        <v>4363</v>
      </c>
      <c r="CD573">
        <v>45580</v>
      </c>
      <c r="CE573">
        <v>2715</v>
      </c>
      <c r="CF573">
        <v>6648</v>
      </c>
      <c r="CG573">
        <v>2910</v>
      </c>
      <c r="CH573">
        <v>1681</v>
      </c>
      <c r="CI573">
        <v>891</v>
      </c>
      <c r="CJ573">
        <f t="shared" si="6663"/>
        <v>9558</v>
      </c>
      <c r="CK573">
        <f t="shared" si="6664"/>
        <v>2572</v>
      </c>
      <c r="CL573">
        <v>334664</v>
      </c>
      <c r="CM573">
        <v>26458</v>
      </c>
      <c r="CN573">
        <v>85997</v>
      </c>
      <c r="CO573">
        <v>10595</v>
      </c>
      <c r="CP573">
        <v>22038</v>
      </c>
      <c r="CQ573">
        <v>2211</v>
      </c>
      <c r="CR573">
        <f t="shared" si="6665"/>
        <v>96592</v>
      </c>
      <c r="CS573">
        <f t="shared" si="6666"/>
        <v>24249</v>
      </c>
    </row>
    <row r="574" spans="1:97" x14ac:dyDescent="0.35">
      <c r="A574" s="1">
        <v>44560</v>
      </c>
      <c r="F574">
        <v>773</v>
      </c>
      <c r="H574">
        <v>170</v>
      </c>
      <c r="I574">
        <v>120</v>
      </c>
      <c r="N574" t="str">
        <f t="shared" ref="N574:N577" si="6667">IF(B574-C574=0,"",B574-C574)</f>
        <v/>
      </c>
      <c r="O574" s="3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6" t="str">
        <f t="shared" ref="T574:T577" si="6669">IF(S574="","",R574/V574)</f>
        <v/>
      </c>
      <c r="U574" s="6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>
        <v>627191</v>
      </c>
      <c r="BT574" t="str">
        <f t="shared" ref="BT574:BT577" si="6679">IF(SUM(BP574:BQ574)=0,"",SUM(BP574:BQ574))</f>
        <v/>
      </c>
      <c r="BU574" t="str">
        <f t="shared" ref="BU574:BU577" si="6680">IF(SUM(BR574:BS574)=0,"",SUM(BR574:BS574))</f>
        <v/>
      </c>
      <c r="CB574" t="str">
        <f t="shared" ref="CB574:CB577" si="6681">IF(SUM(BX574:BY574)=0,"",SUM(BX574:BY574))</f>
        <v/>
      </c>
      <c r="CC574" t="str">
        <f t="shared" ref="CC574:CC577" si="6682">IF(SUM(BZ574:CA574)=0,"",SUM(BZ574:CA574))</f>
        <v/>
      </c>
      <c r="CJ574" t="str">
        <f t="shared" ref="CJ574:CJ577" si="6683">IF(SUM(CF574:CG574)=0,"",SUM(CF574:CG574))</f>
        <v/>
      </c>
      <c r="CK574" t="str">
        <f t="shared" ref="CK574:CK577" si="6684">IF(SUM(CH574:CI574)=0,"",SUM(CH574:CI574))</f>
        <v/>
      </c>
      <c r="CR574" t="str">
        <f t="shared" ref="CR574:CR577" si="6685">IF(SUM(CN574:CO574)=0,"",SUM(CN574:CO574))</f>
        <v/>
      </c>
      <c r="CS574" t="str">
        <f t="shared" ref="CS574:CS577" si="6686">IF(SUM(CP574:CQ574)=0,"",SUM(CP574:CQ574))</f>
        <v/>
      </c>
    </row>
    <row r="575" spans="1:97" x14ac:dyDescent="0.35">
      <c r="A575" s="1">
        <v>44563</v>
      </c>
      <c r="F575">
        <v>768</v>
      </c>
      <c r="H575">
        <v>163</v>
      </c>
      <c r="I575">
        <v>86</v>
      </c>
      <c r="N575" t="str">
        <f t="shared" si="6667"/>
        <v/>
      </c>
      <c r="O575" s="3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6" t="str">
        <f t="shared" si="6669"/>
        <v/>
      </c>
      <c r="U575" s="6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>
        <v>635410</v>
      </c>
      <c r="BT575" t="str">
        <f t="shared" si="6679"/>
        <v/>
      </c>
      <c r="BU575" t="str">
        <f t="shared" si="6680"/>
        <v/>
      </c>
      <c r="CB575" t="str">
        <f t="shared" si="6681"/>
        <v/>
      </c>
      <c r="CC575" t="str">
        <f t="shared" si="6682"/>
        <v/>
      </c>
      <c r="CJ575" t="str">
        <f t="shared" si="6683"/>
        <v/>
      </c>
      <c r="CK575" t="str">
        <f t="shared" si="6684"/>
        <v/>
      </c>
      <c r="CR575" t="str">
        <f t="shared" si="6685"/>
        <v/>
      </c>
      <c r="CS575" t="str">
        <f t="shared" si="6686"/>
        <v/>
      </c>
    </row>
    <row r="576" spans="1:97" x14ac:dyDescent="0.35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t="str">
        <f t="shared" si="6667"/>
        <v/>
      </c>
      <c r="O576" s="3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6" t="str">
        <f t="shared" si="6669"/>
        <v/>
      </c>
      <c r="U576" s="6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>
        <f t="shared" si="6667"/>
        <v>1709246</v>
      </c>
      <c r="O577" s="3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6">
        <f t="shared" si="6669"/>
        <v>0.87396604266434474</v>
      </c>
      <c r="U577" s="6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>
        <v>7687535</v>
      </c>
      <c r="BO577">
        <v>641727</v>
      </c>
      <c r="BP577">
        <v>1841052</v>
      </c>
      <c r="BQ577">
        <v>460222</v>
      </c>
      <c r="BR577">
        <v>463366</v>
      </c>
      <c r="BS577">
        <v>128662</v>
      </c>
      <c r="BT577">
        <f t="shared" si="6679"/>
        <v>2301274</v>
      </c>
      <c r="BU577">
        <f t="shared" si="6680"/>
        <v>592028</v>
      </c>
      <c r="BV577">
        <v>67256</v>
      </c>
      <c r="BW577">
        <v>4712</v>
      </c>
      <c r="BX577">
        <v>11783</v>
      </c>
      <c r="BY577">
        <v>4916</v>
      </c>
      <c r="BZ577">
        <v>3229</v>
      </c>
      <c r="CA577">
        <v>1243</v>
      </c>
      <c r="CB577">
        <f t="shared" si="6681"/>
        <v>16699</v>
      </c>
      <c r="CC577">
        <f t="shared" si="6682"/>
        <v>4472</v>
      </c>
      <c r="CD577">
        <v>46339</v>
      </c>
      <c r="CE577">
        <v>2764</v>
      </c>
      <c r="CF577">
        <v>6684</v>
      </c>
      <c r="CG577">
        <v>2947</v>
      </c>
      <c r="CH577">
        <v>1705</v>
      </c>
      <c r="CI577">
        <v>904</v>
      </c>
      <c r="CJ577">
        <f t="shared" si="6683"/>
        <v>9631</v>
      </c>
      <c r="CK577">
        <f t="shared" si="6684"/>
        <v>2609</v>
      </c>
      <c r="CL577">
        <v>340579</v>
      </c>
      <c r="CM577">
        <v>27891</v>
      </c>
      <c r="CN577">
        <v>86406</v>
      </c>
      <c r="CO577">
        <v>11209</v>
      </c>
      <c r="CP577">
        <v>22815</v>
      </c>
      <c r="CQ577">
        <v>2553</v>
      </c>
      <c r="CR577">
        <f t="shared" si="6685"/>
        <v>97615</v>
      </c>
      <c r="CS577">
        <f t="shared" si="6686"/>
        <v>25368</v>
      </c>
    </row>
    <row r="578" spans="1:97" x14ac:dyDescent="0.35">
      <c r="A578" s="1">
        <v>44567</v>
      </c>
      <c r="F578">
        <v>898</v>
      </c>
      <c r="H578">
        <v>176</v>
      </c>
      <c r="I578">
        <v>168</v>
      </c>
      <c r="N578" t="str">
        <f t="shared" ref="N578:N581" si="6691">IF(B578-C578=0,"",B578-C578)</f>
        <v/>
      </c>
      <c r="O578" s="3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6" t="str">
        <f t="shared" ref="T578:T581" si="6693">IF(S578="","",R578/V578)</f>
        <v/>
      </c>
      <c r="U578" s="6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>
        <v>655413</v>
      </c>
      <c r="BT578" t="str">
        <f t="shared" ref="BT578:BT581" si="6703">IF(SUM(BP578:BQ578)=0,"",SUM(BP578:BQ578))</f>
        <v/>
      </c>
      <c r="BU578" t="str">
        <f t="shared" ref="BU578:BU581" si="6704">IF(SUM(BR578:BS578)=0,"",SUM(BR578:BS578))</f>
        <v/>
      </c>
      <c r="CB578" t="str">
        <f t="shared" ref="CB578:CB581" si="6705">IF(SUM(BX578:BY578)=0,"",SUM(BX578:BY578))</f>
        <v/>
      </c>
      <c r="CC578" t="str">
        <f t="shared" ref="CC578:CC581" si="6706">IF(SUM(BZ578:CA578)=0,"",SUM(BZ578:CA578))</f>
        <v/>
      </c>
      <c r="CJ578" t="str">
        <f t="shared" ref="CJ578:CJ581" si="6707">IF(SUM(CF578:CG578)=0,"",SUM(CF578:CG578))</f>
        <v/>
      </c>
      <c r="CK578" t="str">
        <f t="shared" ref="CK578:CK581" si="6708">IF(SUM(CH578:CI578)=0,"",SUM(CH578:CI578))</f>
        <v/>
      </c>
      <c r="CR578" t="str">
        <f t="shared" ref="CR578:CR581" si="6709">IF(SUM(CN578:CO578)=0,"",SUM(CN578:CO578))</f>
        <v/>
      </c>
      <c r="CS578" t="str">
        <f t="shared" ref="CS578:CS581" si="6710">IF(SUM(CP578:CQ578)=0,"",SUM(CP578:CQ578))</f>
        <v/>
      </c>
    </row>
    <row r="579" spans="1:97" x14ac:dyDescent="0.35">
      <c r="A579" s="1">
        <v>44570</v>
      </c>
      <c r="F579">
        <v>886</v>
      </c>
      <c r="H579">
        <v>190</v>
      </c>
      <c r="I579">
        <v>125</v>
      </c>
      <c r="N579" t="str">
        <f t="shared" si="6691"/>
        <v/>
      </c>
      <c r="O579" s="3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6" t="str">
        <f t="shared" si="6693"/>
        <v/>
      </c>
      <c r="U579" s="6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>
        <v>671163</v>
      </c>
      <c r="BT579" t="str">
        <f t="shared" si="6703"/>
        <v/>
      </c>
      <c r="BU579" t="str">
        <f t="shared" si="6704"/>
        <v/>
      </c>
      <c r="CB579" t="str">
        <f t="shared" si="6705"/>
        <v/>
      </c>
      <c r="CC579" t="str">
        <f t="shared" si="6706"/>
        <v/>
      </c>
      <c r="CJ579" t="str">
        <f t="shared" si="6707"/>
        <v/>
      </c>
      <c r="CK579" t="str">
        <f t="shared" si="6708"/>
        <v/>
      </c>
      <c r="CR579" t="str">
        <f t="shared" si="6709"/>
        <v/>
      </c>
      <c r="CS579" t="str">
        <f t="shared" si="6710"/>
        <v/>
      </c>
    </row>
    <row r="580" spans="1:97" x14ac:dyDescent="0.35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t="str">
        <f t="shared" si="6691"/>
        <v/>
      </c>
      <c r="O580" s="3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6" t="str">
        <f t="shared" si="6693"/>
        <v/>
      </c>
      <c r="U580" s="6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>
        <f t="shared" si="6691"/>
        <v>1706301</v>
      </c>
      <c r="O581" s="3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6">
        <f t="shared" si="6693"/>
        <v>1.1022462937888415</v>
      </c>
      <c r="U581" s="6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>
        <v>7866630</v>
      </c>
      <c r="BO581">
        <v>682570</v>
      </c>
      <c r="BP581">
        <v>1861933</v>
      </c>
      <c r="BQ581">
        <v>470703</v>
      </c>
      <c r="BR581">
        <v>487949</v>
      </c>
      <c r="BS581">
        <v>138387</v>
      </c>
      <c r="BT581">
        <f t="shared" si="6703"/>
        <v>2332636</v>
      </c>
      <c r="BU581">
        <f t="shared" si="6704"/>
        <v>626336</v>
      </c>
      <c r="BV581">
        <v>68647</v>
      </c>
      <c r="BW581">
        <v>4971</v>
      </c>
      <c r="BX581">
        <v>11909</v>
      </c>
      <c r="BY581">
        <v>5018</v>
      </c>
      <c r="BZ581">
        <v>3371</v>
      </c>
      <c r="CA581">
        <v>1312</v>
      </c>
      <c r="CB581">
        <f t="shared" si="6705"/>
        <v>16927</v>
      </c>
      <c r="CC581">
        <f t="shared" si="6706"/>
        <v>4683</v>
      </c>
      <c r="CD581">
        <v>47319</v>
      </c>
      <c r="CE581">
        <v>2870</v>
      </c>
      <c r="CF581">
        <v>6722</v>
      </c>
      <c r="CG581">
        <v>3012</v>
      </c>
      <c r="CH581">
        <v>1755</v>
      </c>
      <c r="CI581">
        <v>949</v>
      </c>
      <c r="CJ581">
        <f t="shared" si="6707"/>
        <v>9734</v>
      </c>
      <c r="CK581">
        <f t="shared" si="6708"/>
        <v>2704</v>
      </c>
      <c r="CL581">
        <v>348938</v>
      </c>
      <c r="CM581">
        <v>30347</v>
      </c>
      <c r="CN581">
        <v>87677</v>
      </c>
      <c r="CO581">
        <v>11461</v>
      </c>
      <c r="CP581">
        <v>24503</v>
      </c>
      <c r="CQ581">
        <v>2894</v>
      </c>
      <c r="CR581">
        <f t="shared" si="6709"/>
        <v>99138</v>
      </c>
      <c r="CS581">
        <f t="shared" si="6710"/>
        <v>27397</v>
      </c>
    </row>
    <row r="582" spans="1:97" x14ac:dyDescent="0.35">
      <c r="A582" s="1">
        <v>44574</v>
      </c>
      <c r="F582">
        <v>998</v>
      </c>
      <c r="H582">
        <v>174</v>
      </c>
      <c r="I582">
        <v>215</v>
      </c>
      <c r="N582" t="str">
        <f t="shared" ref="N582:N584" si="6715">IF(B582-C582=0,"",B582-C582)</f>
        <v/>
      </c>
      <c r="O582" s="3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6" t="str">
        <f t="shared" ref="T582:T585" si="6717">IF(S582="","",R582/V582)</f>
        <v/>
      </c>
      <c r="U582" s="6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>
        <v>703159</v>
      </c>
      <c r="BT582" t="str">
        <f t="shared" ref="BT582:BT585" si="6728">IF(SUM(BP582:BQ582)=0,"",SUM(BP582:BQ582))</f>
        <v/>
      </c>
      <c r="BU582" t="str">
        <f t="shared" ref="BU582:BU585" si="6729">IF(SUM(BR582:BS582)=0,"",SUM(BR582:BS582))</f>
        <v/>
      </c>
      <c r="CB582" t="str">
        <f t="shared" ref="CB582:CB585" si="6730">IF(SUM(BX582:BY582)=0,"",SUM(BX582:BY582))</f>
        <v/>
      </c>
      <c r="CC582" t="str">
        <f t="shared" ref="CC582:CC585" si="6731">IF(SUM(BZ582:CA582)=0,"",SUM(BZ582:CA582))</f>
        <v/>
      </c>
      <c r="CJ582" t="str">
        <f t="shared" ref="CJ582:CJ585" si="6732">IF(SUM(CF582:CG582)=0,"",SUM(CF582:CG582))</f>
        <v/>
      </c>
      <c r="CK582" t="str">
        <f t="shared" ref="CK582:CK585" si="6733">IF(SUM(CH582:CI582)=0,"",SUM(CH582:CI582))</f>
        <v/>
      </c>
      <c r="CR582" t="str">
        <f t="shared" ref="CR582:CR585" si="6734">IF(SUM(CN582:CO582)=0,"",SUM(CN582:CO582))</f>
        <v/>
      </c>
      <c r="CS582" t="str">
        <f t="shared" ref="CS582:CS585" si="6735">IF(SUM(CP582:CQ582)=0,"",SUM(CP582:CQ582))</f>
        <v/>
      </c>
    </row>
    <row r="583" spans="1:97" x14ac:dyDescent="0.35">
      <c r="A583" s="1">
        <v>44577</v>
      </c>
      <c r="F583">
        <v>953</v>
      </c>
      <c r="H583">
        <v>164</v>
      </c>
      <c r="I583">
        <v>106</v>
      </c>
      <c r="N583" t="str">
        <f t="shared" si="6715"/>
        <v/>
      </c>
      <c r="O583" s="3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6" t="str">
        <f t="shared" si="6717"/>
        <v/>
      </c>
      <c r="U583" s="6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>
        <v>718701</v>
      </c>
      <c r="BT583" t="str">
        <f t="shared" si="6728"/>
        <v/>
      </c>
      <c r="BU583" t="str">
        <f t="shared" si="6729"/>
        <v/>
      </c>
      <c r="CB583" t="str">
        <f t="shared" si="6730"/>
        <v/>
      </c>
      <c r="CC583" t="str">
        <f t="shared" si="6731"/>
        <v/>
      </c>
      <c r="CJ583" t="str">
        <f t="shared" si="6732"/>
        <v/>
      </c>
      <c r="CK583" t="str">
        <f t="shared" si="6733"/>
        <v/>
      </c>
      <c r="CR583" t="str">
        <f t="shared" si="6734"/>
        <v/>
      </c>
      <c r="CS583" t="str">
        <f t="shared" si="6735"/>
        <v/>
      </c>
    </row>
    <row r="584" spans="1:97" x14ac:dyDescent="0.35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t="str">
        <f t="shared" si="6715"/>
        <v/>
      </c>
      <c r="O584" s="3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6" t="str">
        <f t="shared" si="6717"/>
        <v/>
      </c>
      <c r="U584" s="6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>
        <f>IF(B585-C585=0,"",B585-C585)</f>
        <v>1698771</v>
      </c>
      <c r="O585" s="3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6">
        <f t="shared" si="6717"/>
        <v>1.2425589485890993</v>
      </c>
      <c r="U585" s="6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>
        <v>8051582</v>
      </c>
      <c r="BO585">
        <v>728791</v>
      </c>
      <c r="BP585">
        <v>1881638</v>
      </c>
      <c r="BQ585">
        <v>482042</v>
      </c>
      <c r="BR585">
        <v>516241</v>
      </c>
      <c r="BS585">
        <v>148669</v>
      </c>
      <c r="BT585">
        <f t="shared" si="6728"/>
        <v>2363680</v>
      </c>
      <c r="BU585">
        <f t="shared" si="6729"/>
        <v>664910</v>
      </c>
      <c r="BV585">
        <v>70420</v>
      </c>
      <c r="BW585">
        <v>5243</v>
      </c>
      <c r="BX585">
        <v>12010</v>
      </c>
      <c r="BY585">
        <v>5115</v>
      </c>
      <c r="BZ585">
        <v>3511</v>
      </c>
      <c r="CA585">
        <v>1384</v>
      </c>
      <c r="CB585">
        <f t="shared" si="6730"/>
        <v>17125</v>
      </c>
      <c r="CC585">
        <f t="shared" si="6731"/>
        <v>4895</v>
      </c>
      <c r="CD585">
        <v>48320</v>
      </c>
      <c r="CE585">
        <v>3011</v>
      </c>
      <c r="CF585">
        <v>6754</v>
      </c>
      <c r="CG585">
        <v>3062</v>
      </c>
      <c r="CH585">
        <v>1815</v>
      </c>
      <c r="CI585">
        <v>998</v>
      </c>
      <c r="CJ585">
        <f t="shared" si="6732"/>
        <v>9816</v>
      </c>
      <c r="CK585">
        <f t="shared" si="6733"/>
        <v>2813</v>
      </c>
      <c r="CL585">
        <v>356846</v>
      </c>
      <c r="CM585">
        <v>32480</v>
      </c>
      <c r="CN585">
        <v>89035</v>
      </c>
      <c r="CO585">
        <v>11444</v>
      </c>
      <c r="CP585">
        <v>26057</v>
      </c>
      <c r="CQ585">
        <v>3036</v>
      </c>
      <c r="CR585">
        <f t="shared" si="6734"/>
        <v>100479</v>
      </c>
      <c r="CS585">
        <f t="shared" si="6735"/>
        <v>29093</v>
      </c>
    </row>
    <row r="586" spans="1:97" x14ac:dyDescent="0.35">
      <c r="A586" s="1">
        <v>44581</v>
      </c>
      <c r="F586">
        <v>957</v>
      </c>
      <c r="H586">
        <v>178</v>
      </c>
      <c r="I586">
        <v>137</v>
      </c>
      <c r="N586" t="str">
        <f t="shared" ref="N586:N589" si="6736">IF(B586-C586=0,"",B586-C586)</f>
        <v/>
      </c>
      <c r="O586" s="3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6" t="str">
        <f t="shared" ref="T586:T589" si="6738">IF(S586="","",R586/V586)</f>
        <v/>
      </c>
      <c r="U586" s="6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>
        <v>743752</v>
      </c>
      <c r="BT586" t="str">
        <f t="shared" ref="BT586:BT589" si="6749">IF(SUM(BP586:BQ586)=0,"",SUM(BP586:BQ586))</f>
        <v/>
      </c>
      <c r="BU586" t="str">
        <f t="shared" ref="BU586:BU589" si="6750">IF(SUM(BR586:BS586)=0,"",SUM(BR586:BS586))</f>
        <v/>
      </c>
      <c r="CB586" t="str">
        <f t="shared" ref="CB586:CB589" si="6751">IF(SUM(BX586:BY586)=0,"",SUM(BX586:BY586))</f>
        <v/>
      </c>
      <c r="CC586" t="str">
        <f t="shared" ref="CC586:CC589" si="6752">IF(SUM(BZ586:CA586)=0,"",SUM(BZ586:CA586))</f>
        <v/>
      </c>
      <c r="CJ586" t="str">
        <f t="shared" ref="CJ586:CJ589" si="6753">IF(SUM(CF586:CG586)=0,"",SUM(CF586:CG586))</f>
        <v/>
      </c>
      <c r="CK586" t="str">
        <f t="shared" ref="CK586:CK589" si="6754">IF(SUM(CH586:CI586)=0,"",SUM(CH586:CI586))</f>
        <v/>
      </c>
      <c r="CR586" t="str">
        <f t="shared" ref="CR586:CR589" si="6755">IF(SUM(CN586:CO586)=0,"",SUM(CN586:CO586))</f>
        <v/>
      </c>
      <c r="CS586" t="str">
        <f t="shared" ref="CS586:CS589" si="6756">IF(SUM(CP586:CQ586)=0,"",SUM(CP586:CQ586))</f>
        <v/>
      </c>
    </row>
    <row r="587" spans="1:97" x14ac:dyDescent="0.35">
      <c r="A587" s="1">
        <v>44584</v>
      </c>
      <c r="F587">
        <v>935</v>
      </c>
      <c r="H587">
        <v>171</v>
      </c>
      <c r="I587">
        <v>124</v>
      </c>
      <c r="N587" t="str">
        <f t="shared" si="6736"/>
        <v/>
      </c>
      <c r="O587" s="3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6" t="str">
        <f t="shared" si="6738"/>
        <v/>
      </c>
      <c r="U587" s="6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>
        <v>761742</v>
      </c>
      <c r="BT587" t="str">
        <f t="shared" si="6749"/>
        <v/>
      </c>
      <c r="BU587" t="str">
        <f t="shared" si="6750"/>
        <v/>
      </c>
      <c r="CB587" t="str">
        <f t="shared" si="6751"/>
        <v/>
      </c>
      <c r="CC587" t="str">
        <f t="shared" si="6752"/>
        <v/>
      </c>
      <c r="CJ587" t="str">
        <f t="shared" si="6753"/>
        <v/>
      </c>
      <c r="CK587" t="str">
        <f t="shared" si="6754"/>
        <v/>
      </c>
      <c r="CR587" t="str">
        <f t="shared" si="6755"/>
        <v/>
      </c>
      <c r="CS587" t="str">
        <f t="shared" si="6756"/>
        <v/>
      </c>
    </row>
    <row r="588" spans="1:97" x14ac:dyDescent="0.35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t="str">
        <f t="shared" si="6736"/>
        <v/>
      </c>
      <c r="O588" s="3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6" t="str">
        <f t="shared" si="6738"/>
        <v/>
      </c>
      <c r="U588" s="6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t="str">
        <f t="shared" si="6749"/>
        <v/>
      </c>
      <c r="BU588" t="str">
        <f t="shared" si="6750"/>
        <v/>
      </c>
      <c r="CB588" t="str">
        <f t="shared" si="6751"/>
        <v/>
      </c>
      <c r="CC588" t="str">
        <f t="shared" si="6752"/>
        <v/>
      </c>
      <c r="CJ588" t="str">
        <f t="shared" si="6753"/>
        <v/>
      </c>
      <c r="CK588" t="str">
        <f t="shared" si="6754"/>
        <v/>
      </c>
      <c r="CR588" t="str">
        <f t="shared" si="6755"/>
        <v/>
      </c>
      <c r="CS588" t="str">
        <f t="shared" si="6756"/>
        <v/>
      </c>
    </row>
    <row r="589" spans="1:97" x14ac:dyDescent="0.35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>
        <f t="shared" si="6736"/>
        <v>1691147</v>
      </c>
      <c r="O589" s="3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6">
        <f t="shared" si="6738"/>
        <v>1.2790118938700823</v>
      </c>
      <c r="U589" s="6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>
        <v>8229640</v>
      </c>
      <c r="BO589">
        <v>771360</v>
      </c>
      <c r="BP589">
        <v>1899032</v>
      </c>
      <c r="BQ589">
        <v>4919473</v>
      </c>
      <c r="BR589">
        <v>541382</v>
      </c>
      <c r="BS589">
        <v>158477</v>
      </c>
      <c r="BT589">
        <f t="shared" si="6749"/>
        <v>6818505</v>
      </c>
      <c r="BU589">
        <f t="shared" si="6750"/>
        <v>699859</v>
      </c>
      <c r="BV589">
        <v>72175</v>
      </c>
      <c r="BW589">
        <v>5545</v>
      </c>
      <c r="BX589">
        <v>12122</v>
      </c>
      <c r="BY589">
        <v>5206</v>
      </c>
      <c r="BZ589">
        <v>3667</v>
      </c>
      <c r="CA589">
        <v>1463</v>
      </c>
      <c r="CB589">
        <f t="shared" si="6751"/>
        <v>17328</v>
      </c>
      <c r="CC589">
        <f t="shared" si="6752"/>
        <v>5130</v>
      </c>
      <c r="CD589">
        <v>49567</v>
      </c>
      <c r="CE589">
        <v>3196</v>
      </c>
      <c r="CF589">
        <v>6822</v>
      </c>
      <c r="CG589">
        <v>3128</v>
      </c>
      <c r="CH589">
        <v>1899</v>
      </c>
      <c r="CI589">
        <v>1077</v>
      </c>
      <c r="CJ589">
        <f t="shared" si="6753"/>
        <v>9950</v>
      </c>
      <c r="CK589">
        <f t="shared" si="6754"/>
        <v>2976</v>
      </c>
      <c r="CL589">
        <v>363801</v>
      </c>
      <c r="CM589">
        <v>34259</v>
      </c>
      <c r="CN589">
        <v>90213</v>
      </c>
      <c r="CO589">
        <v>11400</v>
      </c>
      <c r="CP589">
        <v>27356</v>
      </c>
      <c r="CQ589">
        <v>3155</v>
      </c>
      <c r="CR589">
        <f t="shared" si="6755"/>
        <v>101613</v>
      </c>
      <c r="CS589">
        <f t="shared" si="6756"/>
        <v>30511</v>
      </c>
    </row>
    <row r="590" spans="1:97" x14ac:dyDescent="0.35">
      <c r="A590" s="1">
        <v>44588</v>
      </c>
      <c r="F590">
        <v>928</v>
      </c>
      <c r="H590">
        <v>141</v>
      </c>
      <c r="I590">
        <v>162</v>
      </c>
      <c r="N590" t="str">
        <f t="shared" ref="N590:N593" si="6757">IF(B590-C590=0,"",B590-C590)</f>
        <v/>
      </c>
      <c r="O590" s="3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6" t="str">
        <f t="shared" ref="T590:T593" si="6759">IF(S590="","",R590/V590)</f>
        <v/>
      </c>
      <c r="U590" s="6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>
        <v>782611</v>
      </c>
      <c r="BT590" t="str">
        <f t="shared" ref="BT590:BT593" si="6770">IF(SUM(BP590:BQ590)=0,"",SUM(BP590:BQ590))</f>
        <v/>
      </c>
      <c r="BU590" t="str">
        <f t="shared" ref="BU590:BU593" si="6771">IF(SUM(BR590:BS590)=0,"",SUM(BR590:BS590))</f>
        <v/>
      </c>
      <c r="CB590" t="str">
        <f t="shared" ref="CB590:CB593" si="6772">IF(SUM(BX590:BY590)=0,"",SUM(BX590:BY590))</f>
        <v/>
      </c>
      <c r="CC590" t="str">
        <f t="shared" ref="CC590:CC593" si="6773">IF(SUM(BZ590:CA590)=0,"",SUM(BZ590:CA590))</f>
        <v/>
      </c>
      <c r="CJ590" t="str">
        <f t="shared" ref="CJ590:CJ593" si="6774">IF(SUM(CF590:CG590)=0,"",SUM(CF590:CG590))</f>
        <v/>
      </c>
      <c r="CK590" t="str">
        <f t="shared" ref="CK590:CK593" si="6775">IF(SUM(CH590:CI590)=0,"",SUM(CH590:CI590))</f>
        <v/>
      </c>
      <c r="CR590" t="str">
        <f t="shared" ref="CR590:CR593" si="6776">IF(SUM(CN590:CO590)=0,"",SUM(CN590:CO590))</f>
        <v/>
      </c>
      <c r="CS590" t="str">
        <f t="shared" ref="CS590:CS593" si="6777">IF(SUM(CP590:CQ590)=0,"",SUM(CP590:CQ590))</f>
        <v/>
      </c>
    </row>
    <row r="591" spans="1:97" x14ac:dyDescent="0.35">
      <c r="A591" s="1">
        <v>44591</v>
      </c>
      <c r="F591">
        <v>849</v>
      </c>
      <c r="H591">
        <v>130</v>
      </c>
      <c r="I591">
        <v>112</v>
      </c>
      <c r="N591" t="str">
        <f t="shared" si="6757"/>
        <v/>
      </c>
      <c r="O591" s="3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6" t="str">
        <f t="shared" si="6759"/>
        <v/>
      </c>
      <c r="U591" s="6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>
        <v>794852</v>
      </c>
      <c r="BT591" t="str">
        <f t="shared" si="6770"/>
        <v/>
      </c>
      <c r="BU591" t="str">
        <f t="shared" si="6771"/>
        <v/>
      </c>
      <c r="CB591" t="str">
        <f t="shared" si="6772"/>
        <v/>
      </c>
      <c r="CC591" t="str">
        <f t="shared" si="6773"/>
        <v/>
      </c>
      <c r="CJ591" t="str">
        <f t="shared" si="6774"/>
        <v/>
      </c>
      <c r="CK591" t="str">
        <f t="shared" si="6775"/>
        <v/>
      </c>
      <c r="CR591" t="str">
        <f t="shared" si="6776"/>
        <v/>
      </c>
      <c r="CS591" t="str">
        <f t="shared" si="6777"/>
        <v/>
      </c>
    </row>
    <row r="592" spans="1:97" x14ac:dyDescent="0.35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t="str">
        <f t="shared" si="6757"/>
        <v/>
      </c>
      <c r="O592" s="3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6" t="str">
        <f t="shared" si="6759"/>
        <v/>
      </c>
      <c r="U592" s="6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t="str">
        <f t="shared" si="6770"/>
        <v/>
      </c>
      <c r="BU592" t="str">
        <f t="shared" si="6771"/>
        <v/>
      </c>
      <c r="CB592" t="str">
        <f t="shared" si="6772"/>
        <v/>
      </c>
      <c r="CC592" t="str">
        <f t="shared" si="6773"/>
        <v/>
      </c>
      <c r="CJ592" t="str">
        <f t="shared" si="6774"/>
        <v/>
      </c>
      <c r="CK592" t="str">
        <f t="shared" si="6775"/>
        <v/>
      </c>
      <c r="CR592" t="str">
        <f t="shared" si="6776"/>
        <v/>
      </c>
      <c r="CS592" t="str">
        <f t="shared" si="6777"/>
        <v/>
      </c>
    </row>
    <row r="593" spans="1:97" x14ac:dyDescent="0.35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>
        <f t="shared" si="6757"/>
        <v>1689235</v>
      </c>
      <c r="O593" s="3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6">
        <f t="shared" si="6759"/>
        <v>1.091843596887309</v>
      </c>
      <c r="U593" s="6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>
        <v>8373178</v>
      </c>
      <c r="BO593">
        <v>799304</v>
      </c>
      <c r="BP593">
        <v>1911461</v>
      </c>
      <c r="BQ593">
        <v>500562</v>
      </c>
      <c r="BR593">
        <v>557757</v>
      </c>
      <c r="BS593">
        <v>164832</v>
      </c>
      <c r="BT593">
        <f t="shared" si="6770"/>
        <v>2412023</v>
      </c>
      <c r="BU593">
        <f t="shared" si="6771"/>
        <v>722589</v>
      </c>
      <c r="BV593">
        <v>73382</v>
      </c>
      <c r="BW593">
        <v>5699</v>
      </c>
      <c r="BX593">
        <v>12194</v>
      </c>
      <c r="BY593">
        <v>5258</v>
      </c>
      <c r="BZ593">
        <v>3747</v>
      </c>
      <c r="CA593">
        <v>1511</v>
      </c>
      <c r="CB593">
        <f t="shared" si="6772"/>
        <v>17452</v>
      </c>
      <c r="CC593">
        <f t="shared" si="6773"/>
        <v>5258</v>
      </c>
      <c r="CD593">
        <v>50402</v>
      </c>
      <c r="CE593">
        <v>3301</v>
      </c>
      <c r="CF593">
        <v>6861</v>
      </c>
      <c r="CG593">
        <v>3166</v>
      </c>
      <c r="CH593">
        <v>1949</v>
      </c>
      <c r="CI593">
        <v>1108</v>
      </c>
      <c r="CJ593">
        <f t="shared" si="6774"/>
        <v>10027</v>
      </c>
      <c r="CK593">
        <f t="shared" si="6775"/>
        <v>3057</v>
      </c>
      <c r="CL593">
        <v>369170</v>
      </c>
      <c r="CM593">
        <v>35350</v>
      </c>
      <c r="CN593">
        <v>91074</v>
      </c>
      <c r="CO593">
        <v>11346</v>
      </c>
      <c r="CP593">
        <v>28176</v>
      </c>
      <c r="CQ593">
        <v>3218</v>
      </c>
      <c r="CR593">
        <f t="shared" si="6776"/>
        <v>102420</v>
      </c>
      <c r="CS593">
        <f t="shared" si="6777"/>
        <v>31394</v>
      </c>
    </row>
    <row r="594" spans="1:97" x14ac:dyDescent="0.35">
      <c r="A594" s="1">
        <v>44595</v>
      </c>
      <c r="F594">
        <v>741</v>
      </c>
      <c r="H594">
        <v>105</v>
      </c>
      <c r="I594">
        <v>127</v>
      </c>
      <c r="N594" t="str">
        <f t="shared" ref="N594:N597" si="6778">IF(B594-C594=0,"",B594-C594)</f>
        <v/>
      </c>
      <c r="O594" s="3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6" t="str">
        <f t="shared" ref="T594:T597" si="6780">IF(S594="","",R594/V594)</f>
        <v/>
      </c>
      <c r="U594" s="6"/>
      <c r="V594" t="str">
        <f>IF(R594="","",B594-LARGE(B$2:B594,2))</f>
        <v/>
      </c>
      <c r="W594" t="str">
        <f t="shared" ref="W594:W596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>
        <v>806110</v>
      </c>
      <c r="BT594" t="str">
        <f t="shared" ref="BT594:BT597" si="6791">IF(SUM(BP594:BQ594)=0,"",SUM(BP594:BQ594))</f>
        <v/>
      </c>
      <c r="BU594" t="str">
        <f t="shared" ref="BU594:BU597" si="6792">IF(SUM(BR594:BS594)=0,"",SUM(BR594:BS594))</f>
        <v/>
      </c>
      <c r="CB594" t="str">
        <f t="shared" ref="CB594:CB597" si="6793">IF(SUM(BX594:BY594)=0,"",SUM(BX594:BY594))</f>
        <v/>
      </c>
      <c r="CC594" t="str">
        <f t="shared" ref="CC594:CC597" si="6794">IF(SUM(BZ594:CA594)=0,"",SUM(BZ594:CA594))</f>
        <v/>
      </c>
      <c r="CJ594" t="str">
        <f t="shared" ref="CJ594:CJ597" si="6795">IF(SUM(CF594:CG594)=0,"",SUM(CF594:CG594))</f>
        <v/>
      </c>
      <c r="CK594" t="str">
        <f t="shared" ref="CK594:CK597" si="6796">IF(SUM(CH594:CI594)=0,"",SUM(CH594:CI594))</f>
        <v/>
      </c>
      <c r="CR594" t="str">
        <f t="shared" ref="CR594:CR597" si="6797">IF(SUM(CN594:CO594)=0,"",SUM(CN594:CO594))</f>
        <v/>
      </c>
      <c r="CS594" t="str">
        <f t="shared" ref="CS594:CS597" si="6798">IF(SUM(CP594:CQ594)=0,"",SUM(CP594:CQ594))</f>
        <v/>
      </c>
    </row>
    <row r="595" spans="1:97" x14ac:dyDescent="0.35">
      <c r="A595" s="1">
        <v>44598</v>
      </c>
      <c r="F595">
        <v>638</v>
      </c>
      <c r="H595">
        <v>102</v>
      </c>
      <c r="I595">
        <v>66</v>
      </c>
      <c r="N595" t="str">
        <f t="shared" si="6778"/>
        <v/>
      </c>
      <c r="O595" s="3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6" t="str">
        <f t="shared" si="6780"/>
        <v/>
      </c>
      <c r="U595" s="6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>
        <v>811664</v>
      </c>
      <c r="BT595" t="str">
        <f t="shared" si="6791"/>
        <v/>
      </c>
      <c r="BU595" t="str">
        <f t="shared" si="6792"/>
        <v/>
      </c>
      <c r="CB595" t="str">
        <f t="shared" si="6793"/>
        <v/>
      </c>
      <c r="CC595" t="str">
        <f t="shared" si="6794"/>
        <v/>
      </c>
      <c r="CJ595" t="str">
        <f t="shared" si="6795"/>
        <v/>
      </c>
      <c r="CK595" t="str">
        <f t="shared" si="6796"/>
        <v/>
      </c>
      <c r="CR595" t="str">
        <f t="shared" si="6797"/>
        <v/>
      </c>
      <c r="CS595" t="str">
        <f t="shared" si="6798"/>
        <v/>
      </c>
    </row>
    <row r="596" spans="1:97" x14ac:dyDescent="0.35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t="str">
        <f t="shared" si="6778"/>
        <v/>
      </c>
      <c r="O596" s="3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6" t="str">
        <f t="shared" si="6780"/>
        <v/>
      </c>
      <c r="U596" s="6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t="str">
        <f t="shared" si="6791"/>
        <v/>
      </c>
      <c r="BU596" t="str">
        <f t="shared" si="6792"/>
        <v/>
      </c>
      <c r="CB596" t="str">
        <f t="shared" si="6793"/>
        <v/>
      </c>
      <c r="CC596" t="str">
        <f t="shared" si="6794"/>
        <v/>
      </c>
      <c r="CJ596" t="str">
        <f t="shared" si="6795"/>
        <v/>
      </c>
      <c r="CK596" t="str">
        <f t="shared" si="6796"/>
        <v/>
      </c>
      <c r="CR596" t="str">
        <f t="shared" si="6797"/>
        <v/>
      </c>
      <c r="CS596" t="str">
        <f t="shared" si="6798"/>
        <v/>
      </c>
    </row>
    <row r="597" spans="1:97" x14ac:dyDescent="0.35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>
        <f t="shared" si="6778"/>
        <v>1691853</v>
      </c>
      <c r="O597" s="3">
        <f t="shared" si="6779"/>
        <v>0.30298256275040941</v>
      </c>
      <c r="R597">
        <f>IF(B597="","",C597-LARGE(C$1:C597,2))</f>
        <v>12833</v>
      </c>
      <c r="T597" s="6" t="str">
        <f t="shared" si="6780"/>
        <v/>
      </c>
      <c r="U597" s="6"/>
      <c r="V597">
        <f>IF(R597="","",B597-LARGE(B$2:B597,2))</f>
        <v>15451</v>
      </c>
      <c r="W597">
        <f>IF(D597="","",C597-D597-E597)</f>
        <v>110302</v>
      </c>
      <c r="X597" s="3">
        <f t="shared" si="6782"/>
        <v>5.5937335678410182E-3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>
        <v>8492575</v>
      </c>
      <c r="BO597">
        <v>815206</v>
      </c>
      <c r="BP597">
        <v>1921825</v>
      </c>
      <c r="BQ597">
        <v>505449</v>
      </c>
      <c r="BR597">
        <v>567111</v>
      </c>
      <c r="BS597">
        <v>168311</v>
      </c>
      <c r="BT597">
        <f t="shared" si="6791"/>
        <v>2427274</v>
      </c>
      <c r="BU597">
        <f t="shared" si="6792"/>
        <v>735422</v>
      </c>
      <c r="BV597">
        <v>74683</v>
      </c>
      <c r="BW597">
        <v>5834</v>
      </c>
      <c r="BX597">
        <v>12253</v>
      </c>
      <c r="BY597">
        <v>5308</v>
      </c>
      <c r="BZ597">
        <v>3810</v>
      </c>
      <c r="CA597">
        <v>1541</v>
      </c>
      <c r="CB597">
        <f t="shared" si="6793"/>
        <v>17561</v>
      </c>
      <c r="CC597">
        <f t="shared" si="6794"/>
        <v>5351</v>
      </c>
      <c r="CD597">
        <v>51150</v>
      </c>
      <c r="CE597">
        <v>3370</v>
      </c>
      <c r="CF597">
        <v>6899</v>
      </c>
      <c r="CG597">
        <v>3188</v>
      </c>
      <c r="CH597">
        <v>1979</v>
      </c>
      <c r="CI597">
        <v>1135</v>
      </c>
      <c r="CJ597">
        <f t="shared" si="6795"/>
        <v>10087</v>
      </c>
      <c r="CK597">
        <f t="shared" si="6796"/>
        <v>3114</v>
      </c>
      <c r="CL597">
        <v>373605</v>
      </c>
      <c r="CM597">
        <v>35947</v>
      </c>
      <c r="CN597">
        <v>91661</v>
      </c>
      <c r="CO597">
        <v>11352</v>
      </c>
      <c r="CP597">
        <v>28627</v>
      </c>
      <c r="CQ597">
        <v>3270</v>
      </c>
      <c r="CR597">
        <f t="shared" si="6797"/>
        <v>103013</v>
      </c>
      <c r="CS597">
        <f t="shared" si="6798"/>
        <v>31897</v>
      </c>
    </row>
    <row r="598" spans="1:97" x14ac:dyDescent="0.35">
      <c r="A598" s="1">
        <v>44605</v>
      </c>
      <c r="F598">
        <v>463</v>
      </c>
      <c r="H598">
        <v>80</v>
      </c>
      <c r="I598">
        <v>49</v>
      </c>
      <c r="N598" t="str">
        <f t="shared" ref="N598" si="6799">IF(B598-C598=0,"",B598-C598)</f>
        <v/>
      </c>
      <c r="O598" s="3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6" t="str">
        <f t="shared" ref="T598:T602" si="6801">IF(S598="","",R598/V598)</f>
        <v/>
      </c>
      <c r="U598" s="6"/>
      <c r="V598" t="str">
        <f>IF(R598="","",B598-LARGE(B$2:B598,2))</f>
        <v/>
      </c>
      <c r="W598" t="str">
        <f t="shared" ref="W598:W634" si="6802">IF(D598="","",C598-D598-E598)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>
        <v>822738</v>
      </c>
    </row>
    <row r="599" spans="1:97" x14ac:dyDescent="0.35">
      <c r="A599" s="1">
        <v>44607</v>
      </c>
      <c r="C599">
        <v>743285</v>
      </c>
      <c r="E599">
        <v>8948</v>
      </c>
      <c r="O599" s="3"/>
      <c r="R599" t="str">
        <f>IF(B599="","",C599-LARGE(C$1:C599,2))</f>
        <v/>
      </c>
      <c r="S599" t="str">
        <f>IF(R599="","",N599-LARGE(N$2:N599,2))</f>
        <v/>
      </c>
      <c r="T599" s="6" t="str">
        <f t="shared" si="6801"/>
        <v/>
      </c>
      <c r="U599" s="6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>
        <v>832869</v>
      </c>
    </row>
    <row r="600" spans="1:97" x14ac:dyDescent="0.35">
      <c r="A600" s="1">
        <v>44614</v>
      </c>
      <c r="C600">
        <v>747702</v>
      </c>
      <c r="E600">
        <v>9085</v>
      </c>
      <c r="F600">
        <v>345</v>
      </c>
      <c r="H600">
        <v>38</v>
      </c>
      <c r="O600" s="3"/>
      <c r="R600" t="str">
        <f>IF(B600="","",C600-LARGE(C$1:C600,2))</f>
        <v/>
      </c>
      <c r="S600" t="str">
        <f>IF(R600="","",N600-LARGE(N$2:N600,2))</f>
        <v/>
      </c>
      <c r="T600" s="6" t="str">
        <f t="shared" si="6801"/>
        <v/>
      </c>
      <c r="U600" s="6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>
        <v>838723</v>
      </c>
    </row>
    <row r="601" spans="1:97" x14ac:dyDescent="0.35">
      <c r="A601" s="1">
        <v>44621</v>
      </c>
      <c r="C601">
        <v>754511</v>
      </c>
      <c r="E601">
        <v>9171</v>
      </c>
      <c r="F601">
        <v>202</v>
      </c>
      <c r="H601">
        <v>31</v>
      </c>
      <c r="O601" s="3"/>
      <c r="R601" t="str">
        <f>IF(B601="","",C601-LARGE(C$1:C601,2))</f>
        <v/>
      </c>
      <c r="S601" t="str">
        <f>IF(R601="","",N601-LARGE(N$2:N601,2))</f>
        <v/>
      </c>
      <c r="T601" s="6" t="str">
        <f t="shared" si="6801"/>
        <v/>
      </c>
      <c r="U601" s="6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 x14ac:dyDescent="0.35">
      <c r="A602" s="1">
        <v>44628</v>
      </c>
      <c r="C602">
        <v>756257</v>
      </c>
      <c r="E602">
        <v>9262</v>
      </c>
      <c r="F602">
        <v>154</v>
      </c>
      <c r="H602">
        <v>25</v>
      </c>
      <c r="O602" s="3"/>
      <c r="R602" t="str">
        <f>IF(B602="","",C602-LARGE(C$1:C602,2))</f>
        <v/>
      </c>
      <c r="S602" t="str">
        <f>IF(R602="","",N602-LARGE(N$2:N602,2))</f>
        <v/>
      </c>
      <c r="T602" s="6" t="str">
        <f t="shared" si="6801"/>
        <v/>
      </c>
      <c r="U602" s="6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 x14ac:dyDescent="0.35">
      <c r="A603" s="1">
        <v>44635</v>
      </c>
      <c r="C603">
        <v>757265</v>
      </c>
      <c r="E603">
        <v>9349</v>
      </c>
      <c r="F603">
        <v>112</v>
      </c>
      <c r="H603">
        <v>15</v>
      </c>
      <c r="O603" s="3"/>
      <c r="W603" t="str">
        <f t="shared" si="6802"/>
        <v/>
      </c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 x14ac:dyDescent="0.35">
      <c r="A604" s="1">
        <v>44642</v>
      </c>
      <c r="C604">
        <v>757985</v>
      </c>
      <c r="E604">
        <v>9402</v>
      </c>
      <c r="F604">
        <v>67</v>
      </c>
      <c r="H604">
        <v>11</v>
      </c>
      <c r="W604" t="str">
        <f t="shared" si="6802"/>
        <v/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 x14ac:dyDescent="0.35">
      <c r="A605" s="1">
        <v>44644</v>
      </c>
      <c r="F605">
        <v>80</v>
      </c>
      <c r="H605">
        <v>12</v>
      </c>
      <c r="W605" t="str">
        <f t="shared" si="6802"/>
        <v/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 x14ac:dyDescent="0.35">
      <c r="A606" s="1">
        <v>44647</v>
      </c>
      <c r="F606">
        <v>79</v>
      </c>
      <c r="H606">
        <v>11</v>
      </c>
      <c r="W606" t="str">
        <f t="shared" si="6802"/>
        <v/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 x14ac:dyDescent="0.35">
      <c r="A607" s="1">
        <v>44649</v>
      </c>
      <c r="C607">
        <v>758463</v>
      </c>
      <c r="E607">
        <v>9445</v>
      </c>
      <c r="F607">
        <v>74</v>
      </c>
      <c r="H607">
        <v>15</v>
      </c>
      <c r="W607" t="str">
        <f t="shared" si="6802"/>
        <v/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 x14ac:dyDescent="0.35">
      <c r="A608" s="1">
        <v>44654</v>
      </c>
      <c r="F608">
        <v>75</v>
      </c>
      <c r="H608">
        <v>9</v>
      </c>
      <c r="W608" t="str">
        <f t="shared" si="6802"/>
        <v/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 x14ac:dyDescent="0.35">
      <c r="A609" s="1">
        <v>44656</v>
      </c>
      <c r="C609">
        <v>759393</v>
      </c>
      <c r="E609">
        <v>9454</v>
      </c>
      <c r="F609">
        <v>33</v>
      </c>
      <c r="H609">
        <v>6</v>
      </c>
      <c r="W609" t="str">
        <f t="shared" si="6802"/>
        <v/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 x14ac:dyDescent="0.35">
      <c r="A610" s="1">
        <v>44662</v>
      </c>
      <c r="F610">
        <v>53</v>
      </c>
      <c r="H610">
        <v>6</v>
      </c>
      <c r="W610" t="str">
        <f t="shared" si="6802"/>
        <v/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 x14ac:dyDescent="0.35">
      <c r="A611" s="1">
        <v>44663</v>
      </c>
      <c r="C611">
        <v>760293</v>
      </c>
      <c r="E611">
        <v>9475</v>
      </c>
      <c r="F611">
        <v>68</v>
      </c>
      <c r="H611">
        <v>7</v>
      </c>
      <c r="W611" t="str">
        <f t="shared" si="6802"/>
        <v/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 x14ac:dyDescent="0.35">
      <c r="A612" s="1">
        <v>44665</v>
      </c>
      <c r="F612">
        <v>76</v>
      </c>
      <c r="H612">
        <v>24</v>
      </c>
      <c r="W612" t="str">
        <f t="shared" si="6802"/>
        <v/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 x14ac:dyDescent="0.35">
      <c r="A613" s="1">
        <v>44666</v>
      </c>
      <c r="F613">
        <v>96</v>
      </c>
      <c r="H613">
        <v>2</v>
      </c>
      <c r="W613" t="str">
        <f t="shared" si="6802"/>
        <v/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 x14ac:dyDescent="0.35">
      <c r="A614" s="1">
        <v>44669</v>
      </c>
      <c r="F614">
        <v>76</v>
      </c>
      <c r="G614">
        <v>12</v>
      </c>
      <c r="H614">
        <v>5</v>
      </c>
      <c r="W614" t="str">
        <f t="shared" si="6802"/>
        <v/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 x14ac:dyDescent="0.35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W615" t="str">
        <f t="shared" si="6802"/>
        <v/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 x14ac:dyDescent="0.35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W616" t="str">
        <f t="shared" si="6802"/>
        <v/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 x14ac:dyDescent="0.35">
      <c r="A617" s="1">
        <v>44672</v>
      </c>
      <c r="F617">
        <v>73</v>
      </c>
      <c r="G617">
        <v>16</v>
      </c>
      <c r="H617">
        <v>7</v>
      </c>
      <c r="I617">
        <v>27</v>
      </c>
      <c r="W617" t="str">
        <f t="shared" si="6802"/>
        <v/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 x14ac:dyDescent="0.35">
      <c r="A618" s="1">
        <v>44673</v>
      </c>
      <c r="F618">
        <v>86</v>
      </c>
      <c r="G618">
        <v>15</v>
      </c>
      <c r="H618">
        <v>8</v>
      </c>
      <c r="I618">
        <v>25</v>
      </c>
      <c r="W618" t="str">
        <f t="shared" si="6802"/>
        <v/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 x14ac:dyDescent="0.35">
      <c r="A619" s="1">
        <v>44674</v>
      </c>
      <c r="F619">
        <v>76</v>
      </c>
      <c r="G619">
        <v>18</v>
      </c>
      <c r="H619">
        <v>8</v>
      </c>
      <c r="I619">
        <v>30</v>
      </c>
      <c r="W619" t="str">
        <f t="shared" si="6802"/>
        <v/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 x14ac:dyDescent="0.35">
      <c r="A620" s="1">
        <v>44675</v>
      </c>
      <c r="F620">
        <v>79</v>
      </c>
      <c r="G620">
        <v>17</v>
      </c>
      <c r="H620">
        <v>7</v>
      </c>
      <c r="I620">
        <v>29</v>
      </c>
      <c r="W620" t="str">
        <f t="shared" si="6802"/>
        <v/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 x14ac:dyDescent="0.35">
      <c r="A621" s="1">
        <v>44676</v>
      </c>
      <c r="F621">
        <v>79</v>
      </c>
      <c r="G621">
        <v>16</v>
      </c>
      <c r="H621">
        <v>7</v>
      </c>
      <c r="I621">
        <v>28</v>
      </c>
      <c r="W621" t="str">
        <f t="shared" si="6802"/>
        <v/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 x14ac:dyDescent="0.35">
      <c r="A622" s="1">
        <v>44677</v>
      </c>
      <c r="F622">
        <v>94</v>
      </c>
      <c r="G622">
        <v>16</v>
      </c>
      <c r="H622">
        <v>9</v>
      </c>
      <c r="I622">
        <v>24</v>
      </c>
      <c r="W622" t="str">
        <f t="shared" si="6802"/>
        <v/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 x14ac:dyDescent="0.35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W623">
        <f t="shared" si="6802"/>
        <v>3604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 x14ac:dyDescent="0.35">
      <c r="A624" s="1">
        <v>44679</v>
      </c>
      <c r="F624">
        <v>93</v>
      </c>
      <c r="G624">
        <v>17</v>
      </c>
      <c r="H624">
        <v>9</v>
      </c>
      <c r="I624">
        <v>25</v>
      </c>
      <c r="W624" t="str">
        <f t="shared" si="6802"/>
        <v/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 x14ac:dyDescent="0.35">
      <c r="A625" s="1">
        <v>44680</v>
      </c>
      <c r="F625">
        <v>88</v>
      </c>
      <c r="G625">
        <v>19</v>
      </c>
      <c r="H625">
        <v>9</v>
      </c>
      <c r="I625">
        <v>29</v>
      </c>
      <c r="W625" t="str">
        <f t="shared" si="6802"/>
        <v/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 x14ac:dyDescent="0.35">
      <c r="A626" s="1">
        <v>44681</v>
      </c>
      <c r="F626">
        <v>90</v>
      </c>
      <c r="G626">
        <v>18</v>
      </c>
      <c r="H626">
        <v>9</v>
      </c>
      <c r="I626">
        <v>28</v>
      </c>
      <c r="W626" t="str">
        <f t="shared" si="6802"/>
        <v/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 x14ac:dyDescent="0.35">
      <c r="A627" s="1">
        <v>44683</v>
      </c>
      <c r="F627">
        <v>89</v>
      </c>
      <c r="G627">
        <v>15</v>
      </c>
      <c r="H627">
        <v>6</v>
      </c>
      <c r="I627">
        <v>29</v>
      </c>
      <c r="W627" t="str">
        <f t="shared" si="6802"/>
        <v/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 x14ac:dyDescent="0.35">
      <c r="A628" s="1">
        <v>44684</v>
      </c>
      <c r="F628">
        <v>91</v>
      </c>
      <c r="G628">
        <v>18</v>
      </c>
      <c r="H628">
        <v>8</v>
      </c>
      <c r="I628">
        <v>23</v>
      </c>
      <c r="W628" t="str">
        <f t="shared" si="6802"/>
        <v/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 x14ac:dyDescent="0.35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W629">
        <f t="shared" si="6802"/>
        <v>4835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 x14ac:dyDescent="0.35">
      <c r="A630" s="1">
        <v>44686</v>
      </c>
      <c r="F630">
        <v>89</v>
      </c>
      <c r="G630">
        <v>31</v>
      </c>
      <c r="H630">
        <v>11</v>
      </c>
      <c r="I630">
        <v>34</v>
      </c>
      <c r="W630" t="str">
        <f t="shared" si="6802"/>
        <v/>
      </c>
      <c r="Y630" t="str">
        <f>IF(E630="","",LARGE(E$2:E630,1)-LARGE(E$2:E630,2))</f>
        <v/>
      </c>
    </row>
    <row r="631" spans="1:37" x14ac:dyDescent="0.35">
      <c r="A631" s="1">
        <v>44688</v>
      </c>
      <c r="F631">
        <v>103</v>
      </c>
      <c r="G631">
        <v>25</v>
      </c>
      <c r="H631">
        <v>12</v>
      </c>
      <c r="I631">
        <v>30</v>
      </c>
      <c r="W631" t="str">
        <f t="shared" si="6802"/>
        <v/>
      </c>
      <c r="Y631" t="str">
        <f>IF(E631="","",LARGE(E$2:E631,1)-LARGE(E$2:E631,2))</f>
        <v/>
      </c>
    </row>
    <row r="632" spans="1:37" x14ac:dyDescent="0.35">
      <c r="A632" s="1">
        <v>44689</v>
      </c>
      <c r="F632">
        <v>105</v>
      </c>
      <c r="G632">
        <v>24</v>
      </c>
      <c r="H632">
        <v>14</v>
      </c>
      <c r="I632">
        <v>32</v>
      </c>
      <c r="W632" t="str">
        <f t="shared" si="6802"/>
        <v/>
      </c>
      <c r="Y632" t="str">
        <f>IF(E632="","",LARGE(E$2:E632,1)-LARGE(E$2:E632,2))</f>
        <v/>
      </c>
    </row>
    <row r="633" spans="1:37" x14ac:dyDescent="0.35">
      <c r="A633" s="1">
        <v>44690</v>
      </c>
      <c r="F633">
        <v>102</v>
      </c>
      <c r="G633">
        <v>25</v>
      </c>
      <c r="H633">
        <v>13</v>
      </c>
      <c r="I633">
        <v>29</v>
      </c>
      <c r="W633" t="str">
        <f t="shared" si="6802"/>
        <v/>
      </c>
      <c r="Y633" t="str">
        <f>IF(E633="","",LARGE(E$2:E633,1)-LARGE(E$2:E633,2))</f>
        <v/>
      </c>
    </row>
    <row r="634" spans="1:37" x14ac:dyDescent="0.35">
      <c r="A634" s="1">
        <v>44691</v>
      </c>
      <c r="F634">
        <v>116</v>
      </c>
      <c r="G634">
        <v>14</v>
      </c>
      <c r="H634">
        <v>18</v>
      </c>
      <c r="I634">
        <v>19</v>
      </c>
      <c r="W634" t="str">
        <f t="shared" si="6802"/>
        <v/>
      </c>
      <c r="Y634" t="str">
        <f>IF(E634="","",LARGE(E$2:E634,1)-LARGE(E$2:E634,2))</f>
        <v/>
      </c>
    </row>
    <row r="635" spans="1:37" x14ac:dyDescent="0.35">
      <c r="A635" s="1">
        <v>44692</v>
      </c>
      <c r="C635">
        <v>768358</v>
      </c>
      <c r="D635">
        <v>750818</v>
      </c>
      <c r="E635">
        <v>9554</v>
      </c>
      <c r="F635">
        <v>124</v>
      </c>
      <c r="G635">
        <v>31</v>
      </c>
      <c r="H635">
        <v>13</v>
      </c>
      <c r="I635">
        <v>42</v>
      </c>
      <c r="W635">
        <v>7986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 x14ac:dyDescent="0.35">
      <c r="A636" s="1">
        <v>44693</v>
      </c>
      <c r="D636">
        <v>751846</v>
      </c>
      <c r="F636">
        <v>131</v>
      </c>
      <c r="G636">
        <v>31</v>
      </c>
      <c r="H636">
        <v>18</v>
      </c>
      <c r="I636">
        <v>48</v>
      </c>
      <c r="Y636" t="str">
        <f>IF(E636="","",LARGE(E$2:E636,1)-LARGE(E$2:E636,2))</f>
        <v/>
      </c>
    </row>
    <row r="637" spans="1:37" x14ac:dyDescent="0.35">
      <c r="A637" s="1">
        <v>44694</v>
      </c>
      <c r="D637">
        <v>751846</v>
      </c>
      <c r="F637">
        <v>139</v>
      </c>
      <c r="G637">
        <v>30</v>
      </c>
      <c r="H637">
        <v>14</v>
      </c>
      <c r="I637">
        <v>39</v>
      </c>
      <c r="Y637" t="str">
        <f>IF(E637="","",LARGE(E$2:E637,1)-LARGE(E$2:E637,2))</f>
        <v/>
      </c>
    </row>
    <row r="638" spans="1:37" x14ac:dyDescent="0.35">
      <c r="A638" s="1">
        <v>44695</v>
      </c>
      <c r="D638">
        <v>751846</v>
      </c>
      <c r="F638">
        <v>137</v>
      </c>
      <c r="G638">
        <v>27</v>
      </c>
      <c r="H638">
        <v>12</v>
      </c>
      <c r="I638">
        <v>43</v>
      </c>
      <c r="Y638" t="str">
        <f>IF(E638="","",LARGE(E$2:E638,1)-LARGE(E$2:E638,2))</f>
        <v/>
      </c>
    </row>
    <row r="639" spans="1:37" x14ac:dyDescent="0.35">
      <c r="A639" s="1">
        <v>44697</v>
      </c>
      <c r="D639">
        <v>751846</v>
      </c>
      <c r="F639">
        <v>132</v>
      </c>
      <c r="G639">
        <v>26</v>
      </c>
      <c r="H639">
        <v>13</v>
      </c>
      <c r="I639">
        <v>33</v>
      </c>
      <c r="Y639" t="str">
        <f>IF(E639="","",LARGE(E$2:E639,1)-LARGE(E$2:E639,2))</f>
        <v/>
      </c>
    </row>
    <row r="640" spans="1:37" x14ac:dyDescent="0.35">
      <c r="A640" s="1">
        <v>44698</v>
      </c>
      <c r="D640">
        <v>751846</v>
      </c>
      <c r="F640">
        <v>152</v>
      </c>
      <c r="G640">
        <v>25</v>
      </c>
      <c r="H640">
        <v>22</v>
      </c>
      <c r="I640">
        <v>38</v>
      </c>
      <c r="Y640" t="str">
        <f>IF(E640="","",LARGE(E$2:E640,1)-LARGE(E$2:E640,2))</f>
        <v/>
      </c>
    </row>
    <row r="641" spans="1:37" x14ac:dyDescent="0.35">
      <c r="A641" s="1">
        <v>44699</v>
      </c>
      <c r="C641">
        <v>772205</v>
      </c>
      <c r="D641">
        <v>751846</v>
      </c>
      <c r="E641">
        <v>9571</v>
      </c>
      <c r="F641">
        <v>145</v>
      </c>
      <c r="G641">
        <v>24</v>
      </c>
      <c r="H641">
        <v>20</v>
      </c>
      <c r="I641">
        <v>45</v>
      </c>
      <c r="W641">
        <v>10788</v>
      </c>
      <c r="Y641">
        <f>IF(E641="","",LARGE(E$2:E641,1)-LARGE(E$2:E641,2))</f>
        <v>17</v>
      </c>
      <c r="Z641">
        <v>5589</v>
      </c>
      <c r="AA641">
        <v>3263</v>
      </c>
      <c r="AC641">
        <v>5418</v>
      </c>
      <c r="AD641">
        <v>3170</v>
      </c>
      <c r="AF641">
        <v>82</v>
      </c>
      <c r="AG641">
        <v>53</v>
      </c>
      <c r="AI641">
        <f t="shared" ref="AI641" si="6844">Z641-AC641-AF641</f>
        <v>89</v>
      </c>
      <c r="AJ641">
        <f t="shared" ref="AJ641" si="6845">AA641-AD641-AG641</f>
        <v>40</v>
      </c>
    </row>
    <row r="642" spans="1:37" x14ac:dyDescent="0.35">
      <c r="A642" s="1">
        <v>44700</v>
      </c>
      <c r="D642">
        <v>751846</v>
      </c>
      <c r="F642">
        <v>151</v>
      </c>
      <c r="G642">
        <v>34</v>
      </c>
      <c r="H642">
        <v>17</v>
      </c>
      <c r="I642">
        <v>43</v>
      </c>
      <c r="Y642" t="str">
        <f>IF(E642="","",LARGE(E$2:E642,1)-LARGE(E$2:E642,2))</f>
        <v/>
      </c>
    </row>
    <row r="643" spans="1:37" x14ac:dyDescent="0.35">
      <c r="A643" s="1">
        <v>44701</v>
      </c>
      <c r="D643">
        <v>751846</v>
      </c>
      <c r="F643">
        <v>146</v>
      </c>
      <c r="G643">
        <v>26</v>
      </c>
      <c r="H643">
        <v>18</v>
      </c>
      <c r="I643">
        <v>41</v>
      </c>
      <c r="Y643" t="str">
        <f>IF(E643="","",LARGE(E$2:E643,1)-LARGE(E$2:E643,2))</f>
        <v/>
      </c>
    </row>
    <row r="644" spans="1:37" x14ac:dyDescent="0.35">
      <c r="A644" s="1">
        <v>44702</v>
      </c>
      <c r="D644">
        <v>751846</v>
      </c>
      <c r="F644">
        <v>138</v>
      </c>
      <c r="G644">
        <v>34</v>
      </c>
      <c r="H644">
        <v>13</v>
      </c>
      <c r="I644">
        <v>46</v>
      </c>
      <c r="Y644" t="str">
        <f>IF(E644="","",LARGE(E$2:E644,1)-LARGE(E$2:E644,2))</f>
        <v/>
      </c>
    </row>
    <row r="645" spans="1:37" x14ac:dyDescent="0.35">
      <c r="A645" s="1">
        <v>44703</v>
      </c>
      <c r="D645">
        <v>751846</v>
      </c>
      <c r="F645">
        <v>140</v>
      </c>
      <c r="G645">
        <v>30</v>
      </c>
      <c r="H645">
        <v>14</v>
      </c>
      <c r="I645">
        <v>41</v>
      </c>
      <c r="Y645" t="str">
        <f>IF(E645="","",LARGE(E$2:E645,1)-LARGE(E$2:E645,2))</f>
        <v/>
      </c>
    </row>
    <row r="646" spans="1:37" x14ac:dyDescent="0.35">
      <c r="A646" s="1">
        <v>44704</v>
      </c>
      <c r="D646">
        <v>751846</v>
      </c>
      <c r="F646">
        <v>140</v>
      </c>
      <c r="G646">
        <v>30</v>
      </c>
      <c r="H646">
        <v>14</v>
      </c>
      <c r="I646">
        <v>41</v>
      </c>
      <c r="Y646" t="str">
        <f>IF(E646="","",LARGE(E$2:E646,1)-LARGE(E$2:E646,2))</f>
        <v/>
      </c>
    </row>
    <row r="647" spans="1:37" x14ac:dyDescent="0.35">
      <c r="A647" s="1">
        <v>44705</v>
      </c>
      <c r="D647">
        <v>751846</v>
      </c>
      <c r="F647">
        <v>146</v>
      </c>
      <c r="G647">
        <v>25</v>
      </c>
      <c r="H647">
        <v>16</v>
      </c>
      <c r="I647">
        <v>32</v>
      </c>
      <c r="Y647" t="str">
        <f>IF(E647="","",LARGE(E$2:E647,1)-LARGE(E$2:E647,2))</f>
        <v/>
      </c>
    </row>
    <row r="648" spans="1:37" x14ac:dyDescent="0.35">
      <c r="A648" s="1">
        <v>44706</v>
      </c>
      <c r="C648">
        <v>776165</v>
      </c>
      <c r="D648">
        <v>753543</v>
      </c>
      <c r="E648">
        <v>9587</v>
      </c>
      <c r="F648">
        <v>139</v>
      </c>
      <c r="G648">
        <v>36</v>
      </c>
      <c r="H648">
        <v>13</v>
      </c>
      <c r="I648">
        <v>41</v>
      </c>
      <c r="W648">
        <v>13035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v>5436</v>
      </c>
      <c r="AD648">
        <v>3178</v>
      </c>
      <c r="AE648">
        <v>32533</v>
      </c>
      <c r="AF648">
        <v>82</v>
      </c>
      <c r="AG648">
        <v>53</v>
      </c>
      <c r="AH648">
        <v>483</v>
      </c>
      <c r="AI648">
        <f>Z648-AC648-AF648</f>
        <v>98</v>
      </c>
      <c r="AJ648">
        <f t="shared" ref="AJ648:AK648" si="6846">AA648-AD648-AG648</f>
        <v>47</v>
      </c>
      <c r="AK648">
        <f t="shared" si="6846"/>
        <v>430</v>
      </c>
    </row>
    <row r="649" spans="1:37" x14ac:dyDescent="0.35">
      <c r="A649" s="1">
        <v>44707</v>
      </c>
      <c r="D649">
        <v>753543</v>
      </c>
      <c r="F649">
        <v>140</v>
      </c>
      <c r="G649">
        <v>25</v>
      </c>
      <c r="H649">
        <v>12</v>
      </c>
      <c r="I649">
        <v>26</v>
      </c>
      <c r="Y649" t="str">
        <f>IF(E649="","",LARGE(E$2:E649,1)-LARGE(E$2:E649,2))</f>
        <v/>
      </c>
    </row>
    <row r="650" spans="1:37" x14ac:dyDescent="0.35">
      <c r="A650" s="1">
        <v>44708</v>
      </c>
      <c r="D650">
        <v>753543</v>
      </c>
      <c r="F650">
        <v>138</v>
      </c>
      <c r="G650">
        <v>22</v>
      </c>
      <c r="H650">
        <v>22</v>
      </c>
      <c r="I650">
        <v>25</v>
      </c>
      <c r="Y650" t="str">
        <f>IF(E650="","",LARGE(E$2:E650,1)-LARGE(E$2:E650,2))</f>
        <v/>
      </c>
    </row>
    <row r="651" spans="1:37" x14ac:dyDescent="0.35">
      <c r="A651" s="1">
        <v>44709</v>
      </c>
      <c r="D651">
        <v>753543</v>
      </c>
      <c r="F651">
        <v>147</v>
      </c>
      <c r="G651">
        <v>40</v>
      </c>
      <c r="H651">
        <v>17</v>
      </c>
      <c r="I651">
        <v>45</v>
      </c>
      <c r="Y651" t="str">
        <f>IF(E651="","",LARGE(E$2:E651,1)-LARGE(E$2:E651,2))</f>
        <v/>
      </c>
    </row>
    <row r="652" spans="1:37" x14ac:dyDescent="0.35">
      <c r="A652" s="1">
        <v>44710</v>
      </c>
      <c r="D652">
        <v>753543</v>
      </c>
      <c r="F652">
        <v>135</v>
      </c>
      <c r="G652">
        <v>41</v>
      </c>
      <c r="H652">
        <v>17</v>
      </c>
      <c r="I652">
        <v>44</v>
      </c>
      <c r="Y652" t="str">
        <f>IF(E652="","",LARGE(E$2:E652,1)-LARGE(E$2:E652,2))</f>
        <v/>
      </c>
    </row>
    <row r="653" spans="1:37" x14ac:dyDescent="0.35">
      <c r="A653" s="1">
        <v>44711</v>
      </c>
      <c r="D653">
        <v>753543</v>
      </c>
      <c r="F653">
        <v>146</v>
      </c>
      <c r="G653">
        <v>42</v>
      </c>
      <c r="H653">
        <v>21</v>
      </c>
      <c r="I653">
        <v>46</v>
      </c>
      <c r="Y653" t="str">
        <f>IF(E653="","",LARGE(E$2:E653,1)-LARGE(E$2:E653,2))</f>
        <v/>
      </c>
    </row>
    <row r="654" spans="1:37" x14ac:dyDescent="0.35">
      <c r="A654" s="1">
        <v>44712</v>
      </c>
      <c r="D654">
        <v>753543</v>
      </c>
      <c r="F654">
        <v>147</v>
      </c>
      <c r="G654">
        <v>46</v>
      </c>
      <c r="H654">
        <v>18</v>
      </c>
      <c r="I654">
        <v>55</v>
      </c>
      <c r="Y654" t="str">
        <f>IF(E654="","",LARGE(E$2:E654,1)-LARGE(E$2:E654,2))</f>
        <v/>
      </c>
    </row>
    <row r="655" spans="1:37" x14ac:dyDescent="0.35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W655">
        <v>14764</v>
      </c>
      <c r="Y655">
        <f>IF(E655="","",LARGE(E$2:E655,1)-LARGE(E$2:E655,2))</f>
        <v>15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7">AA655-AD655-AG655</f>
        <v>53</v>
      </c>
      <c r="AK655">
        <f t="shared" ref="AK655" si="6848">AB655-AE655-AH655</f>
        <v>617</v>
      </c>
    </row>
    <row r="656" spans="1:37" x14ac:dyDescent="0.35">
      <c r="A656" s="1">
        <v>44714</v>
      </c>
      <c r="F656">
        <v>177</v>
      </c>
      <c r="G656">
        <v>41</v>
      </c>
      <c r="H656">
        <v>20</v>
      </c>
      <c r="I656">
        <v>56</v>
      </c>
      <c r="Y656" t="str">
        <f>IF(E656="","",LARGE(E$2:E656,1)-LARGE(E$2:E656,2))</f>
        <v/>
      </c>
    </row>
    <row r="657" spans="1:37" x14ac:dyDescent="0.35">
      <c r="A657" s="1">
        <v>44715</v>
      </c>
      <c r="F657">
        <v>192</v>
      </c>
      <c r="G657">
        <v>34</v>
      </c>
      <c r="H657">
        <v>19</v>
      </c>
      <c r="I657">
        <v>50</v>
      </c>
      <c r="Y657" t="str">
        <f>IF(E657="","",LARGE(E$2:E657,1)-LARGE(E$2:E657,2))</f>
        <v/>
      </c>
    </row>
    <row r="658" spans="1:37" x14ac:dyDescent="0.35">
      <c r="A658" s="1">
        <v>44716</v>
      </c>
      <c r="F658">
        <v>165</v>
      </c>
      <c r="G658">
        <v>25</v>
      </c>
      <c r="H658">
        <v>20</v>
      </c>
      <c r="I658">
        <v>42</v>
      </c>
      <c r="Y658" t="str">
        <f>IF(E658="","",LARGE(E$2:E658,1)-LARGE(E$2:E658,2))</f>
        <v/>
      </c>
    </row>
    <row r="659" spans="1:37" x14ac:dyDescent="0.35">
      <c r="A659" s="1">
        <v>44717</v>
      </c>
      <c r="F659">
        <v>170</v>
      </c>
      <c r="G659">
        <v>27</v>
      </c>
      <c r="H659">
        <v>23</v>
      </c>
      <c r="I659">
        <v>43</v>
      </c>
      <c r="Y659" t="str">
        <f>IF(E659="","",LARGE(E$2:E659,1)-LARGE(E$2:E659,2))</f>
        <v/>
      </c>
    </row>
    <row r="660" spans="1:37" x14ac:dyDescent="0.35">
      <c r="A660" s="1">
        <v>44718</v>
      </c>
      <c r="F660">
        <v>171</v>
      </c>
      <c r="G660">
        <v>26</v>
      </c>
      <c r="H660">
        <v>22</v>
      </c>
      <c r="I660">
        <v>42</v>
      </c>
      <c r="Y660" t="str">
        <f>IF(E660="","",LARGE(E$2:E660,1)-LARGE(E$2:E660,2))</f>
        <v/>
      </c>
    </row>
    <row r="661" spans="1:37" x14ac:dyDescent="0.35">
      <c r="A661" s="1">
        <v>44719</v>
      </c>
      <c r="F661">
        <v>169</v>
      </c>
      <c r="G661">
        <v>28</v>
      </c>
      <c r="H661">
        <v>21</v>
      </c>
      <c r="I661">
        <v>35</v>
      </c>
      <c r="Y661" t="str">
        <f>IF(E661="","",LARGE(E$2:E661,1)-LARGE(E$2:E661,2))</f>
        <v/>
      </c>
    </row>
    <row r="662" spans="1:37" x14ac:dyDescent="0.35">
      <c r="A662" s="1">
        <v>44720</v>
      </c>
      <c r="C662">
        <v>784302</v>
      </c>
      <c r="D662">
        <v>758804</v>
      </c>
      <c r="E662">
        <v>9614</v>
      </c>
      <c r="F662">
        <v>167</v>
      </c>
      <c r="G662">
        <v>29</v>
      </c>
      <c r="H662">
        <v>22</v>
      </c>
      <c r="I662">
        <v>37</v>
      </c>
      <c r="W662">
        <v>15884</v>
      </c>
      <c r="Y662">
        <f>IF(E662="","",LARGE(E$2:E662,1)-LARGE(E$2:E662,2))</f>
        <v>12</v>
      </c>
      <c r="Z662">
        <v>5675</v>
      </c>
      <c r="AA662">
        <v>3313</v>
      </c>
      <c r="AB662">
        <v>33808</v>
      </c>
      <c r="AC662">
        <v>5477</v>
      </c>
      <c r="AD662">
        <v>3199</v>
      </c>
      <c r="AE662">
        <v>32660</v>
      </c>
      <c r="AF662">
        <v>82</v>
      </c>
      <c r="AG662">
        <v>53</v>
      </c>
      <c r="AH662">
        <v>483</v>
      </c>
      <c r="AI662">
        <f>Z662-AC662-AF662</f>
        <v>116</v>
      </c>
      <c r="AJ662">
        <f t="shared" ref="AJ662" si="6849">AA662-AD662-AG662</f>
        <v>61</v>
      </c>
      <c r="AK662">
        <f t="shared" ref="AK662" si="6850">AB662-AE662-AH662</f>
        <v>665</v>
      </c>
    </row>
    <row r="663" spans="1:37" x14ac:dyDescent="0.35">
      <c r="A663" s="1">
        <v>44721</v>
      </c>
      <c r="F663">
        <v>174</v>
      </c>
      <c r="G663">
        <v>32</v>
      </c>
      <c r="H663">
        <v>25</v>
      </c>
      <c r="I663">
        <v>42</v>
      </c>
      <c r="Y663" t="str">
        <f>IF(E663="","",LARGE(E$2:E663,1)-LARGE(E$2:E663,2))</f>
        <v/>
      </c>
    </row>
    <row r="664" spans="1:37" x14ac:dyDescent="0.35">
      <c r="A664" s="1">
        <v>44722</v>
      </c>
      <c r="F664">
        <v>162</v>
      </c>
      <c r="G664">
        <v>33</v>
      </c>
      <c r="H664">
        <v>27</v>
      </c>
      <c r="I664">
        <v>52</v>
      </c>
      <c r="Y664" t="str">
        <f>IF(E664="","",LARGE(E$2:E664,1)-LARGE(E$2:E664,2))</f>
        <v/>
      </c>
    </row>
    <row r="665" spans="1:37" x14ac:dyDescent="0.35">
      <c r="A665" s="1">
        <v>44723</v>
      </c>
      <c r="F665">
        <v>165</v>
      </c>
      <c r="G665">
        <v>34</v>
      </c>
      <c r="H665">
        <v>24</v>
      </c>
      <c r="I665">
        <v>56</v>
      </c>
      <c r="Y665" t="str">
        <f>IF(E665="","",LARGE(E$2:E665,1)-LARGE(E$2:E665,2))</f>
        <v/>
      </c>
    </row>
    <row r="666" spans="1:37" x14ac:dyDescent="0.35">
      <c r="A666" s="1">
        <v>44724</v>
      </c>
      <c r="F666">
        <v>160</v>
      </c>
      <c r="G666">
        <v>35</v>
      </c>
      <c r="H666">
        <v>23</v>
      </c>
      <c r="I666">
        <v>54</v>
      </c>
      <c r="Y666" t="str">
        <f>IF(E666="","",LARGE(E$2:E666,1)-LARGE(E$2:E666,2))</f>
        <v/>
      </c>
    </row>
    <row r="667" spans="1:37" x14ac:dyDescent="0.35">
      <c r="A667" s="1">
        <v>44725</v>
      </c>
      <c r="F667">
        <v>162</v>
      </c>
      <c r="G667">
        <v>25</v>
      </c>
      <c r="H667">
        <v>25</v>
      </c>
      <c r="I667">
        <v>44</v>
      </c>
      <c r="Y667" t="str">
        <f>IF(E667="","",LARGE(E$2:E667,1)-LARGE(E$2:E667,2))</f>
        <v/>
      </c>
    </row>
    <row r="668" spans="1:37" x14ac:dyDescent="0.35">
      <c r="A668" s="1">
        <v>44726</v>
      </c>
      <c r="F668">
        <v>164</v>
      </c>
      <c r="G668">
        <v>34</v>
      </c>
      <c r="H668">
        <v>23</v>
      </c>
      <c r="I668">
        <v>37</v>
      </c>
      <c r="Y668" t="str">
        <f>IF(E668="","",LARGE(E$2:E668,1)-LARGE(E$2:E668,2))</f>
        <v/>
      </c>
    </row>
    <row r="669" spans="1:37" x14ac:dyDescent="0.35">
      <c r="A669" s="1">
        <v>44727</v>
      </c>
      <c r="C669">
        <v>788289</v>
      </c>
      <c r="D669">
        <v>762634</v>
      </c>
      <c r="E669">
        <v>9614</v>
      </c>
      <c r="F669">
        <v>186</v>
      </c>
      <c r="G669">
        <v>35</v>
      </c>
      <c r="H669">
        <v>26</v>
      </c>
      <c r="I669">
        <v>51</v>
      </c>
      <c r="W669">
        <v>16041</v>
      </c>
      <c r="Y669">
        <f>IF(E669="","",LARGE(E$2:E669,1)-LARGE(E$2:E669,2))</f>
        <v>0</v>
      </c>
      <c r="Z669">
        <v>5708</v>
      </c>
      <c r="AA669">
        <v>3328</v>
      </c>
      <c r="AB669">
        <v>33985</v>
      </c>
      <c r="AC669">
        <v>5507</v>
      </c>
      <c r="AD669">
        <v>3210</v>
      </c>
      <c r="AE669">
        <v>32827</v>
      </c>
      <c r="AF669">
        <v>82</v>
      </c>
      <c r="AG669">
        <v>53</v>
      </c>
      <c r="AH669">
        <v>483</v>
      </c>
      <c r="AI669">
        <v>119</v>
      </c>
      <c r="AJ669">
        <v>118</v>
      </c>
      <c r="AK669">
        <v>675</v>
      </c>
    </row>
    <row r="670" spans="1:37" x14ac:dyDescent="0.35">
      <c r="A670" s="1">
        <v>44728</v>
      </c>
      <c r="F670">
        <v>262</v>
      </c>
      <c r="G670">
        <v>39</v>
      </c>
      <c r="H670">
        <v>28</v>
      </c>
      <c r="I670">
        <v>48</v>
      </c>
      <c r="Y670" t="str">
        <f>IF(E670="","",LARGE(E$2:E670,1)-LARGE(E$2:E670,2))</f>
        <v/>
      </c>
    </row>
    <row r="671" spans="1:37" x14ac:dyDescent="0.35">
      <c r="A671" s="1">
        <v>44729</v>
      </c>
      <c r="F671">
        <v>162</v>
      </c>
      <c r="G671">
        <v>27</v>
      </c>
      <c r="H671">
        <v>20</v>
      </c>
      <c r="I671">
        <v>38</v>
      </c>
      <c r="Y671" t="str">
        <f>IF(E671="","",LARGE(E$2:E671,1)-LARGE(E$2:E671,2))</f>
        <v/>
      </c>
    </row>
    <row r="672" spans="1:37" x14ac:dyDescent="0.35">
      <c r="A672" s="1">
        <v>44730</v>
      </c>
      <c r="F672">
        <v>171</v>
      </c>
      <c r="G672">
        <v>39</v>
      </c>
      <c r="H672">
        <v>18</v>
      </c>
      <c r="I672">
        <v>46</v>
      </c>
      <c r="Y672" t="str">
        <f>IF(E672="","",LARGE(E$2:E672,1)-LARGE(E$2:E672,2))</f>
        <v/>
      </c>
    </row>
    <row r="673" spans="1:37" x14ac:dyDescent="0.35">
      <c r="A673" s="1">
        <v>44731</v>
      </c>
      <c r="F673">
        <v>171</v>
      </c>
      <c r="G673">
        <v>38</v>
      </c>
      <c r="H673">
        <v>19</v>
      </c>
      <c r="I673">
        <v>46</v>
      </c>
      <c r="Y673" t="str">
        <f>IF(E673="","",LARGE(E$2:E673,1)-LARGE(E$2:E673,2))</f>
        <v/>
      </c>
    </row>
    <row r="674" spans="1:37" x14ac:dyDescent="0.35">
      <c r="A674" s="1">
        <v>44732</v>
      </c>
      <c r="F674">
        <v>171</v>
      </c>
      <c r="G674">
        <v>40</v>
      </c>
      <c r="H674">
        <v>19</v>
      </c>
      <c r="I674">
        <v>45</v>
      </c>
      <c r="Y674" t="str">
        <f>IF(E674="","",LARGE(E$2:E674,1)-LARGE(E$2:E674,2))</f>
        <v/>
      </c>
    </row>
    <row r="675" spans="1:37" x14ac:dyDescent="0.35">
      <c r="A675" s="1">
        <v>44733</v>
      </c>
      <c r="F675">
        <v>177</v>
      </c>
      <c r="G675">
        <v>23</v>
      </c>
      <c r="H675">
        <v>18</v>
      </c>
      <c r="I675">
        <v>31</v>
      </c>
      <c r="Y675" t="str">
        <f>IF(E675="","",LARGE(E$2:E675,1)-LARGE(E$2:E675,2))</f>
        <v/>
      </c>
    </row>
    <row r="676" spans="1:37" x14ac:dyDescent="0.35">
      <c r="A676" s="1">
        <v>44734</v>
      </c>
      <c r="C676">
        <v>792208</v>
      </c>
      <c r="D676">
        <v>762618</v>
      </c>
      <c r="E676">
        <v>9679</v>
      </c>
      <c r="F676">
        <v>184</v>
      </c>
      <c r="G676">
        <v>38</v>
      </c>
      <c r="H676">
        <v>15</v>
      </c>
      <c r="I676">
        <v>50</v>
      </c>
      <c r="W676">
        <f>C676-D676-E676</f>
        <v>19911</v>
      </c>
      <c r="Y676">
        <f>IF(E676="","",LARGE(E$2:E676,1)-LARGE(E$2:E676,2))</f>
        <v>65</v>
      </c>
      <c r="Z676">
        <v>5733</v>
      </c>
      <c r="AA676">
        <v>3351</v>
      </c>
      <c r="AB676">
        <v>34141</v>
      </c>
      <c r="AC676">
        <v>5534</v>
      </c>
      <c r="AD676">
        <v>3225</v>
      </c>
      <c r="AE676">
        <v>32963</v>
      </c>
      <c r="AF676">
        <v>83</v>
      </c>
      <c r="AG676">
        <v>53</v>
      </c>
      <c r="AH676">
        <v>488</v>
      </c>
      <c r="AI676">
        <f>Z676-AC676-AF676</f>
        <v>116</v>
      </c>
      <c r="AJ676">
        <f t="shared" ref="AJ676" si="6851">AA676-AD676-AG676</f>
        <v>73</v>
      </c>
      <c r="AK676">
        <f t="shared" ref="AK676" si="6852">AB676-AE676-AH676</f>
        <v>690</v>
      </c>
    </row>
    <row r="677" spans="1:37" x14ac:dyDescent="0.35">
      <c r="A677" s="1">
        <v>44735</v>
      </c>
      <c r="F677">
        <v>179</v>
      </c>
      <c r="G677">
        <v>29</v>
      </c>
      <c r="H677">
        <v>13</v>
      </c>
      <c r="I677">
        <v>44</v>
      </c>
    </row>
    <row r="678" spans="1:37" x14ac:dyDescent="0.35">
      <c r="A678" s="1">
        <v>44736</v>
      </c>
      <c r="F678">
        <v>186</v>
      </c>
      <c r="G678">
        <v>37</v>
      </c>
      <c r="H678">
        <v>11</v>
      </c>
      <c r="I678">
        <v>50</v>
      </c>
    </row>
    <row r="679" spans="1:37" x14ac:dyDescent="0.35">
      <c r="A679" s="1">
        <v>44737</v>
      </c>
      <c r="F679">
        <v>173</v>
      </c>
      <c r="G679">
        <v>30</v>
      </c>
      <c r="H679">
        <v>12</v>
      </c>
      <c r="I679">
        <v>37</v>
      </c>
    </row>
    <row r="680" spans="1:37" x14ac:dyDescent="0.35">
      <c r="A680" s="1">
        <v>44738</v>
      </c>
      <c r="F680">
        <v>185</v>
      </c>
      <c r="G680">
        <v>43</v>
      </c>
      <c r="H680">
        <v>10</v>
      </c>
      <c r="I680">
        <v>52</v>
      </c>
    </row>
    <row r="681" spans="1:37" x14ac:dyDescent="0.35">
      <c r="A681" s="1">
        <v>44739</v>
      </c>
      <c r="F681">
        <v>177</v>
      </c>
      <c r="G681">
        <v>30</v>
      </c>
      <c r="H681">
        <v>13</v>
      </c>
      <c r="I681">
        <v>38</v>
      </c>
    </row>
    <row r="682" spans="1:37" x14ac:dyDescent="0.35">
      <c r="A682" s="1">
        <v>44740</v>
      </c>
      <c r="F682">
        <v>178</v>
      </c>
      <c r="G682">
        <v>27</v>
      </c>
      <c r="H682">
        <v>13</v>
      </c>
      <c r="I682">
        <v>34</v>
      </c>
    </row>
    <row r="683" spans="1:37" x14ac:dyDescent="0.35">
      <c r="A683" s="1">
        <v>44741</v>
      </c>
      <c r="C683">
        <v>796196</v>
      </c>
      <c r="D683">
        <v>762603</v>
      </c>
      <c r="E683">
        <v>9688</v>
      </c>
      <c r="F683">
        <v>162</v>
      </c>
      <c r="G683">
        <v>41</v>
      </c>
      <c r="H683">
        <v>14</v>
      </c>
      <c r="I683">
        <v>47</v>
      </c>
      <c r="W683">
        <f>C683-D683-E683</f>
        <v>23905</v>
      </c>
      <c r="Y683">
        <f>IF(E683="","",LARGE(E$2:E683,1)-LARGE(E$2:E683,2))</f>
        <v>9</v>
      </c>
      <c r="Z683">
        <v>5733</v>
      </c>
      <c r="AA683">
        <v>3351</v>
      </c>
      <c r="AB683">
        <v>34141</v>
      </c>
      <c r="AC683">
        <v>5562</v>
      </c>
      <c r="AD683">
        <v>3243</v>
      </c>
      <c r="AE683">
        <v>33149</v>
      </c>
      <c r="AF683">
        <v>83</v>
      </c>
      <c r="AG683">
        <v>53</v>
      </c>
      <c r="AH683">
        <v>488</v>
      </c>
      <c r="AI683">
        <f>Z683-AC683-AF683</f>
        <v>88</v>
      </c>
      <c r="AJ683">
        <f t="shared" ref="AJ683" si="6853">AA683-AD683-AG683</f>
        <v>55</v>
      </c>
      <c r="AK683">
        <f t="shared" ref="AK683" si="6854">AB683-AE683-AH683</f>
        <v>504</v>
      </c>
    </row>
    <row r="684" spans="1:37" x14ac:dyDescent="0.35">
      <c r="A684" s="1">
        <v>44742</v>
      </c>
      <c r="F684">
        <v>189</v>
      </c>
      <c r="G684">
        <v>45</v>
      </c>
      <c r="H684">
        <v>17</v>
      </c>
      <c r="I684">
        <v>64</v>
      </c>
    </row>
    <row r="685" spans="1:37" x14ac:dyDescent="0.35">
      <c r="A685" s="1">
        <v>44743</v>
      </c>
      <c r="F685">
        <v>183</v>
      </c>
      <c r="G685">
        <v>37</v>
      </c>
      <c r="H685">
        <v>16</v>
      </c>
      <c r="I685">
        <v>49</v>
      </c>
    </row>
    <row r="686" spans="1:37" x14ac:dyDescent="0.35">
      <c r="A686" s="1">
        <v>44745</v>
      </c>
      <c r="F686">
        <v>188</v>
      </c>
      <c r="G686">
        <v>33</v>
      </c>
      <c r="H686">
        <v>14</v>
      </c>
      <c r="I686">
        <v>46</v>
      </c>
    </row>
    <row r="687" spans="1:37" x14ac:dyDescent="0.35">
      <c r="A687" s="1">
        <v>44746</v>
      </c>
      <c r="F687">
        <v>202</v>
      </c>
      <c r="G687">
        <v>37</v>
      </c>
      <c r="H687">
        <v>15</v>
      </c>
      <c r="I687">
        <v>51</v>
      </c>
    </row>
    <row r="688" spans="1:37" x14ac:dyDescent="0.35">
      <c r="A688" s="1">
        <v>44747</v>
      </c>
      <c r="F688">
        <v>190</v>
      </c>
      <c r="G688">
        <v>26</v>
      </c>
      <c r="H688">
        <v>15</v>
      </c>
      <c r="I688">
        <v>36</v>
      </c>
    </row>
    <row r="689" spans="1:37" x14ac:dyDescent="0.35">
      <c r="A689" s="1">
        <v>44748</v>
      </c>
      <c r="C689">
        <v>800176</v>
      </c>
      <c r="D689">
        <v>766577</v>
      </c>
      <c r="E689">
        <v>9703</v>
      </c>
      <c r="F689">
        <v>186</v>
      </c>
      <c r="G689">
        <v>31</v>
      </c>
      <c r="H689">
        <v>19</v>
      </c>
      <c r="I689">
        <v>42</v>
      </c>
      <c r="W689">
        <f>C689-D689-E689</f>
        <v>23896</v>
      </c>
      <c r="Y689">
        <f>IF(E689="","",LARGE(E$2:E689,1)-LARGE(E$2:E689,2))</f>
        <v>15</v>
      </c>
      <c r="Z689">
        <v>5772</v>
      </c>
      <c r="AA689">
        <v>3377</v>
      </c>
      <c r="AB689">
        <v>34418</v>
      </c>
      <c r="AC689">
        <v>5593</v>
      </c>
      <c r="AD689">
        <v>3260</v>
      </c>
      <c r="AE689">
        <v>33325</v>
      </c>
      <c r="AF689">
        <v>83</v>
      </c>
      <c r="AG689">
        <v>54</v>
      </c>
      <c r="AH689">
        <v>491</v>
      </c>
      <c r="AI689">
        <f>Z689-AC689-AF689</f>
        <v>96</v>
      </c>
      <c r="AJ689">
        <f t="shared" ref="AJ689" si="6855">AA689-AD689-AG689</f>
        <v>63</v>
      </c>
      <c r="AK689">
        <f t="shared" ref="AK689" si="6856">AB689-AE689-AH689</f>
        <v>602</v>
      </c>
    </row>
    <row r="690" spans="1:37" x14ac:dyDescent="0.35">
      <c r="A690" s="1">
        <v>44749</v>
      </c>
      <c r="F690">
        <v>186</v>
      </c>
      <c r="G690">
        <v>30</v>
      </c>
      <c r="H690">
        <v>18</v>
      </c>
      <c r="I690">
        <v>39</v>
      </c>
    </row>
    <row r="691" spans="1:37" x14ac:dyDescent="0.35">
      <c r="A691" s="1">
        <v>44750</v>
      </c>
      <c r="F691">
        <v>221</v>
      </c>
      <c r="G691">
        <v>43</v>
      </c>
      <c r="H691">
        <v>21</v>
      </c>
      <c r="I691">
        <v>60</v>
      </c>
    </row>
    <row r="692" spans="1:37" x14ac:dyDescent="0.35">
      <c r="A692" s="1">
        <v>44751</v>
      </c>
      <c r="F692">
        <v>222</v>
      </c>
      <c r="G692">
        <v>41</v>
      </c>
      <c r="H692">
        <v>20</v>
      </c>
      <c r="I692">
        <v>53</v>
      </c>
    </row>
    <row r="693" spans="1:37" x14ac:dyDescent="0.35">
      <c r="A693" s="1">
        <v>44752</v>
      </c>
      <c r="F693">
        <v>212</v>
      </c>
      <c r="G693">
        <v>43</v>
      </c>
      <c r="H693">
        <v>21</v>
      </c>
      <c r="I693">
        <v>53</v>
      </c>
    </row>
    <row r="694" spans="1:37" x14ac:dyDescent="0.35">
      <c r="A694" s="1">
        <v>44753</v>
      </c>
      <c r="F694">
        <v>219</v>
      </c>
      <c r="G694">
        <v>48</v>
      </c>
      <c r="H694">
        <v>20</v>
      </c>
      <c r="I694">
        <v>58</v>
      </c>
    </row>
    <row r="695" spans="1:37" x14ac:dyDescent="0.35">
      <c r="A695" s="1">
        <v>44754</v>
      </c>
      <c r="F695">
        <v>230</v>
      </c>
      <c r="G695">
        <v>42</v>
      </c>
      <c r="H695">
        <v>29</v>
      </c>
      <c r="I695">
        <v>58</v>
      </c>
    </row>
    <row r="696" spans="1:37" x14ac:dyDescent="0.35">
      <c r="A696" s="1">
        <v>44755</v>
      </c>
      <c r="C696">
        <v>805363</v>
      </c>
      <c r="D696">
        <v>778675</v>
      </c>
      <c r="E696">
        <v>9718</v>
      </c>
      <c r="F696">
        <v>229</v>
      </c>
      <c r="G696">
        <v>37</v>
      </c>
      <c r="H696">
        <v>25</v>
      </c>
      <c r="I696">
        <v>55</v>
      </c>
      <c r="W696">
        <f>C696-D696-E696</f>
        <v>16970</v>
      </c>
      <c r="Y696">
        <f>IF(E696="","",LARGE(E$2:E696,1)-LARGE(E$2:E696,2))</f>
        <v>15</v>
      </c>
      <c r="Z696">
        <v>5795</v>
      </c>
      <c r="AA696">
        <v>3389</v>
      </c>
      <c r="AB696">
        <v>34626</v>
      </c>
      <c r="AC696">
        <v>5626</v>
      </c>
      <c r="AD696">
        <v>3275</v>
      </c>
      <c r="AE696">
        <v>33501</v>
      </c>
      <c r="AF696">
        <v>83</v>
      </c>
      <c r="AG696">
        <v>54</v>
      </c>
      <c r="AH696">
        <v>492</v>
      </c>
      <c r="AI696">
        <f>Z696-AC696-AF696</f>
        <v>86</v>
      </c>
      <c r="AJ696">
        <f t="shared" ref="AJ696" si="6857">AA696-AD696-AG696</f>
        <v>60</v>
      </c>
      <c r="AK696">
        <f t="shared" ref="AK696" si="6858">AB696-AE696-AH696</f>
        <v>633</v>
      </c>
    </row>
    <row r="697" spans="1:37" x14ac:dyDescent="0.35">
      <c r="A697" s="1">
        <v>44756</v>
      </c>
      <c r="D697">
        <v>778675</v>
      </c>
      <c r="F697">
        <v>224</v>
      </c>
      <c r="G697">
        <v>42</v>
      </c>
      <c r="H697">
        <v>22</v>
      </c>
      <c r="I697">
        <v>57</v>
      </c>
    </row>
    <row r="698" spans="1:37" x14ac:dyDescent="0.35">
      <c r="A698" s="1">
        <v>44757</v>
      </c>
      <c r="D698">
        <v>778675</v>
      </c>
      <c r="F698">
        <v>234</v>
      </c>
      <c r="G698">
        <v>45</v>
      </c>
      <c r="H698">
        <v>24</v>
      </c>
      <c r="I698">
        <v>56</v>
      </c>
    </row>
    <row r="699" spans="1:37" x14ac:dyDescent="0.35">
      <c r="A699" s="1">
        <v>44758</v>
      </c>
      <c r="D699">
        <v>778675</v>
      </c>
      <c r="F699">
        <v>248</v>
      </c>
      <c r="G699">
        <v>52</v>
      </c>
      <c r="H699">
        <v>22</v>
      </c>
      <c r="I699">
        <v>64</v>
      </c>
    </row>
    <row r="700" spans="1:37" x14ac:dyDescent="0.35">
      <c r="A700" s="1">
        <v>44759</v>
      </c>
      <c r="D700">
        <v>778675</v>
      </c>
      <c r="F700">
        <v>247</v>
      </c>
      <c r="G700">
        <v>53</v>
      </c>
      <c r="H700">
        <v>22</v>
      </c>
      <c r="I700">
        <v>66</v>
      </c>
    </row>
    <row r="701" spans="1:37" x14ac:dyDescent="0.35">
      <c r="A701" s="1">
        <v>44760</v>
      </c>
      <c r="D701">
        <v>778675</v>
      </c>
      <c r="F701">
        <v>243</v>
      </c>
      <c r="G701">
        <v>49</v>
      </c>
      <c r="H701">
        <v>18</v>
      </c>
      <c r="I701">
        <v>62</v>
      </c>
    </row>
    <row r="702" spans="1:37" x14ac:dyDescent="0.35">
      <c r="A702" s="1">
        <v>44761</v>
      </c>
      <c r="D702">
        <v>778675</v>
      </c>
      <c r="F702">
        <v>242</v>
      </c>
      <c r="G702">
        <v>35</v>
      </c>
      <c r="H702">
        <v>20</v>
      </c>
      <c r="I702">
        <v>42</v>
      </c>
    </row>
    <row r="703" spans="1:37" x14ac:dyDescent="0.35">
      <c r="A703" s="1">
        <v>44762</v>
      </c>
      <c r="C703">
        <v>810664</v>
      </c>
      <c r="D703">
        <v>782529</v>
      </c>
      <c r="E703">
        <v>9759</v>
      </c>
      <c r="F703">
        <v>256</v>
      </c>
      <c r="G703">
        <v>52</v>
      </c>
      <c r="H703">
        <v>24</v>
      </c>
      <c r="I703">
        <v>66</v>
      </c>
      <c r="W703">
        <f>C703-D703-E703</f>
        <v>18376</v>
      </c>
      <c r="Y703">
        <f>IF(E703="","",LARGE(E$2:E703,1)-LARGE(E$2:E703,2))</f>
        <v>41</v>
      </c>
      <c r="Z703">
        <v>5829</v>
      </c>
      <c r="AA703">
        <v>3407</v>
      </c>
      <c r="AB703">
        <v>34885</v>
      </c>
      <c r="AC703">
        <v>5650</v>
      </c>
      <c r="AD703">
        <v>3298</v>
      </c>
      <c r="AE703">
        <v>33653</v>
      </c>
      <c r="AF703">
        <v>84</v>
      </c>
      <c r="AG703">
        <v>54</v>
      </c>
      <c r="AH703">
        <v>494</v>
      </c>
      <c r="AI703">
        <f>Z703-AC703-AF703</f>
        <v>95</v>
      </c>
      <c r="AJ703">
        <f t="shared" ref="AJ703" si="6859">AA703-AD703-AG703</f>
        <v>55</v>
      </c>
      <c r="AK703">
        <f t="shared" ref="AK703" si="6860">AB703-AE703-AH703</f>
        <v>738</v>
      </c>
    </row>
    <row r="704" spans="1:37" x14ac:dyDescent="0.35">
      <c r="A704" s="1">
        <v>44763</v>
      </c>
      <c r="D704">
        <v>782529</v>
      </c>
      <c r="F704">
        <v>266</v>
      </c>
      <c r="G704">
        <v>61</v>
      </c>
      <c r="H704">
        <v>19</v>
      </c>
      <c r="I704">
        <v>79</v>
      </c>
      <c r="Y704" t="str">
        <f>IF(E704="","",LARGE(E$2:E704,1)-LARGE(E$2:E704,2))</f>
        <v/>
      </c>
    </row>
    <row r="705" spans="1:37" x14ac:dyDescent="0.35">
      <c r="A705" s="1">
        <v>44764</v>
      </c>
      <c r="D705">
        <v>782529</v>
      </c>
      <c r="F705">
        <v>273</v>
      </c>
      <c r="G705">
        <v>67</v>
      </c>
      <c r="H705">
        <v>20</v>
      </c>
      <c r="I705">
        <v>73</v>
      </c>
      <c r="Y705" t="str">
        <f>IF(E705="","",LARGE(E$2:E705,1)-LARGE(E$2:E705,2))</f>
        <v/>
      </c>
    </row>
    <row r="706" spans="1:37" x14ac:dyDescent="0.35">
      <c r="A706" s="1">
        <v>44765</v>
      </c>
      <c r="D706">
        <v>782529</v>
      </c>
      <c r="F706">
        <v>296</v>
      </c>
      <c r="G706">
        <v>57</v>
      </c>
      <c r="H706">
        <v>23</v>
      </c>
      <c r="I706">
        <v>73</v>
      </c>
      <c r="Y706" t="str">
        <f>IF(E706="","",LARGE(E$2:E706,1)-LARGE(E$2:E706,2))</f>
        <v/>
      </c>
    </row>
    <row r="707" spans="1:37" x14ac:dyDescent="0.35">
      <c r="A707" s="1">
        <v>44766</v>
      </c>
      <c r="D707">
        <v>782529</v>
      </c>
      <c r="F707">
        <v>345</v>
      </c>
      <c r="G707">
        <v>66</v>
      </c>
      <c r="H707">
        <v>30</v>
      </c>
      <c r="I707">
        <v>79</v>
      </c>
      <c r="Y707" t="str">
        <f>IF(E707="","",LARGE(E$2:E707,1)-LARGE(E$2:E707,2))</f>
        <v/>
      </c>
    </row>
    <row r="708" spans="1:37" x14ac:dyDescent="0.35">
      <c r="A708" s="1">
        <v>44767</v>
      </c>
      <c r="D708">
        <v>782529</v>
      </c>
      <c r="F708">
        <v>297</v>
      </c>
      <c r="G708">
        <v>58</v>
      </c>
      <c r="H708">
        <v>25</v>
      </c>
      <c r="I708">
        <v>72</v>
      </c>
      <c r="Y708" t="str">
        <f>IF(E708="","",LARGE(E$2:E708,1)-LARGE(E$2:E708,2))</f>
        <v/>
      </c>
    </row>
    <row r="709" spans="1:37" x14ac:dyDescent="0.35">
      <c r="A709" s="1">
        <v>44768</v>
      </c>
      <c r="D709">
        <v>782529</v>
      </c>
      <c r="F709">
        <v>277</v>
      </c>
      <c r="G709">
        <v>46</v>
      </c>
      <c r="H709">
        <v>27</v>
      </c>
      <c r="I709">
        <v>50</v>
      </c>
      <c r="Y709" t="str">
        <f>IF(E709="","",LARGE(E$2:E709,1)-LARGE(E$2:E709,2))</f>
        <v/>
      </c>
    </row>
    <row r="710" spans="1:37" x14ac:dyDescent="0.35">
      <c r="A710" s="1">
        <v>44769</v>
      </c>
      <c r="C710">
        <v>816588</v>
      </c>
      <c r="D710">
        <v>786508</v>
      </c>
      <c r="E710">
        <v>9782</v>
      </c>
      <c r="F710">
        <v>249</v>
      </c>
      <c r="G710">
        <v>35</v>
      </c>
      <c r="H710">
        <v>22</v>
      </c>
      <c r="I710">
        <v>52</v>
      </c>
      <c r="W710">
        <f>C710-D710-E710</f>
        <v>20298</v>
      </c>
      <c r="Y710">
        <f>IF(E710="","",LARGE(E$2:E710,1)-LARGE(E$2:E710,2))</f>
        <v>23</v>
      </c>
      <c r="Z710">
        <v>5854</v>
      </c>
      <c r="AA710">
        <v>3431</v>
      </c>
      <c r="AB710">
        <v>35174</v>
      </c>
      <c r="AC710">
        <v>5669</v>
      </c>
      <c r="AD710">
        <v>3307</v>
      </c>
      <c r="AE710">
        <v>33801</v>
      </c>
      <c r="AF710">
        <v>84</v>
      </c>
      <c r="AG710">
        <v>54</v>
      </c>
      <c r="AH710">
        <v>495</v>
      </c>
      <c r="AI710">
        <f>Z710-AC710-AF710</f>
        <v>101</v>
      </c>
      <c r="AJ710">
        <f t="shared" ref="AJ710" si="6861">AA710-AD710-AG710</f>
        <v>70</v>
      </c>
      <c r="AK710">
        <f t="shared" ref="AK710" si="6862">AB710-AE710-AH710</f>
        <v>878</v>
      </c>
    </row>
    <row r="711" spans="1:37" x14ac:dyDescent="0.35">
      <c r="A711" s="1">
        <v>44770</v>
      </c>
      <c r="D711">
        <v>786508</v>
      </c>
      <c r="F711">
        <v>259</v>
      </c>
      <c r="G711">
        <v>56</v>
      </c>
      <c r="H711">
        <v>20</v>
      </c>
      <c r="I711">
        <v>76</v>
      </c>
      <c r="Y711" t="str">
        <f>IF(E711="","",LARGE(E$2:E711,1)-LARGE(E$2:E711,2))</f>
        <v/>
      </c>
    </row>
    <row r="712" spans="1:37" x14ac:dyDescent="0.35">
      <c r="A712" s="1">
        <v>44771</v>
      </c>
      <c r="D712">
        <v>786508</v>
      </c>
      <c r="F712">
        <v>250</v>
      </c>
      <c r="G712">
        <v>47</v>
      </c>
      <c r="H712">
        <v>20</v>
      </c>
      <c r="I712">
        <v>54</v>
      </c>
      <c r="Y712" t="str">
        <f>IF(E712="","",LARGE(E$2:E712,1)-LARGE(E$2:E712,2))</f>
        <v/>
      </c>
    </row>
    <row r="713" spans="1:37" x14ac:dyDescent="0.35">
      <c r="A713" s="1">
        <v>44772</v>
      </c>
      <c r="D713">
        <v>786508</v>
      </c>
      <c r="F713">
        <v>240</v>
      </c>
      <c r="G713">
        <v>56</v>
      </c>
      <c r="H713">
        <v>29</v>
      </c>
      <c r="I713">
        <v>69</v>
      </c>
      <c r="Y713" t="str">
        <f>IF(E713="","",LARGE(E$2:E713,1)-LARGE(E$2:E713,2))</f>
        <v/>
      </c>
    </row>
    <row r="714" spans="1:37" x14ac:dyDescent="0.35">
      <c r="A714" s="1">
        <v>44773</v>
      </c>
      <c r="D714">
        <v>786508</v>
      </c>
      <c r="F714">
        <v>246</v>
      </c>
      <c r="G714">
        <v>55</v>
      </c>
      <c r="H714">
        <v>24</v>
      </c>
      <c r="I714">
        <v>68</v>
      </c>
      <c r="Y714" t="str">
        <f>IF(E714="","",LARGE(E$2:E714,1)-LARGE(E$2:E714,2))</f>
        <v/>
      </c>
    </row>
    <row r="715" spans="1:37" x14ac:dyDescent="0.35">
      <c r="A715" s="1">
        <v>44774</v>
      </c>
      <c r="D715">
        <v>786508</v>
      </c>
      <c r="F715">
        <v>246</v>
      </c>
      <c r="G715">
        <v>53</v>
      </c>
      <c r="H715">
        <v>28</v>
      </c>
      <c r="I715">
        <v>61</v>
      </c>
      <c r="Y715" t="str">
        <f>IF(E715="","",LARGE(E$2:E715,1)-LARGE(E$2:E715,2))</f>
        <v/>
      </c>
    </row>
    <row r="716" spans="1:37" x14ac:dyDescent="0.35">
      <c r="A716" s="1">
        <v>44775</v>
      </c>
      <c r="D716">
        <v>786508</v>
      </c>
      <c r="F716">
        <v>277</v>
      </c>
      <c r="G716">
        <v>54</v>
      </c>
      <c r="H716">
        <v>35</v>
      </c>
      <c r="I716">
        <v>64</v>
      </c>
      <c r="Y716" t="str">
        <f>IF(E716="","",LARGE(E$2:E716,1)-LARGE(E$2:E716,2))</f>
        <v/>
      </c>
    </row>
    <row r="717" spans="1:37" x14ac:dyDescent="0.35">
      <c r="A717" s="1">
        <v>44776</v>
      </c>
      <c r="C717">
        <v>822356</v>
      </c>
      <c r="D717">
        <v>790473</v>
      </c>
      <c r="E717">
        <v>9817</v>
      </c>
      <c r="F717">
        <v>309</v>
      </c>
      <c r="G717">
        <v>73</v>
      </c>
      <c r="H717">
        <v>39</v>
      </c>
      <c r="I717">
        <v>88</v>
      </c>
      <c r="W717">
        <f>C717-D717-E717</f>
        <v>22066</v>
      </c>
      <c r="Y717">
        <f>IF(E717="","",LARGE(E$2:E717,1)-LARGE(E$2:E717,2))</f>
        <v>35</v>
      </c>
      <c r="Z717">
        <v>5898</v>
      </c>
      <c r="AA717">
        <v>3448</v>
      </c>
      <c r="AB717">
        <v>35442</v>
      </c>
      <c r="AC717">
        <v>5689</v>
      </c>
      <c r="AD717">
        <v>3323</v>
      </c>
      <c r="AE717">
        <v>33927</v>
      </c>
      <c r="AF717">
        <v>84</v>
      </c>
      <c r="AG717">
        <v>54</v>
      </c>
      <c r="AH717">
        <v>495</v>
      </c>
      <c r="AI717">
        <f>Z717-AC717-AF717</f>
        <v>125</v>
      </c>
      <c r="AJ717">
        <f t="shared" ref="AJ717" si="6863">AA717-AD717-AG717</f>
        <v>71</v>
      </c>
      <c r="AK717">
        <f t="shared" ref="AK717" si="6864">AB717-AE717-AH717</f>
        <v>1020</v>
      </c>
    </row>
    <row r="718" spans="1:37" x14ac:dyDescent="0.35">
      <c r="A718" s="1">
        <v>44777</v>
      </c>
      <c r="F718">
        <v>311</v>
      </c>
      <c r="G718">
        <v>74</v>
      </c>
      <c r="H718">
        <v>36</v>
      </c>
      <c r="I718">
        <v>94</v>
      </c>
      <c r="Y718" t="str">
        <f>IF(E718="","",LARGE(E$2:E718,1)-LARGE(E$2:E718,2))</f>
        <v/>
      </c>
    </row>
    <row r="719" spans="1:37" x14ac:dyDescent="0.35">
      <c r="A719" s="1">
        <v>44778</v>
      </c>
      <c r="F719">
        <v>332</v>
      </c>
      <c r="G719">
        <v>69</v>
      </c>
      <c r="H719">
        <v>41</v>
      </c>
      <c r="I719">
        <v>78</v>
      </c>
    </row>
    <row r="720" spans="1:37" x14ac:dyDescent="0.35">
      <c r="A720" s="1">
        <v>44779</v>
      </c>
      <c r="F720">
        <v>323</v>
      </c>
      <c r="G720">
        <v>62</v>
      </c>
      <c r="H720">
        <v>35</v>
      </c>
      <c r="I720">
        <v>72</v>
      </c>
    </row>
    <row r="721" spans="1:37" x14ac:dyDescent="0.35">
      <c r="A721" s="1">
        <v>44780</v>
      </c>
      <c r="F721">
        <v>325</v>
      </c>
      <c r="G721">
        <v>57</v>
      </c>
      <c r="H721">
        <v>34</v>
      </c>
      <c r="I721">
        <v>68</v>
      </c>
    </row>
    <row r="722" spans="1:37" x14ac:dyDescent="0.35">
      <c r="A722" s="1">
        <v>44781</v>
      </c>
      <c r="F722">
        <v>328</v>
      </c>
      <c r="G722">
        <v>55</v>
      </c>
      <c r="H722">
        <v>34</v>
      </c>
      <c r="I722">
        <v>67</v>
      </c>
    </row>
    <row r="723" spans="1:37" x14ac:dyDescent="0.35">
      <c r="A723" s="1">
        <v>44782</v>
      </c>
      <c r="F723">
        <v>323</v>
      </c>
      <c r="G723">
        <v>47</v>
      </c>
      <c r="H723">
        <v>31</v>
      </c>
      <c r="I723">
        <v>59</v>
      </c>
    </row>
    <row r="724" spans="1:37" x14ac:dyDescent="0.35">
      <c r="A724" s="1">
        <v>44783</v>
      </c>
      <c r="C724">
        <v>828016</v>
      </c>
      <c r="D724">
        <v>795645</v>
      </c>
      <c r="E724">
        <v>9850</v>
      </c>
      <c r="F724">
        <v>302</v>
      </c>
      <c r="G724">
        <v>54</v>
      </c>
      <c r="H724">
        <v>23</v>
      </c>
      <c r="I724">
        <v>70</v>
      </c>
      <c r="W724">
        <f>C724-D724-E724</f>
        <v>22521</v>
      </c>
      <c r="Y724">
        <f>IF(E724="","",LARGE(E$2:E724,1)-LARGE(E$2:E724,2))</f>
        <v>33</v>
      </c>
      <c r="Z724">
        <v>5939</v>
      </c>
      <c r="AA724">
        <v>3477</v>
      </c>
      <c r="AB724">
        <v>35727</v>
      </c>
      <c r="AC724">
        <v>5712</v>
      </c>
      <c r="AD724">
        <v>3335</v>
      </c>
      <c r="AE724">
        <v>34134</v>
      </c>
      <c r="AF724">
        <v>85</v>
      </c>
      <c r="AG724">
        <v>55</v>
      </c>
      <c r="AH724">
        <v>495</v>
      </c>
      <c r="AI724">
        <f>Z724-AC724-AF724</f>
        <v>142</v>
      </c>
      <c r="AJ724">
        <f t="shared" ref="AJ724" si="6865">AA724-AD724-AG724</f>
        <v>87</v>
      </c>
      <c r="AK724">
        <f t="shared" ref="AK724" si="6866">AB724-AE724-AH724</f>
        <v>1098</v>
      </c>
    </row>
    <row r="725" spans="1:37" x14ac:dyDescent="0.35">
      <c r="A725" s="1">
        <v>44784</v>
      </c>
      <c r="F725">
        <v>293</v>
      </c>
      <c r="G725">
        <v>59</v>
      </c>
      <c r="H725">
        <v>30</v>
      </c>
      <c r="I725">
        <v>81</v>
      </c>
    </row>
    <row r="726" spans="1:37" x14ac:dyDescent="0.35">
      <c r="A726" s="1">
        <v>44785</v>
      </c>
      <c r="F726">
        <v>281</v>
      </c>
      <c r="G726">
        <v>60</v>
      </c>
      <c r="H726">
        <v>32</v>
      </c>
      <c r="I726">
        <v>76</v>
      </c>
    </row>
    <row r="727" spans="1:37" x14ac:dyDescent="0.35">
      <c r="A727" s="1">
        <v>44786</v>
      </c>
      <c r="F727">
        <v>282</v>
      </c>
      <c r="G727">
        <v>70</v>
      </c>
      <c r="H727">
        <v>30</v>
      </c>
      <c r="I727">
        <v>82</v>
      </c>
    </row>
    <row r="728" spans="1:37" x14ac:dyDescent="0.35">
      <c r="A728" s="1">
        <v>44787</v>
      </c>
      <c r="F728">
        <v>278</v>
      </c>
      <c r="G728">
        <v>64</v>
      </c>
      <c r="H728">
        <v>27</v>
      </c>
      <c r="I728">
        <v>75</v>
      </c>
    </row>
    <row r="729" spans="1:37" x14ac:dyDescent="0.35">
      <c r="A729" s="1">
        <v>44788</v>
      </c>
      <c r="F729">
        <v>265</v>
      </c>
      <c r="G729">
        <v>55</v>
      </c>
      <c r="H729">
        <v>25</v>
      </c>
      <c r="I729">
        <v>69</v>
      </c>
    </row>
    <row r="730" spans="1:37" x14ac:dyDescent="0.35">
      <c r="A730" s="1">
        <v>44789</v>
      </c>
      <c r="F730">
        <v>251</v>
      </c>
      <c r="G730">
        <v>44</v>
      </c>
      <c r="H730">
        <v>26</v>
      </c>
      <c r="I730">
        <v>54</v>
      </c>
    </row>
    <row r="731" spans="1:37" x14ac:dyDescent="0.35">
      <c r="A731" s="1">
        <v>44790</v>
      </c>
      <c r="C731">
        <v>832937</v>
      </c>
      <c r="D731">
        <v>800905</v>
      </c>
      <c r="E731">
        <v>9882</v>
      </c>
      <c r="F731">
        <v>244</v>
      </c>
      <c r="G731">
        <v>60</v>
      </c>
      <c r="H731">
        <v>26</v>
      </c>
      <c r="I731">
        <v>75</v>
      </c>
      <c r="W731">
        <f>C731-D731-E731</f>
        <v>22150</v>
      </c>
      <c r="Y731">
        <f>IF(E731="","",LARGE(E$2:E731,1)-LARGE(E$2:E731,2))</f>
        <v>32</v>
      </c>
      <c r="Z731">
        <v>5969</v>
      </c>
      <c r="AA731">
        <v>3495</v>
      </c>
      <c r="AB731">
        <v>35985</v>
      </c>
      <c r="AC731">
        <v>5745</v>
      </c>
      <c r="AD731">
        <v>3353</v>
      </c>
      <c r="AE731">
        <v>34391</v>
      </c>
      <c r="AF731">
        <v>85</v>
      </c>
      <c r="AG731">
        <v>55</v>
      </c>
      <c r="AH731">
        <v>495</v>
      </c>
      <c r="AI731">
        <f>Z731-AC731-AF731</f>
        <v>139</v>
      </c>
      <c r="AJ731">
        <f t="shared" ref="AJ731" si="6867">AA731-AD731-AG731</f>
        <v>87</v>
      </c>
      <c r="AK731">
        <f t="shared" ref="AK731" si="6868">AB731-AE731-AH731</f>
        <v>1099</v>
      </c>
    </row>
    <row r="732" spans="1:37" x14ac:dyDescent="0.35">
      <c r="A732" s="1">
        <v>44791</v>
      </c>
      <c r="F732">
        <v>231</v>
      </c>
      <c r="G732">
        <v>47</v>
      </c>
      <c r="H732">
        <v>28</v>
      </c>
      <c r="I732">
        <v>64</v>
      </c>
    </row>
    <row r="733" spans="1:37" x14ac:dyDescent="0.35">
      <c r="A733" s="1">
        <v>44792</v>
      </c>
      <c r="F733">
        <v>243</v>
      </c>
      <c r="G733">
        <v>59</v>
      </c>
      <c r="H733">
        <v>32</v>
      </c>
      <c r="I733">
        <v>73</v>
      </c>
    </row>
    <row r="734" spans="1:37" x14ac:dyDescent="0.35">
      <c r="A734" s="1">
        <v>44793</v>
      </c>
      <c r="F734">
        <v>254</v>
      </c>
      <c r="G734">
        <v>48</v>
      </c>
      <c r="H734">
        <v>31</v>
      </c>
      <c r="I734">
        <v>64</v>
      </c>
    </row>
    <row r="735" spans="1:37" x14ac:dyDescent="0.35">
      <c r="A735" s="1">
        <v>44794</v>
      </c>
      <c r="F735">
        <v>268</v>
      </c>
      <c r="G735">
        <v>47</v>
      </c>
      <c r="H735">
        <v>30</v>
      </c>
      <c r="I735">
        <v>61</v>
      </c>
    </row>
    <row r="736" spans="1:37" x14ac:dyDescent="0.35">
      <c r="A736" s="1">
        <v>44795</v>
      </c>
      <c r="F736">
        <v>259</v>
      </c>
      <c r="G736">
        <v>46</v>
      </c>
      <c r="H736">
        <v>32</v>
      </c>
      <c r="I736">
        <v>59</v>
      </c>
    </row>
    <row r="737" spans="1:65" x14ac:dyDescent="0.35">
      <c r="A737" s="1">
        <v>44796</v>
      </c>
      <c r="F737">
        <v>256</v>
      </c>
      <c r="G737">
        <v>41</v>
      </c>
      <c r="H737">
        <v>32</v>
      </c>
      <c r="I737">
        <v>50</v>
      </c>
    </row>
    <row r="738" spans="1:65" x14ac:dyDescent="0.35">
      <c r="A738" s="1">
        <v>44797</v>
      </c>
      <c r="C738">
        <v>837739</v>
      </c>
      <c r="D738">
        <v>806806</v>
      </c>
      <c r="E738">
        <v>9907</v>
      </c>
      <c r="F738">
        <v>264</v>
      </c>
      <c r="G738">
        <v>52</v>
      </c>
      <c r="H738">
        <v>27</v>
      </c>
      <c r="I738">
        <v>63</v>
      </c>
      <c r="W738">
        <f>C738-D738-E738</f>
        <v>21026</v>
      </c>
      <c r="Y738">
        <v>25</v>
      </c>
      <c r="Z738">
        <v>5992</v>
      </c>
      <c r="AA738">
        <v>3511</v>
      </c>
      <c r="AB738">
        <v>36196</v>
      </c>
      <c r="AC738">
        <v>5770</v>
      </c>
      <c r="AD738">
        <v>3377</v>
      </c>
      <c r="AE738">
        <v>34679</v>
      </c>
      <c r="AF738">
        <v>85</v>
      </c>
      <c r="AG738">
        <v>56</v>
      </c>
      <c r="AH738">
        <v>496</v>
      </c>
      <c r="AI738">
        <f>Z738-AC738-AF738</f>
        <v>137</v>
      </c>
      <c r="AJ738">
        <f t="shared" ref="AJ738" si="6869">AA738-AD738-AG738</f>
        <v>78</v>
      </c>
      <c r="AK738">
        <f t="shared" ref="AK738" si="6870">AB738-AE738-AH738</f>
        <v>1021</v>
      </c>
    </row>
    <row r="739" spans="1:65" x14ac:dyDescent="0.35">
      <c r="A739" s="1">
        <v>44798</v>
      </c>
      <c r="F739">
        <v>256</v>
      </c>
      <c r="G739">
        <v>50</v>
      </c>
      <c r="H739">
        <v>27</v>
      </c>
      <c r="I739">
        <v>62</v>
      </c>
    </row>
    <row r="740" spans="1:65" x14ac:dyDescent="0.35">
      <c r="A740" s="1">
        <v>44799</v>
      </c>
      <c r="F740">
        <v>271</v>
      </c>
      <c r="G740">
        <v>62</v>
      </c>
      <c r="H740">
        <v>32</v>
      </c>
      <c r="I740">
        <v>90</v>
      </c>
    </row>
    <row r="741" spans="1:65" x14ac:dyDescent="0.35">
      <c r="A741" s="1">
        <v>44800</v>
      </c>
      <c r="F741">
        <v>269</v>
      </c>
      <c r="G741">
        <v>58</v>
      </c>
      <c r="H741">
        <v>27</v>
      </c>
      <c r="I741">
        <v>69</v>
      </c>
    </row>
    <row r="742" spans="1:65" x14ac:dyDescent="0.35">
      <c r="A742" s="1">
        <v>44801</v>
      </c>
      <c r="F742">
        <v>277</v>
      </c>
      <c r="G742">
        <v>50</v>
      </c>
      <c r="H742">
        <v>28</v>
      </c>
      <c r="I742">
        <v>65</v>
      </c>
    </row>
    <row r="743" spans="1:65" x14ac:dyDescent="0.35">
      <c r="A743" s="1">
        <v>44802</v>
      </c>
      <c r="F743">
        <v>268</v>
      </c>
      <c r="G743">
        <v>55</v>
      </c>
      <c r="H743">
        <v>26</v>
      </c>
      <c r="I743">
        <v>72</v>
      </c>
    </row>
    <row r="744" spans="1:65" x14ac:dyDescent="0.35">
      <c r="A744" s="1">
        <v>44803</v>
      </c>
      <c r="F744">
        <v>268</v>
      </c>
      <c r="G744">
        <v>55</v>
      </c>
      <c r="H744">
        <v>26</v>
      </c>
      <c r="I744">
        <v>72</v>
      </c>
    </row>
    <row r="745" spans="1:65" x14ac:dyDescent="0.35">
      <c r="A745" s="1">
        <v>44804</v>
      </c>
      <c r="C745">
        <v>842647</v>
      </c>
      <c r="D745">
        <v>812539</v>
      </c>
      <c r="E745">
        <v>9940</v>
      </c>
      <c r="F745">
        <v>265</v>
      </c>
      <c r="G745">
        <v>48</v>
      </c>
      <c r="H745">
        <v>21</v>
      </c>
      <c r="I745">
        <v>60</v>
      </c>
      <c r="W745">
        <f>C745-D745-E745</f>
        <v>20168</v>
      </c>
      <c r="Y745">
        <v>33</v>
      </c>
      <c r="Z745">
        <v>6015</v>
      </c>
      <c r="AA745">
        <v>3532</v>
      </c>
      <c r="AB745">
        <v>36394</v>
      </c>
      <c r="AC745">
        <v>5813</v>
      </c>
      <c r="AD745">
        <v>3392</v>
      </c>
      <c r="AE745">
        <v>34944</v>
      </c>
      <c r="AF745">
        <v>85</v>
      </c>
      <c r="AG745">
        <v>56</v>
      </c>
      <c r="AH745">
        <v>498</v>
      </c>
      <c r="AI745">
        <f>Z745-AC745-AF745</f>
        <v>117</v>
      </c>
      <c r="AJ745">
        <f t="shared" ref="AJ745" si="6871">AA745-AD745-AG745</f>
        <v>84</v>
      </c>
      <c r="AK745">
        <f t="shared" ref="AK745" si="6872">AB745-AE745-AH745</f>
        <v>952</v>
      </c>
      <c r="BK745"/>
      <c r="BL745"/>
      <c r="BM745"/>
    </row>
    <row r="746" spans="1:65" x14ac:dyDescent="0.35">
      <c r="A746" s="1">
        <v>44805</v>
      </c>
      <c r="F746">
        <v>274</v>
      </c>
      <c r="G746">
        <v>59</v>
      </c>
      <c r="H746">
        <v>21</v>
      </c>
      <c r="I746">
        <v>88</v>
      </c>
      <c r="BK746"/>
      <c r="BL746"/>
      <c r="BM746"/>
    </row>
    <row r="747" spans="1:65" x14ac:dyDescent="0.35">
      <c r="A747" s="1">
        <v>44806</v>
      </c>
      <c r="F747">
        <v>236</v>
      </c>
      <c r="G747">
        <v>38</v>
      </c>
      <c r="H747">
        <v>26</v>
      </c>
      <c r="I747">
        <v>49</v>
      </c>
      <c r="BK747"/>
      <c r="BL747"/>
      <c r="BM747"/>
    </row>
    <row r="748" spans="1:65" x14ac:dyDescent="0.35">
      <c r="A748" s="1">
        <v>44807</v>
      </c>
      <c r="F748">
        <v>226</v>
      </c>
      <c r="G748">
        <v>45</v>
      </c>
      <c r="H748">
        <v>26</v>
      </c>
      <c r="I748">
        <v>61</v>
      </c>
      <c r="BK748"/>
      <c r="BL748"/>
      <c r="BM748"/>
    </row>
    <row r="749" spans="1:65" x14ac:dyDescent="0.35">
      <c r="A749" s="1">
        <v>44808</v>
      </c>
      <c r="F749">
        <v>238</v>
      </c>
      <c r="G749">
        <v>51</v>
      </c>
      <c r="H749">
        <v>25</v>
      </c>
      <c r="I749">
        <v>70</v>
      </c>
      <c r="BK749"/>
      <c r="BL749"/>
      <c r="BM749"/>
    </row>
    <row r="750" spans="1:65" x14ac:dyDescent="0.35">
      <c r="A750" s="1">
        <v>44809</v>
      </c>
      <c r="F750">
        <v>227</v>
      </c>
      <c r="G750">
        <v>40</v>
      </c>
      <c r="H750">
        <v>25</v>
      </c>
      <c r="I750">
        <v>58</v>
      </c>
      <c r="BK750"/>
      <c r="BL750"/>
      <c r="BM750"/>
    </row>
    <row r="751" spans="1:65" x14ac:dyDescent="0.35">
      <c r="A751" s="1">
        <v>44810</v>
      </c>
      <c r="F751">
        <v>225</v>
      </c>
      <c r="G751">
        <v>43</v>
      </c>
      <c r="H751">
        <v>23</v>
      </c>
      <c r="I751">
        <v>61</v>
      </c>
      <c r="BK751"/>
      <c r="BL751"/>
      <c r="BM751"/>
    </row>
    <row r="752" spans="1:65" x14ac:dyDescent="0.35">
      <c r="A752" s="1">
        <v>44811</v>
      </c>
      <c r="C752">
        <v>846823</v>
      </c>
      <c r="D752">
        <v>818166</v>
      </c>
      <c r="E752">
        <v>9968</v>
      </c>
      <c r="F752">
        <v>270</v>
      </c>
      <c r="G752">
        <v>53</v>
      </c>
      <c r="H752">
        <v>26</v>
      </c>
      <c r="I752">
        <v>68</v>
      </c>
      <c r="W752">
        <f>C752-D752-E752</f>
        <v>18689</v>
      </c>
      <c r="Y752">
        <v>28</v>
      </c>
      <c r="Z752">
        <v>6038</v>
      </c>
      <c r="AA752">
        <v>3556</v>
      </c>
      <c r="AB752">
        <v>36540</v>
      </c>
      <c r="AC752">
        <v>5854</v>
      </c>
      <c r="AD752">
        <v>3421</v>
      </c>
      <c r="AE752">
        <v>35229</v>
      </c>
      <c r="AF752">
        <v>85</v>
      </c>
      <c r="AG752">
        <v>56</v>
      </c>
      <c r="AH752">
        <v>498</v>
      </c>
      <c r="AI752">
        <f>Z752-AC752-AF752</f>
        <v>99</v>
      </c>
      <c r="AJ752">
        <f t="shared" ref="AJ752" si="6873">AA752-AD752-AG752</f>
        <v>79</v>
      </c>
      <c r="AK752">
        <f t="shared" ref="AK752" si="6874">AB752-AE752-AH752</f>
        <v>813</v>
      </c>
      <c r="BK752"/>
      <c r="BL752"/>
      <c r="BM752"/>
    </row>
    <row r="753" spans="1:65" x14ac:dyDescent="0.35">
      <c r="A753" s="1">
        <v>44812</v>
      </c>
      <c r="F753">
        <v>283</v>
      </c>
      <c r="G753">
        <v>70</v>
      </c>
      <c r="H753">
        <v>27</v>
      </c>
      <c r="I753">
        <v>117</v>
      </c>
      <c r="BK753"/>
      <c r="BL753"/>
      <c r="BM753"/>
    </row>
    <row r="754" spans="1:65" x14ac:dyDescent="0.35">
      <c r="A754" s="1">
        <v>44813</v>
      </c>
      <c r="F754">
        <v>275</v>
      </c>
      <c r="G754">
        <v>55</v>
      </c>
      <c r="H754">
        <v>26</v>
      </c>
      <c r="I754">
        <v>67</v>
      </c>
      <c r="BK754"/>
      <c r="BL754"/>
      <c r="BM754"/>
    </row>
    <row r="755" spans="1:65" x14ac:dyDescent="0.35">
      <c r="A755" s="1">
        <v>44814</v>
      </c>
      <c r="F755">
        <v>252</v>
      </c>
      <c r="G755">
        <v>42</v>
      </c>
      <c r="H755">
        <v>30</v>
      </c>
      <c r="I755">
        <v>63</v>
      </c>
      <c r="BK755"/>
      <c r="BL755"/>
      <c r="BM755"/>
    </row>
    <row r="756" spans="1:65" x14ac:dyDescent="0.35">
      <c r="A756" s="1">
        <v>44815</v>
      </c>
      <c r="F756">
        <v>266</v>
      </c>
      <c r="G756">
        <v>48</v>
      </c>
      <c r="H756">
        <v>28</v>
      </c>
      <c r="I756">
        <v>70</v>
      </c>
      <c r="BK756"/>
      <c r="BL756"/>
      <c r="BM756"/>
    </row>
    <row r="757" spans="1:65" x14ac:dyDescent="0.35">
      <c r="A757" s="1">
        <v>44816</v>
      </c>
      <c r="F757">
        <v>264</v>
      </c>
      <c r="G757">
        <v>47</v>
      </c>
      <c r="H757">
        <v>29</v>
      </c>
      <c r="I757">
        <v>70</v>
      </c>
      <c r="BK757"/>
      <c r="BL757"/>
      <c r="BM757"/>
    </row>
    <row r="758" spans="1:65" x14ac:dyDescent="0.35">
      <c r="A758" s="1">
        <v>44817</v>
      </c>
      <c r="F758">
        <v>228</v>
      </c>
      <c r="G758">
        <v>25</v>
      </c>
      <c r="H758">
        <v>22</v>
      </c>
      <c r="I758">
        <v>41</v>
      </c>
      <c r="BK758"/>
      <c r="BL758"/>
      <c r="BM758"/>
    </row>
    <row r="759" spans="1:65" x14ac:dyDescent="0.35">
      <c r="A759" s="1">
        <v>44818</v>
      </c>
      <c r="C759">
        <v>850932</v>
      </c>
      <c r="D759">
        <v>823055</v>
      </c>
      <c r="E759">
        <v>9994</v>
      </c>
      <c r="W759">
        <f>C759-D759-E759</f>
        <v>17883</v>
      </c>
      <c r="Y759">
        <v>26</v>
      </c>
      <c r="Z759">
        <v>6061</v>
      </c>
      <c r="AA759">
        <v>3577</v>
      </c>
      <c r="AB759">
        <v>36708</v>
      </c>
      <c r="AC759">
        <v>5884</v>
      </c>
      <c r="AD759">
        <v>3439</v>
      </c>
      <c r="AE759">
        <v>35486</v>
      </c>
      <c r="AF759">
        <v>85</v>
      </c>
      <c r="AG759">
        <v>56</v>
      </c>
      <c r="AH759">
        <v>499</v>
      </c>
      <c r="AI759">
        <f>Z759-AC759-AF759</f>
        <v>92</v>
      </c>
      <c r="AJ759">
        <f t="shared" ref="AJ759" si="6875">AA759-AD759-AG759</f>
        <v>82</v>
      </c>
      <c r="AK759">
        <f t="shared" ref="AK759" si="6876">AB759-AE759-AH759</f>
        <v>723</v>
      </c>
      <c r="BK759"/>
      <c r="BL759"/>
      <c r="BM759"/>
    </row>
    <row r="760" spans="1:65" x14ac:dyDescent="0.35">
      <c r="A760" s="1">
        <v>44819</v>
      </c>
      <c r="F760">
        <v>238</v>
      </c>
      <c r="G760">
        <v>52</v>
      </c>
      <c r="H760">
        <v>30</v>
      </c>
      <c r="I760">
        <v>56</v>
      </c>
      <c r="BK760"/>
      <c r="BL760"/>
      <c r="BM760"/>
    </row>
    <row r="761" spans="1:65" x14ac:dyDescent="0.35">
      <c r="A761" s="1">
        <v>44820</v>
      </c>
      <c r="F761">
        <v>235</v>
      </c>
      <c r="G761">
        <v>38</v>
      </c>
      <c r="H761">
        <v>30</v>
      </c>
      <c r="I761">
        <v>44</v>
      </c>
      <c r="BK761"/>
      <c r="BL761"/>
      <c r="BM761"/>
    </row>
    <row r="762" spans="1:65" x14ac:dyDescent="0.35">
      <c r="A762" s="1">
        <v>44821</v>
      </c>
      <c r="F762">
        <v>224</v>
      </c>
      <c r="G762">
        <v>42</v>
      </c>
      <c r="H762">
        <v>27</v>
      </c>
      <c r="I762">
        <v>50</v>
      </c>
      <c r="BK762"/>
      <c r="BL762"/>
      <c r="BM762"/>
    </row>
    <row r="763" spans="1:65" x14ac:dyDescent="0.35">
      <c r="A763" s="1">
        <v>44822</v>
      </c>
      <c r="F763">
        <v>227</v>
      </c>
      <c r="G763">
        <v>38</v>
      </c>
      <c r="H763">
        <v>24</v>
      </c>
      <c r="I763">
        <v>46</v>
      </c>
      <c r="BK763"/>
      <c r="BL763"/>
      <c r="BM763"/>
    </row>
    <row r="764" spans="1:65" x14ac:dyDescent="0.35">
      <c r="A764" s="1">
        <v>44823</v>
      </c>
      <c r="F764">
        <v>222</v>
      </c>
      <c r="G764">
        <v>34</v>
      </c>
      <c r="H764">
        <v>25</v>
      </c>
      <c r="I764">
        <v>43</v>
      </c>
      <c r="BK764"/>
      <c r="BL764"/>
      <c r="BM764"/>
    </row>
    <row r="765" spans="1:65" x14ac:dyDescent="0.35">
      <c r="A765" s="1">
        <v>44824</v>
      </c>
      <c r="F765">
        <v>222</v>
      </c>
      <c r="G765">
        <v>34</v>
      </c>
      <c r="H765">
        <v>20</v>
      </c>
      <c r="I765">
        <v>47</v>
      </c>
      <c r="BK765"/>
      <c r="BL765"/>
      <c r="BM765"/>
    </row>
    <row r="766" spans="1:65" x14ac:dyDescent="0.35">
      <c r="A766" s="1">
        <v>44825</v>
      </c>
      <c r="C766">
        <v>853840</v>
      </c>
      <c r="D766">
        <v>827832</v>
      </c>
      <c r="E766">
        <v>10051</v>
      </c>
      <c r="F766">
        <v>219</v>
      </c>
      <c r="G766">
        <v>49</v>
      </c>
      <c r="H766">
        <v>18</v>
      </c>
      <c r="I766">
        <v>66</v>
      </c>
      <c r="W766">
        <f>C766-D766-E766</f>
        <v>15957</v>
      </c>
      <c r="Y766">
        <v>57</v>
      </c>
      <c r="Z766">
        <v>6084</v>
      </c>
      <c r="AA766">
        <v>3594</v>
      </c>
      <c r="AB766">
        <v>36803</v>
      </c>
      <c r="AC766">
        <v>5907</v>
      </c>
      <c r="AD766">
        <v>3455</v>
      </c>
      <c r="AE766">
        <v>35696</v>
      </c>
      <c r="AF766">
        <v>85</v>
      </c>
      <c r="AG766">
        <v>56</v>
      </c>
      <c r="AH766">
        <v>500</v>
      </c>
      <c r="AI766">
        <f>Z766-AC766-AF766</f>
        <v>92</v>
      </c>
      <c r="AJ766">
        <f t="shared" ref="AJ766" si="6877">AA766-AD766-AG766</f>
        <v>83</v>
      </c>
      <c r="AK766">
        <f t="shared" ref="AK766" si="6878">AB766-AE766-AH766</f>
        <v>607</v>
      </c>
      <c r="BK766"/>
      <c r="BL766"/>
      <c r="BM766"/>
    </row>
    <row r="767" spans="1:65" x14ac:dyDescent="0.35">
      <c r="A767" s="1">
        <v>44826</v>
      </c>
      <c r="F767">
        <v>226</v>
      </c>
      <c r="G767">
        <v>35</v>
      </c>
      <c r="H767">
        <v>24</v>
      </c>
      <c r="I767">
        <v>49</v>
      </c>
      <c r="BK767"/>
      <c r="BL767"/>
      <c r="BM767"/>
    </row>
    <row r="768" spans="1:65" x14ac:dyDescent="0.35">
      <c r="A768" s="1">
        <v>44827</v>
      </c>
      <c r="F768">
        <v>211</v>
      </c>
      <c r="G768">
        <v>29</v>
      </c>
      <c r="H768">
        <v>19</v>
      </c>
      <c r="I768">
        <v>42</v>
      </c>
      <c r="BK768"/>
      <c r="BL768"/>
      <c r="BM768"/>
    </row>
    <row r="769" spans="1:65" x14ac:dyDescent="0.35">
      <c r="A769" s="1">
        <v>44828</v>
      </c>
      <c r="F769">
        <v>188</v>
      </c>
      <c r="G769">
        <v>30</v>
      </c>
      <c r="H769">
        <v>22</v>
      </c>
      <c r="I769">
        <v>41</v>
      </c>
      <c r="BK769"/>
      <c r="BL769"/>
      <c r="BM769"/>
    </row>
    <row r="770" spans="1:65" x14ac:dyDescent="0.35">
      <c r="A770" s="1">
        <v>44829</v>
      </c>
      <c r="F770">
        <v>188</v>
      </c>
      <c r="G770">
        <v>27</v>
      </c>
      <c r="H770">
        <v>25</v>
      </c>
      <c r="I770">
        <v>39</v>
      </c>
      <c r="BK770"/>
      <c r="BL770"/>
      <c r="BM770"/>
    </row>
    <row r="771" spans="1:65" x14ac:dyDescent="0.35">
      <c r="A771" s="1">
        <v>44830</v>
      </c>
      <c r="F771">
        <v>193</v>
      </c>
      <c r="G771">
        <v>27</v>
      </c>
      <c r="H771">
        <v>24</v>
      </c>
      <c r="I771">
        <v>39</v>
      </c>
      <c r="BK771"/>
      <c r="BL771"/>
      <c r="BM771"/>
    </row>
    <row r="772" spans="1:65" x14ac:dyDescent="0.35">
      <c r="A772" s="1">
        <v>44831</v>
      </c>
      <c r="F772">
        <v>175</v>
      </c>
      <c r="G772">
        <v>26</v>
      </c>
      <c r="H772">
        <v>25</v>
      </c>
      <c r="I772">
        <v>38</v>
      </c>
      <c r="BK772"/>
      <c r="BL772"/>
      <c r="BM772"/>
    </row>
    <row r="773" spans="1:65" x14ac:dyDescent="0.35">
      <c r="A773" s="1">
        <v>44832</v>
      </c>
      <c r="C773">
        <v>855931</v>
      </c>
      <c r="D773">
        <v>832707</v>
      </c>
      <c r="E773">
        <v>10077</v>
      </c>
      <c r="F773">
        <v>179</v>
      </c>
      <c r="G773">
        <v>36</v>
      </c>
      <c r="H773">
        <v>29</v>
      </c>
      <c r="I773">
        <v>50</v>
      </c>
      <c r="W773">
        <f>C773-D773-E773</f>
        <v>13147</v>
      </c>
      <c r="Y773">
        <v>26</v>
      </c>
      <c r="Z773">
        <v>6098</v>
      </c>
      <c r="AA773">
        <v>3600</v>
      </c>
      <c r="AB773">
        <v>36862</v>
      </c>
      <c r="AC773">
        <v>5930</v>
      </c>
      <c r="AD773">
        <v>3475</v>
      </c>
      <c r="AE773">
        <v>35893</v>
      </c>
      <c r="AF773">
        <v>85</v>
      </c>
      <c r="AG773">
        <v>57</v>
      </c>
      <c r="AH773">
        <v>501</v>
      </c>
      <c r="AI773">
        <f>Z773-AC773-AF773</f>
        <v>83</v>
      </c>
      <c r="AJ773">
        <f t="shared" ref="AJ773" si="6879">AA773-AD773-AG773</f>
        <v>68</v>
      </c>
      <c r="AK773">
        <f t="shared" ref="AK773" si="6880">AB773-AE773-AH773</f>
        <v>468</v>
      </c>
      <c r="BK773"/>
      <c r="BL773"/>
      <c r="BM773"/>
    </row>
    <row r="774" spans="1:65" x14ac:dyDescent="0.35">
      <c r="A774" s="1">
        <v>44834</v>
      </c>
      <c r="F774">
        <v>191</v>
      </c>
      <c r="G774">
        <v>33</v>
      </c>
      <c r="H774">
        <v>26</v>
      </c>
      <c r="I774">
        <v>47</v>
      </c>
      <c r="BK774"/>
      <c r="BL774"/>
      <c r="BM774"/>
    </row>
    <row r="775" spans="1:65" x14ac:dyDescent="0.35">
      <c r="A775" s="1">
        <v>44835</v>
      </c>
      <c r="F775">
        <v>207</v>
      </c>
      <c r="G775">
        <v>39</v>
      </c>
      <c r="H775">
        <v>24</v>
      </c>
      <c r="I775">
        <v>56</v>
      </c>
      <c r="BK775"/>
      <c r="BL775"/>
      <c r="BM775"/>
    </row>
    <row r="776" spans="1:65" x14ac:dyDescent="0.35">
      <c r="A776" s="1">
        <v>44836</v>
      </c>
      <c r="F776">
        <v>203</v>
      </c>
      <c r="G776">
        <v>35</v>
      </c>
      <c r="H776">
        <v>22</v>
      </c>
      <c r="I776">
        <v>51</v>
      </c>
      <c r="BK776"/>
      <c r="BL776"/>
      <c r="BM776"/>
    </row>
    <row r="777" spans="1:65" x14ac:dyDescent="0.35">
      <c r="A777" s="1">
        <v>44837</v>
      </c>
      <c r="F777">
        <v>195</v>
      </c>
      <c r="G777">
        <v>33</v>
      </c>
      <c r="H777">
        <v>21</v>
      </c>
      <c r="I777">
        <v>49</v>
      </c>
      <c r="BK777"/>
      <c r="BL777"/>
      <c r="BM777"/>
    </row>
    <row r="778" spans="1:65" x14ac:dyDescent="0.35">
      <c r="A778" s="1">
        <v>44838</v>
      </c>
      <c r="F778">
        <v>181</v>
      </c>
      <c r="G778">
        <v>23</v>
      </c>
      <c r="H778">
        <v>19</v>
      </c>
      <c r="I778">
        <v>28</v>
      </c>
      <c r="BK778"/>
      <c r="BL778"/>
      <c r="BM778"/>
    </row>
    <row r="779" spans="1:65" x14ac:dyDescent="0.35">
      <c r="A779" s="1">
        <v>44839</v>
      </c>
      <c r="C779">
        <v>857784</v>
      </c>
      <c r="D779">
        <v>836855</v>
      </c>
      <c r="E779">
        <v>10097</v>
      </c>
      <c r="F779">
        <v>181</v>
      </c>
      <c r="G779">
        <v>23</v>
      </c>
      <c r="H779">
        <v>19</v>
      </c>
      <c r="I779">
        <v>28</v>
      </c>
      <c r="W779">
        <f>C779-D779-E779</f>
        <v>10832</v>
      </c>
      <c r="Y779">
        <v>20</v>
      </c>
      <c r="Z779">
        <v>6104</v>
      </c>
      <c r="AA779">
        <v>3609</v>
      </c>
      <c r="AB779">
        <v>36924</v>
      </c>
      <c r="AC779">
        <v>5953</v>
      </c>
      <c r="AD779">
        <v>3500</v>
      </c>
      <c r="AE779">
        <v>36037</v>
      </c>
      <c r="AF779">
        <v>85</v>
      </c>
      <c r="AG779">
        <v>56</v>
      </c>
      <c r="AH779">
        <v>503</v>
      </c>
      <c r="BK779"/>
      <c r="BL779"/>
      <c r="BM779"/>
    </row>
    <row r="780" spans="1:65" x14ac:dyDescent="0.35">
      <c r="A780" s="1">
        <v>44840</v>
      </c>
      <c r="F780">
        <v>204</v>
      </c>
      <c r="G780">
        <v>51</v>
      </c>
      <c r="H780">
        <v>16</v>
      </c>
      <c r="I780">
        <v>52</v>
      </c>
      <c r="BK780"/>
      <c r="BL780"/>
      <c r="BM780"/>
    </row>
    <row r="781" spans="1:65" x14ac:dyDescent="0.35">
      <c r="A781" s="1">
        <v>44842</v>
      </c>
      <c r="F781">
        <v>178</v>
      </c>
      <c r="G781">
        <v>30</v>
      </c>
      <c r="H781">
        <v>17</v>
      </c>
      <c r="I781">
        <v>35</v>
      </c>
      <c r="BK781"/>
      <c r="BL781"/>
      <c r="BM781"/>
    </row>
    <row r="782" spans="1:65" x14ac:dyDescent="0.35">
      <c r="A782" s="1">
        <v>44843</v>
      </c>
      <c r="F782">
        <v>179</v>
      </c>
      <c r="G782">
        <v>31</v>
      </c>
      <c r="H782">
        <v>16</v>
      </c>
      <c r="I782">
        <v>34</v>
      </c>
      <c r="BK782"/>
      <c r="BL782"/>
      <c r="BM782"/>
    </row>
    <row r="783" spans="1:65" x14ac:dyDescent="0.35">
      <c r="A783" s="1">
        <v>44844</v>
      </c>
      <c r="F783">
        <v>185</v>
      </c>
      <c r="G783">
        <v>29</v>
      </c>
      <c r="H783">
        <v>17</v>
      </c>
      <c r="I783">
        <v>33</v>
      </c>
      <c r="BK783"/>
      <c r="BL783"/>
      <c r="BM783"/>
    </row>
    <row r="784" spans="1:65" x14ac:dyDescent="0.35">
      <c r="A784" s="1">
        <v>44845</v>
      </c>
      <c r="F784">
        <v>181</v>
      </c>
      <c r="G784">
        <v>28</v>
      </c>
      <c r="H784">
        <v>27</v>
      </c>
      <c r="I784">
        <v>32</v>
      </c>
      <c r="BK784"/>
      <c r="BL784"/>
      <c r="BM784"/>
    </row>
    <row r="785" spans="1:65" x14ac:dyDescent="0.35">
      <c r="A785" s="1">
        <v>44846</v>
      </c>
      <c r="C785">
        <v>859502</v>
      </c>
      <c r="D785">
        <v>840938</v>
      </c>
      <c r="E785">
        <v>10125</v>
      </c>
      <c r="F785">
        <v>174</v>
      </c>
      <c r="G785">
        <v>27</v>
      </c>
      <c r="H785">
        <v>31</v>
      </c>
      <c r="I785">
        <v>46</v>
      </c>
      <c r="W785">
        <f>C785-D785-E785</f>
        <v>8439</v>
      </c>
      <c r="Y785">
        <v>28</v>
      </c>
      <c r="Z785">
        <v>6113</v>
      </c>
      <c r="AA785">
        <v>3614</v>
      </c>
      <c r="AB785">
        <v>36984</v>
      </c>
      <c r="AC785">
        <v>5976</v>
      </c>
      <c r="AD785">
        <v>3520</v>
      </c>
      <c r="AE785">
        <v>36204</v>
      </c>
      <c r="AF785">
        <v>85</v>
      </c>
      <c r="AG785">
        <v>57</v>
      </c>
      <c r="AH785">
        <v>504</v>
      </c>
      <c r="AI785">
        <f>Z785-AC785-AF785</f>
        <v>52</v>
      </c>
      <c r="AJ785">
        <f t="shared" ref="AJ785" si="6881">AA785-AD785-AG785</f>
        <v>37</v>
      </c>
      <c r="AK785">
        <f t="shared" ref="AK785" si="6882">AB785-AE785-AH785</f>
        <v>276</v>
      </c>
      <c r="BK785"/>
      <c r="BL785"/>
      <c r="BM785"/>
    </row>
    <row r="786" spans="1:65" x14ac:dyDescent="0.35">
      <c r="A786" s="1">
        <v>44847</v>
      </c>
      <c r="F786">
        <v>163</v>
      </c>
      <c r="G786">
        <v>27</v>
      </c>
      <c r="H786">
        <v>23</v>
      </c>
      <c r="I786">
        <v>45</v>
      </c>
      <c r="BK786"/>
      <c r="BL786"/>
      <c r="BM786"/>
    </row>
    <row r="787" spans="1:65" x14ac:dyDescent="0.35">
      <c r="A787" s="1">
        <v>44848</v>
      </c>
      <c r="F787">
        <v>158</v>
      </c>
      <c r="G787">
        <v>24</v>
      </c>
      <c r="H787">
        <v>21</v>
      </c>
      <c r="I787">
        <v>74</v>
      </c>
      <c r="BK787"/>
      <c r="BL787"/>
      <c r="BM787"/>
    </row>
    <row r="788" spans="1:65" x14ac:dyDescent="0.35">
      <c r="A788" s="1">
        <v>44849</v>
      </c>
      <c r="F788">
        <v>153</v>
      </c>
      <c r="G788">
        <v>37</v>
      </c>
      <c r="H788">
        <v>18</v>
      </c>
      <c r="I788">
        <v>54</v>
      </c>
      <c r="BK788"/>
      <c r="BL788"/>
      <c r="BM788"/>
    </row>
    <row r="789" spans="1:65" x14ac:dyDescent="0.35">
      <c r="A789" s="1">
        <v>44850</v>
      </c>
      <c r="F789">
        <v>157</v>
      </c>
      <c r="G789">
        <v>37</v>
      </c>
      <c r="H789">
        <v>16</v>
      </c>
      <c r="I789">
        <v>55</v>
      </c>
      <c r="BK789"/>
      <c r="BL789"/>
      <c r="BM789"/>
    </row>
    <row r="790" spans="1:65" x14ac:dyDescent="0.35">
      <c r="A790" s="1">
        <v>44851</v>
      </c>
      <c r="F790">
        <v>159</v>
      </c>
      <c r="G790">
        <v>32</v>
      </c>
      <c r="H790">
        <v>16</v>
      </c>
      <c r="I790">
        <v>50</v>
      </c>
      <c r="BK790"/>
      <c r="BL790"/>
      <c r="BM790"/>
    </row>
    <row r="791" spans="1:65" x14ac:dyDescent="0.35">
      <c r="A791" s="1">
        <v>44852</v>
      </c>
      <c r="F791">
        <v>148</v>
      </c>
      <c r="G791">
        <v>20</v>
      </c>
      <c r="H791">
        <v>13</v>
      </c>
      <c r="I791">
        <v>27</v>
      </c>
      <c r="BK791"/>
      <c r="BL791"/>
      <c r="BM791"/>
    </row>
    <row r="792" spans="1:65" x14ac:dyDescent="0.35">
      <c r="A792" s="1">
        <v>44853</v>
      </c>
      <c r="C792">
        <v>861010</v>
      </c>
      <c r="D792">
        <v>843789</v>
      </c>
      <c r="E792">
        <v>10152</v>
      </c>
      <c r="F792">
        <v>144</v>
      </c>
      <c r="G792">
        <v>24</v>
      </c>
      <c r="H792">
        <v>12</v>
      </c>
      <c r="I792">
        <v>34</v>
      </c>
      <c r="W792">
        <f>C792-D792-E792</f>
        <v>7069</v>
      </c>
      <c r="Y792">
        <v>27</v>
      </c>
      <c r="Z792">
        <v>6119</v>
      </c>
      <c r="AA792">
        <v>3616</v>
      </c>
      <c r="AB792">
        <v>37049</v>
      </c>
      <c r="AC792">
        <v>5999</v>
      </c>
      <c r="AD792">
        <v>3538</v>
      </c>
      <c r="AE792">
        <v>36298</v>
      </c>
      <c r="AF792">
        <v>85</v>
      </c>
      <c r="AG792">
        <v>56</v>
      </c>
      <c r="AH792">
        <v>505</v>
      </c>
      <c r="AI792">
        <f>Z792-AC792-AF792</f>
        <v>35</v>
      </c>
      <c r="AJ792">
        <f t="shared" ref="AJ792" si="6883">AA792-AD792-AG792</f>
        <v>22</v>
      </c>
      <c r="AK792">
        <f t="shared" ref="AK792" si="6884">AB792-AE792-AH792</f>
        <v>246</v>
      </c>
      <c r="BK792"/>
      <c r="BL792"/>
      <c r="BM792"/>
    </row>
    <row r="793" spans="1:65" x14ac:dyDescent="0.35">
      <c r="A793" s="1">
        <v>44854</v>
      </c>
      <c r="F793">
        <v>146</v>
      </c>
      <c r="G793">
        <v>33</v>
      </c>
      <c r="H793">
        <v>8</v>
      </c>
      <c r="I793">
        <v>50</v>
      </c>
      <c r="BK793"/>
      <c r="BL793"/>
      <c r="BM793"/>
    </row>
    <row r="794" spans="1:65" x14ac:dyDescent="0.35">
      <c r="A794" s="1">
        <v>44855</v>
      </c>
      <c r="F794">
        <v>123</v>
      </c>
      <c r="G794">
        <v>22</v>
      </c>
      <c r="H794">
        <v>12</v>
      </c>
      <c r="I794">
        <v>35</v>
      </c>
      <c r="BK794"/>
      <c r="BL794"/>
      <c r="BM794"/>
    </row>
    <row r="795" spans="1:65" x14ac:dyDescent="0.35">
      <c r="A795" s="1">
        <v>44856</v>
      </c>
      <c r="F795">
        <v>128</v>
      </c>
      <c r="G795">
        <v>28</v>
      </c>
      <c r="H795">
        <v>12</v>
      </c>
      <c r="I795">
        <v>40</v>
      </c>
      <c r="BK795"/>
      <c r="BL795"/>
      <c r="BM795"/>
    </row>
    <row r="796" spans="1:65" x14ac:dyDescent="0.35">
      <c r="A796" s="1">
        <v>44857</v>
      </c>
      <c r="F796">
        <v>129</v>
      </c>
      <c r="G796">
        <v>29</v>
      </c>
      <c r="H796">
        <v>12</v>
      </c>
      <c r="I796">
        <v>39</v>
      </c>
      <c r="BK796"/>
      <c r="BL796"/>
      <c r="BM796"/>
    </row>
    <row r="797" spans="1:65" x14ac:dyDescent="0.35">
      <c r="A797" s="1">
        <v>44858</v>
      </c>
      <c r="F797">
        <v>132</v>
      </c>
      <c r="G797">
        <v>35</v>
      </c>
      <c r="H797">
        <v>13</v>
      </c>
      <c r="I797">
        <v>45</v>
      </c>
      <c r="BK797"/>
      <c r="BL797"/>
      <c r="BM797"/>
    </row>
    <row r="798" spans="1:65" x14ac:dyDescent="0.35">
      <c r="A798" s="1">
        <v>44859</v>
      </c>
      <c r="F798">
        <v>148</v>
      </c>
      <c r="G798">
        <v>34</v>
      </c>
      <c r="H798">
        <v>19</v>
      </c>
      <c r="I798">
        <v>50</v>
      </c>
      <c r="BK798"/>
      <c r="BL798"/>
      <c r="BM798"/>
    </row>
    <row r="799" spans="1:65" x14ac:dyDescent="0.35">
      <c r="A799" s="1">
        <v>44860</v>
      </c>
      <c r="C799">
        <v>862925</v>
      </c>
      <c r="D799">
        <v>845854</v>
      </c>
      <c r="E799">
        <v>10177</v>
      </c>
      <c r="F799">
        <v>153</v>
      </c>
      <c r="G799">
        <v>29</v>
      </c>
      <c r="H799">
        <v>18</v>
      </c>
      <c r="I799">
        <v>47</v>
      </c>
      <c r="W799">
        <f>C799-D799-E799</f>
        <v>6894</v>
      </c>
      <c r="Y799">
        <v>25</v>
      </c>
      <c r="Z799">
        <v>6127</v>
      </c>
      <c r="AA799">
        <v>3624</v>
      </c>
      <c r="AB799">
        <v>37119</v>
      </c>
      <c r="AC799">
        <v>6013</v>
      </c>
      <c r="AD799">
        <v>3544</v>
      </c>
      <c r="AE799">
        <v>36355</v>
      </c>
      <c r="AF799">
        <v>85</v>
      </c>
      <c r="AG799">
        <v>56</v>
      </c>
      <c r="AH799">
        <v>507</v>
      </c>
      <c r="AI799">
        <f>Z799-AC799-AF799</f>
        <v>29</v>
      </c>
      <c r="AJ799">
        <f t="shared" ref="AJ799" si="6885">AA799-AD799-AG799</f>
        <v>24</v>
      </c>
      <c r="AK799">
        <f t="shared" ref="AK799" si="6886">AB799-AE799-AH799</f>
        <v>257</v>
      </c>
      <c r="BK799"/>
      <c r="BL799"/>
      <c r="BM799"/>
    </row>
    <row r="800" spans="1:65" x14ac:dyDescent="0.35">
      <c r="A800" s="1">
        <v>44862</v>
      </c>
      <c r="F800">
        <v>143</v>
      </c>
      <c r="G800">
        <v>38</v>
      </c>
      <c r="H800">
        <v>11</v>
      </c>
      <c r="I800">
        <v>42</v>
      </c>
      <c r="BK800"/>
      <c r="BL800"/>
      <c r="BM800"/>
    </row>
    <row r="801" spans="1:65" x14ac:dyDescent="0.35">
      <c r="A801" s="1">
        <v>44863</v>
      </c>
      <c r="F801">
        <v>153</v>
      </c>
      <c r="G801">
        <v>23</v>
      </c>
      <c r="H801">
        <v>10</v>
      </c>
      <c r="I801">
        <v>30</v>
      </c>
      <c r="BK801"/>
      <c r="BL801"/>
      <c r="BM801"/>
    </row>
    <row r="802" spans="1:65" x14ac:dyDescent="0.35">
      <c r="A802" s="1">
        <v>44864</v>
      </c>
      <c r="F802">
        <v>147</v>
      </c>
      <c r="G802">
        <v>23</v>
      </c>
      <c r="H802">
        <v>9</v>
      </c>
      <c r="I802">
        <v>32</v>
      </c>
      <c r="BK802"/>
      <c r="BL802"/>
      <c r="BM802"/>
    </row>
    <row r="803" spans="1:65" x14ac:dyDescent="0.35">
      <c r="A803" s="1">
        <v>44865</v>
      </c>
      <c r="F803">
        <v>148</v>
      </c>
      <c r="G803">
        <v>27</v>
      </c>
      <c r="H803">
        <v>10</v>
      </c>
      <c r="I803">
        <v>34</v>
      </c>
      <c r="BK803"/>
      <c r="BL803"/>
      <c r="BM803"/>
    </row>
    <row r="804" spans="1:65" x14ac:dyDescent="0.35">
      <c r="A804" s="1">
        <v>44866</v>
      </c>
      <c r="F804">
        <v>140</v>
      </c>
      <c r="G804">
        <v>52</v>
      </c>
      <c r="H804">
        <v>10</v>
      </c>
      <c r="I804">
        <v>59</v>
      </c>
      <c r="BK804"/>
      <c r="BL804"/>
      <c r="BM804"/>
    </row>
    <row r="805" spans="1:65" x14ac:dyDescent="0.35">
      <c r="A805" s="1">
        <v>44867</v>
      </c>
      <c r="F805">
        <v>161</v>
      </c>
      <c r="G805">
        <v>31</v>
      </c>
      <c r="H805">
        <v>8</v>
      </c>
      <c r="I805">
        <v>36</v>
      </c>
      <c r="BK805"/>
      <c r="BL805"/>
      <c r="BM805"/>
    </row>
    <row r="806" spans="1:65" x14ac:dyDescent="0.35">
      <c r="A806" s="1">
        <v>44867</v>
      </c>
      <c r="C806">
        <v>864752</v>
      </c>
      <c r="D806">
        <v>847687</v>
      </c>
      <c r="E806">
        <v>10207</v>
      </c>
      <c r="F806">
        <v>161</v>
      </c>
      <c r="G806">
        <v>31</v>
      </c>
      <c r="H806">
        <v>8</v>
      </c>
      <c r="I806">
        <v>36</v>
      </c>
      <c r="W806">
        <f>C806-D806-E806</f>
        <v>6858</v>
      </c>
      <c r="Y806">
        <v>30</v>
      </c>
      <c r="Z806">
        <v>6135</v>
      </c>
      <c r="AA806">
        <v>3640</v>
      </c>
      <c r="AB806">
        <v>37211</v>
      </c>
      <c r="AC806">
        <v>6019</v>
      </c>
      <c r="AD806">
        <v>3553</v>
      </c>
      <c r="AE806">
        <v>36417</v>
      </c>
      <c r="AF806">
        <v>85</v>
      </c>
      <c r="AG806">
        <v>56</v>
      </c>
      <c r="AH806">
        <v>507</v>
      </c>
      <c r="AI806">
        <f>Z806-AC806-AF806</f>
        <v>31</v>
      </c>
      <c r="AJ806">
        <f t="shared" ref="AJ806" si="6887">AA806-AD806-AG806</f>
        <v>31</v>
      </c>
      <c r="AK806">
        <f t="shared" ref="AK806" si="6888">AB806-AE806-AH806</f>
        <v>287</v>
      </c>
      <c r="BK806"/>
      <c r="BL806"/>
      <c r="BM806"/>
    </row>
    <row r="807" spans="1:65" x14ac:dyDescent="0.35">
      <c r="A807" s="1">
        <v>44868</v>
      </c>
      <c r="F807">
        <v>157</v>
      </c>
      <c r="G807">
        <v>30</v>
      </c>
      <c r="H807">
        <v>12</v>
      </c>
      <c r="I807">
        <v>42</v>
      </c>
      <c r="BK807"/>
      <c r="BL807"/>
      <c r="BM807"/>
    </row>
    <row r="808" spans="1:65" x14ac:dyDescent="0.35">
      <c r="A808" s="1">
        <v>44869</v>
      </c>
      <c r="F808">
        <v>161</v>
      </c>
      <c r="G808">
        <v>39</v>
      </c>
      <c r="H808">
        <v>12</v>
      </c>
      <c r="I808">
        <v>50</v>
      </c>
      <c r="BK808"/>
      <c r="BL808"/>
      <c r="BM808"/>
    </row>
    <row r="809" spans="1:65" x14ac:dyDescent="0.35">
      <c r="A809" s="1">
        <v>44870</v>
      </c>
      <c r="F809">
        <v>173</v>
      </c>
      <c r="G809">
        <v>34</v>
      </c>
      <c r="H809">
        <v>10</v>
      </c>
      <c r="I809">
        <v>54</v>
      </c>
      <c r="BK809"/>
      <c r="BL809"/>
      <c r="BM809"/>
    </row>
    <row r="810" spans="1:65" x14ac:dyDescent="0.35">
      <c r="A810" s="1">
        <v>44871</v>
      </c>
      <c r="F810">
        <v>174</v>
      </c>
      <c r="G810">
        <v>34</v>
      </c>
      <c r="H810">
        <v>12</v>
      </c>
      <c r="I810">
        <v>56</v>
      </c>
      <c r="BK810"/>
      <c r="BL810"/>
      <c r="BM810"/>
    </row>
    <row r="811" spans="1:65" x14ac:dyDescent="0.35">
      <c r="A811" s="1">
        <v>44872</v>
      </c>
      <c r="F811">
        <v>179</v>
      </c>
      <c r="G811">
        <v>31</v>
      </c>
      <c r="H811">
        <v>13</v>
      </c>
      <c r="I811">
        <v>51</v>
      </c>
      <c r="BK811"/>
      <c r="BL811"/>
      <c r="BM811"/>
    </row>
    <row r="812" spans="1:65" x14ac:dyDescent="0.35">
      <c r="A812" s="1">
        <v>44873</v>
      </c>
      <c r="F812">
        <v>183</v>
      </c>
      <c r="G812">
        <v>21</v>
      </c>
      <c r="H812">
        <v>11</v>
      </c>
      <c r="I812">
        <v>34</v>
      </c>
      <c r="BK812"/>
      <c r="BL812"/>
      <c r="BM812"/>
    </row>
    <row r="813" spans="1:65" x14ac:dyDescent="0.35">
      <c r="A813" s="1">
        <v>44874</v>
      </c>
      <c r="C813">
        <v>866615</v>
      </c>
      <c r="D813">
        <v>849377</v>
      </c>
      <c r="E813">
        <v>10229</v>
      </c>
      <c r="F813">
        <v>180</v>
      </c>
      <c r="G813">
        <v>30</v>
      </c>
      <c r="H813">
        <v>19</v>
      </c>
      <c r="I813">
        <v>39</v>
      </c>
      <c r="W813">
        <f>C813-D813-E813</f>
        <v>7009</v>
      </c>
      <c r="Y813">
        <v>22</v>
      </c>
      <c r="Z813">
        <v>6147</v>
      </c>
      <c r="AA813">
        <v>3653</v>
      </c>
      <c r="AB813">
        <v>37299</v>
      </c>
      <c r="AC813">
        <v>6028</v>
      </c>
      <c r="AD813">
        <v>3558</v>
      </c>
      <c r="AE813">
        <v>36475</v>
      </c>
      <c r="AF813">
        <v>85</v>
      </c>
      <c r="AG813">
        <v>56</v>
      </c>
      <c r="AH813">
        <v>509</v>
      </c>
      <c r="AI813">
        <f>Z813-AC813-AF813</f>
        <v>34</v>
      </c>
      <c r="AJ813">
        <f t="shared" ref="AJ813" si="6889">AA813-AD813-AG813</f>
        <v>39</v>
      </c>
      <c r="AK813">
        <f t="shared" ref="AK813" si="6890">AB813-AE813-AH813</f>
        <v>315</v>
      </c>
      <c r="BK813"/>
      <c r="BL813"/>
      <c r="BM813"/>
    </row>
    <row r="814" spans="1:65" x14ac:dyDescent="0.35">
      <c r="A814" s="1">
        <v>44875</v>
      </c>
      <c r="F814">
        <v>181</v>
      </c>
      <c r="G814">
        <v>25</v>
      </c>
      <c r="H814">
        <v>16</v>
      </c>
      <c r="I814">
        <v>36</v>
      </c>
      <c r="BK814"/>
      <c r="BL814"/>
      <c r="BM814"/>
    </row>
    <row r="815" spans="1:65" x14ac:dyDescent="0.35">
      <c r="A815" s="1">
        <v>44876</v>
      </c>
      <c r="F815">
        <v>167</v>
      </c>
      <c r="G815">
        <v>29</v>
      </c>
      <c r="H815">
        <v>12</v>
      </c>
      <c r="I815">
        <v>40</v>
      </c>
      <c r="BK815"/>
      <c r="BL815"/>
      <c r="BM815"/>
    </row>
    <row r="816" spans="1:65" x14ac:dyDescent="0.35">
      <c r="A816" s="1">
        <v>44877</v>
      </c>
      <c r="F816">
        <v>175</v>
      </c>
      <c r="G816">
        <v>25</v>
      </c>
      <c r="H816">
        <v>12</v>
      </c>
      <c r="I816">
        <v>36</v>
      </c>
      <c r="BK816"/>
      <c r="BL816"/>
      <c r="BM816"/>
    </row>
    <row r="817" spans="1:65" x14ac:dyDescent="0.35">
      <c r="A817" s="1">
        <v>44878</v>
      </c>
      <c r="F817">
        <v>173</v>
      </c>
      <c r="G817">
        <v>22</v>
      </c>
      <c r="H817">
        <v>13</v>
      </c>
      <c r="I817">
        <v>32</v>
      </c>
      <c r="BK817"/>
      <c r="BL817"/>
      <c r="BM817"/>
    </row>
    <row r="818" spans="1:65" x14ac:dyDescent="0.35">
      <c r="A818" s="1">
        <v>44879</v>
      </c>
      <c r="F818">
        <v>166</v>
      </c>
      <c r="G818">
        <v>20</v>
      </c>
      <c r="H818">
        <v>12</v>
      </c>
      <c r="I818">
        <v>29</v>
      </c>
      <c r="BK818"/>
      <c r="BL818"/>
      <c r="BM818"/>
    </row>
    <row r="819" spans="1:65" x14ac:dyDescent="0.35">
      <c r="A819" s="1">
        <v>44880</v>
      </c>
      <c r="F819">
        <v>159</v>
      </c>
      <c r="G819">
        <v>24</v>
      </c>
      <c r="H819">
        <v>12</v>
      </c>
      <c r="I819">
        <v>31</v>
      </c>
      <c r="BK819"/>
      <c r="BL819"/>
      <c r="BM819"/>
    </row>
    <row r="820" spans="1:65" x14ac:dyDescent="0.35">
      <c r="A820" s="1">
        <v>44881</v>
      </c>
      <c r="C820">
        <v>868595</v>
      </c>
      <c r="D820">
        <v>850858</v>
      </c>
      <c r="E820">
        <v>10253</v>
      </c>
      <c r="F820">
        <v>137</v>
      </c>
      <c r="G820">
        <v>22</v>
      </c>
      <c r="H820">
        <v>16</v>
      </c>
      <c r="I820">
        <v>31</v>
      </c>
      <c r="W820">
        <f>C820-D820-E820</f>
        <v>7484</v>
      </c>
      <c r="Y820">
        <v>24</v>
      </c>
      <c r="Z820">
        <v>6162</v>
      </c>
      <c r="AA820">
        <v>3663</v>
      </c>
      <c r="AB820">
        <v>37375</v>
      </c>
      <c r="AC820">
        <v>6034</v>
      </c>
      <c r="AD820">
        <v>3560</v>
      </c>
      <c r="AE820">
        <v>36539</v>
      </c>
      <c r="AF820">
        <v>85</v>
      </c>
      <c r="AG820">
        <v>56</v>
      </c>
      <c r="AH820">
        <v>510</v>
      </c>
      <c r="AI820">
        <f>Z820-AC820-AF820</f>
        <v>43</v>
      </c>
      <c r="AJ820">
        <f t="shared" ref="AJ820" si="6891">AA820-AD820-AG820</f>
        <v>47</v>
      </c>
      <c r="AK820">
        <f t="shared" ref="AK820" si="6892">AB820-AE820-AH820</f>
        <v>326</v>
      </c>
      <c r="BK820"/>
      <c r="BL820"/>
      <c r="BM820"/>
    </row>
    <row r="821" spans="1:65" x14ac:dyDescent="0.35">
      <c r="A821" s="1">
        <v>44882</v>
      </c>
      <c r="F821">
        <v>150</v>
      </c>
      <c r="G821">
        <v>25</v>
      </c>
      <c r="H821">
        <v>18</v>
      </c>
      <c r="I821">
        <v>37</v>
      </c>
      <c r="BK821"/>
      <c r="BL821"/>
      <c r="BM821"/>
    </row>
    <row r="822" spans="1:65" x14ac:dyDescent="0.35">
      <c r="A822" s="1">
        <v>44883</v>
      </c>
      <c r="F822">
        <v>140</v>
      </c>
      <c r="G822">
        <v>24</v>
      </c>
      <c r="H822">
        <v>17</v>
      </c>
      <c r="I822">
        <v>30</v>
      </c>
      <c r="BK822"/>
      <c r="BL822"/>
      <c r="BM822"/>
    </row>
    <row r="823" spans="1:65" x14ac:dyDescent="0.35">
      <c r="A823" s="1">
        <v>44884</v>
      </c>
      <c r="F823">
        <v>161</v>
      </c>
      <c r="G823">
        <v>38</v>
      </c>
      <c r="H823">
        <v>17</v>
      </c>
      <c r="I823">
        <v>50</v>
      </c>
      <c r="BK823"/>
      <c r="BL823"/>
      <c r="BM823"/>
    </row>
    <row r="824" spans="1:65" x14ac:dyDescent="0.35">
      <c r="A824" s="1">
        <v>44885</v>
      </c>
      <c r="F824">
        <v>155</v>
      </c>
      <c r="G824">
        <v>39</v>
      </c>
      <c r="H824">
        <v>19</v>
      </c>
      <c r="I824">
        <v>46</v>
      </c>
      <c r="BK824"/>
      <c r="BL824"/>
      <c r="BM824"/>
    </row>
    <row r="825" spans="1:65" x14ac:dyDescent="0.35">
      <c r="A825" s="1">
        <v>44886</v>
      </c>
      <c r="F825">
        <v>162</v>
      </c>
      <c r="G825">
        <v>39</v>
      </c>
      <c r="H825">
        <v>19</v>
      </c>
      <c r="I825">
        <v>48</v>
      </c>
      <c r="BK825"/>
      <c r="BL825"/>
      <c r="BM825"/>
    </row>
    <row r="826" spans="1:65" x14ac:dyDescent="0.35">
      <c r="A826" s="1">
        <v>44887</v>
      </c>
      <c r="F826">
        <v>167</v>
      </c>
      <c r="G826">
        <v>33</v>
      </c>
      <c r="H826">
        <v>22</v>
      </c>
      <c r="I826">
        <v>44</v>
      </c>
      <c r="BK826"/>
      <c r="BL826"/>
      <c r="BM826"/>
    </row>
    <row r="827" spans="1:65" x14ac:dyDescent="0.35">
      <c r="A827" s="1">
        <v>44888</v>
      </c>
      <c r="C827">
        <v>870897</v>
      </c>
      <c r="D827">
        <v>852748</v>
      </c>
      <c r="E827">
        <v>10276</v>
      </c>
      <c r="F827">
        <v>172</v>
      </c>
      <c r="G827">
        <v>38</v>
      </c>
      <c r="H827">
        <v>18</v>
      </c>
      <c r="I827">
        <v>49</v>
      </c>
      <c r="W827">
        <f>C827-D827-E827</f>
        <v>7873</v>
      </c>
      <c r="Y827">
        <v>23</v>
      </c>
      <c r="Z827">
        <v>6175</v>
      </c>
      <c r="AA827">
        <v>3674</v>
      </c>
      <c r="AB827">
        <v>37470</v>
      </c>
      <c r="AC827">
        <v>6041</v>
      </c>
      <c r="AD827">
        <v>3568</v>
      </c>
      <c r="AE827">
        <v>36609</v>
      </c>
      <c r="AF827">
        <v>86</v>
      </c>
      <c r="AG827">
        <v>56</v>
      </c>
      <c r="AH827">
        <v>510</v>
      </c>
      <c r="AI827">
        <f>Z827-AC827-AF827</f>
        <v>48</v>
      </c>
      <c r="AJ827">
        <f t="shared" ref="AJ827" si="6893">AA827-AD827-AG827</f>
        <v>50</v>
      </c>
      <c r="AK827">
        <f t="shared" ref="AK827" si="6894">AB827-AE827-AH827</f>
        <v>351</v>
      </c>
      <c r="BK827"/>
      <c r="BL827"/>
      <c r="BM827"/>
    </row>
    <row r="828" spans="1:65" x14ac:dyDescent="0.35">
      <c r="A828" s="1">
        <v>44889</v>
      </c>
      <c r="F828">
        <v>154</v>
      </c>
      <c r="G828">
        <v>28</v>
      </c>
      <c r="H828">
        <v>15</v>
      </c>
      <c r="I828">
        <v>32</v>
      </c>
    </row>
    <row r="829" spans="1:65" x14ac:dyDescent="0.35">
      <c r="A829" s="1">
        <v>44890</v>
      </c>
      <c r="F829">
        <v>147</v>
      </c>
      <c r="G829">
        <v>27</v>
      </c>
      <c r="H829">
        <v>16</v>
      </c>
      <c r="I829">
        <v>30</v>
      </c>
    </row>
    <row r="830" spans="1:65" x14ac:dyDescent="0.35">
      <c r="A830" s="1">
        <v>44892</v>
      </c>
      <c r="F830">
        <v>158</v>
      </c>
      <c r="G830">
        <v>23</v>
      </c>
      <c r="H830">
        <v>18</v>
      </c>
      <c r="I830">
        <v>34</v>
      </c>
    </row>
    <row r="831" spans="1:65" x14ac:dyDescent="0.35">
      <c r="A831" s="1">
        <v>44893</v>
      </c>
      <c r="F831">
        <v>163</v>
      </c>
      <c r="G831">
        <v>27</v>
      </c>
      <c r="H831">
        <v>18</v>
      </c>
      <c r="I831">
        <v>37</v>
      </c>
    </row>
    <row r="832" spans="1:65" x14ac:dyDescent="0.35">
      <c r="A832" s="1">
        <v>44894</v>
      </c>
      <c r="F832">
        <v>234</v>
      </c>
      <c r="G832">
        <v>39</v>
      </c>
      <c r="H832">
        <v>21</v>
      </c>
      <c r="I832">
        <v>49</v>
      </c>
    </row>
    <row r="833" spans="1:65" x14ac:dyDescent="0.35">
      <c r="A833" s="1">
        <v>44895</v>
      </c>
      <c r="C833">
        <v>873597</v>
      </c>
      <c r="D833">
        <v>854545</v>
      </c>
      <c r="E833">
        <v>10294</v>
      </c>
      <c r="F833">
        <v>233</v>
      </c>
      <c r="G833">
        <v>41</v>
      </c>
      <c r="H833">
        <v>24</v>
      </c>
      <c r="I833">
        <v>52</v>
      </c>
      <c r="W833">
        <f>C833-D833-E833</f>
        <v>8758</v>
      </c>
      <c r="Y833">
        <v>18</v>
      </c>
      <c r="Z833">
        <v>6199</v>
      </c>
      <c r="AA833">
        <v>3687</v>
      </c>
      <c r="AB833">
        <v>37589</v>
      </c>
      <c r="AC833">
        <v>6049</v>
      </c>
      <c r="AD833">
        <v>3583</v>
      </c>
      <c r="AE833">
        <v>36701</v>
      </c>
      <c r="AF833">
        <v>86</v>
      </c>
      <c r="AG833">
        <v>57</v>
      </c>
      <c r="AH833">
        <v>510</v>
      </c>
      <c r="AI833">
        <f>Z833-AC833-AF833</f>
        <v>64</v>
      </c>
      <c r="AJ833">
        <f t="shared" ref="AJ833" si="6895">AA833-AD833-AG833</f>
        <v>47</v>
      </c>
      <c r="AK833">
        <f t="shared" ref="AK833" si="6896">AB833-AE833-AH833</f>
        <v>378</v>
      </c>
    </row>
    <row r="834" spans="1:65" x14ac:dyDescent="0.35">
      <c r="A834" s="1">
        <v>44896</v>
      </c>
      <c r="F834">
        <v>229</v>
      </c>
      <c r="G834">
        <v>41</v>
      </c>
      <c r="H834">
        <v>25</v>
      </c>
      <c r="I834">
        <v>58</v>
      </c>
      <c r="BK834"/>
      <c r="BL834"/>
      <c r="BM834"/>
    </row>
    <row r="835" spans="1:65" x14ac:dyDescent="0.35">
      <c r="A835" s="1">
        <v>44897</v>
      </c>
      <c r="F835">
        <v>231</v>
      </c>
      <c r="G835">
        <v>33</v>
      </c>
      <c r="H835">
        <v>29</v>
      </c>
      <c r="I835">
        <v>42</v>
      </c>
      <c r="BK835"/>
      <c r="BL835"/>
      <c r="BM835"/>
    </row>
    <row r="836" spans="1:65" x14ac:dyDescent="0.35">
      <c r="A836" s="1">
        <v>44898</v>
      </c>
      <c r="F836">
        <v>221</v>
      </c>
      <c r="G836">
        <v>36</v>
      </c>
      <c r="H836">
        <v>17</v>
      </c>
      <c r="I836">
        <v>50</v>
      </c>
      <c r="BK836"/>
      <c r="BL836"/>
      <c r="BM836"/>
    </row>
    <row r="837" spans="1:65" x14ac:dyDescent="0.35">
      <c r="A837" s="1">
        <v>44899</v>
      </c>
      <c r="F837">
        <v>218</v>
      </c>
      <c r="G837">
        <v>33</v>
      </c>
      <c r="H837">
        <v>16</v>
      </c>
      <c r="I837">
        <v>47</v>
      </c>
      <c r="BK837"/>
      <c r="BL837"/>
      <c r="BM837"/>
    </row>
    <row r="838" spans="1:65" x14ac:dyDescent="0.35">
      <c r="A838" s="1">
        <v>44900</v>
      </c>
      <c r="F838">
        <v>223</v>
      </c>
      <c r="G838">
        <v>31</v>
      </c>
      <c r="H838">
        <v>15</v>
      </c>
      <c r="I838">
        <v>43</v>
      </c>
      <c r="BK838"/>
      <c r="BL838"/>
      <c r="BM838"/>
    </row>
    <row r="839" spans="1:65" x14ac:dyDescent="0.35">
      <c r="A839" s="1">
        <v>44901</v>
      </c>
      <c r="F839">
        <v>239</v>
      </c>
      <c r="G839">
        <v>44</v>
      </c>
      <c r="H839">
        <v>15</v>
      </c>
      <c r="I839">
        <v>56</v>
      </c>
      <c r="BK839"/>
      <c r="BL839"/>
      <c r="BM839"/>
    </row>
    <row r="840" spans="1:65" x14ac:dyDescent="0.35">
      <c r="A840" s="1">
        <v>44902</v>
      </c>
      <c r="C840">
        <v>877066</v>
      </c>
      <c r="D840">
        <v>856386</v>
      </c>
      <c r="E840">
        <v>10316</v>
      </c>
      <c r="F840">
        <v>255</v>
      </c>
      <c r="G840">
        <v>49</v>
      </c>
      <c r="H840">
        <v>16</v>
      </c>
      <c r="I840">
        <v>64</v>
      </c>
      <c r="W840">
        <f>C840-D840-E840</f>
        <v>10364</v>
      </c>
      <c r="Y840">
        <v>22</v>
      </c>
      <c r="Z840">
        <v>6216</v>
      </c>
      <c r="AA840">
        <v>3707</v>
      </c>
      <c r="AB840">
        <v>37737</v>
      </c>
      <c r="AC840">
        <v>6061</v>
      </c>
      <c r="AD840">
        <v>3596</v>
      </c>
      <c r="AE840">
        <v>36788</v>
      </c>
      <c r="AF840">
        <v>86</v>
      </c>
      <c r="AG840">
        <v>57</v>
      </c>
      <c r="AH840">
        <v>511</v>
      </c>
      <c r="AI840">
        <f>Z840-AC840-AF840</f>
        <v>69</v>
      </c>
      <c r="AJ840">
        <f t="shared" ref="AJ840" si="6897">AA840-AD840-AG840</f>
        <v>54</v>
      </c>
      <c r="AK840">
        <f t="shared" ref="AK840" si="6898">AB840-AE840-AH840</f>
        <v>438</v>
      </c>
      <c r="BK840"/>
      <c r="BL840"/>
      <c r="BM840"/>
    </row>
    <row r="841" spans="1:65" x14ac:dyDescent="0.35">
      <c r="A841" s="1">
        <v>44903</v>
      </c>
      <c r="F841">
        <v>257</v>
      </c>
      <c r="G841">
        <v>39</v>
      </c>
      <c r="H841">
        <v>20</v>
      </c>
      <c r="I841">
        <v>48</v>
      </c>
      <c r="BK841"/>
      <c r="BL841"/>
      <c r="BM841"/>
    </row>
    <row r="842" spans="1:65" x14ac:dyDescent="0.35">
      <c r="A842" s="1">
        <v>44904</v>
      </c>
      <c r="F842">
        <v>247</v>
      </c>
      <c r="G842">
        <v>34</v>
      </c>
      <c r="H842">
        <v>15</v>
      </c>
      <c r="I842">
        <v>44</v>
      </c>
      <c r="BK842"/>
      <c r="BL842"/>
      <c r="BM842"/>
    </row>
    <row r="843" spans="1:65" x14ac:dyDescent="0.35">
      <c r="A843" s="1">
        <v>44905</v>
      </c>
      <c r="F843">
        <v>252</v>
      </c>
      <c r="G843">
        <v>46</v>
      </c>
      <c r="H843">
        <v>17</v>
      </c>
      <c r="I843">
        <v>57</v>
      </c>
      <c r="BK843"/>
      <c r="BL843"/>
      <c r="BM843"/>
    </row>
    <row r="844" spans="1:65" x14ac:dyDescent="0.35">
      <c r="A844" s="1">
        <v>44907</v>
      </c>
      <c r="F844">
        <v>252</v>
      </c>
      <c r="G844">
        <v>41</v>
      </c>
      <c r="H844">
        <v>13</v>
      </c>
      <c r="I844">
        <v>52</v>
      </c>
      <c r="BK844"/>
      <c r="BL844"/>
      <c r="BM844"/>
    </row>
    <row r="845" spans="1:65" x14ac:dyDescent="0.35">
      <c r="A845" s="1">
        <v>44908</v>
      </c>
      <c r="F845">
        <v>249</v>
      </c>
      <c r="G845">
        <v>37</v>
      </c>
      <c r="H845">
        <v>18</v>
      </c>
      <c r="I845">
        <v>48</v>
      </c>
      <c r="BK845"/>
      <c r="BL845"/>
      <c r="BM845"/>
    </row>
    <row r="846" spans="1:65" x14ac:dyDescent="0.35">
      <c r="A846" s="1">
        <v>44909</v>
      </c>
      <c r="C846">
        <v>880770</v>
      </c>
      <c r="D846">
        <v>858342</v>
      </c>
      <c r="E846">
        <v>10343</v>
      </c>
      <c r="F846">
        <v>256</v>
      </c>
      <c r="G846">
        <v>45</v>
      </c>
      <c r="H846">
        <v>15</v>
      </c>
      <c r="I846">
        <v>74</v>
      </c>
      <c r="W846">
        <f>C846-D846-E846</f>
        <v>12085</v>
      </c>
      <c r="Y846">
        <v>27</v>
      </c>
      <c r="Z846">
        <v>6240</v>
      </c>
      <c r="AA846">
        <v>3728</v>
      </c>
      <c r="AB846">
        <v>37935</v>
      </c>
      <c r="AC846">
        <v>6076</v>
      </c>
      <c r="AD846">
        <v>3606</v>
      </c>
      <c r="AE846">
        <v>36864</v>
      </c>
      <c r="AF846">
        <v>86</v>
      </c>
      <c r="AG846">
        <v>57</v>
      </c>
      <c r="AH846">
        <v>511</v>
      </c>
      <c r="AI846">
        <v>78</v>
      </c>
      <c r="AJ846">
        <v>122</v>
      </c>
      <c r="AK846">
        <v>560</v>
      </c>
      <c r="BK846"/>
      <c r="BL846"/>
      <c r="BM846"/>
    </row>
    <row r="847" spans="1:65" x14ac:dyDescent="0.35">
      <c r="A847" s="1">
        <v>44910</v>
      </c>
      <c r="F847">
        <v>253</v>
      </c>
      <c r="G847">
        <v>55</v>
      </c>
      <c r="H847">
        <v>23</v>
      </c>
      <c r="I847">
        <v>75</v>
      </c>
      <c r="BK847"/>
      <c r="BL847"/>
      <c r="BM847"/>
    </row>
    <row r="848" spans="1:65" x14ac:dyDescent="0.35">
      <c r="A848" s="1">
        <v>44911</v>
      </c>
      <c r="F848">
        <v>297</v>
      </c>
      <c r="G848">
        <v>38</v>
      </c>
      <c r="H848">
        <v>20</v>
      </c>
      <c r="I848">
        <v>47</v>
      </c>
      <c r="BK848"/>
      <c r="BL848"/>
      <c r="BM848"/>
    </row>
    <row r="849" spans="1:65" x14ac:dyDescent="0.35">
      <c r="A849" s="1">
        <v>44912</v>
      </c>
      <c r="F849">
        <v>291</v>
      </c>
      <c r="G849">
        <v>76</v>
      </c>
      <c r="H849">
        <v>22</v>
      </c>
      <c r="I849">
        <v>92</v>
      </c>
      <c r="BK849"/>
      <c r="BL849"/>
      <c r="BM849"/>
    </row>
    <row r="850" spans="1:65" x14ac:dyDescent="0.35">
      <c r="A850" s="1">
        <v>44913</v>
      </c>
      <c r="F850">
        <v>275</v>
      </c>
      <c r="G850">
        <v>74</v>
      </c>
      <c r="H850">
        <v>21</v>
      </c>
      <c r="I850">
        <v>87</v>
      </c>
      <c r="BK850"/>
      <c r="BL850"/>
      <c r="BM850"/>
    </row>
    <row r="851" spans="1:65" x14ac:dyDescent="0.35">
      <c r="A851" s="1">
        <v>44915</v>
      </c>
      <c r="F851">
        <v>277</v>
      </c>
      <c r="G851">
        <v>43</v>
      </c>
      <c r="H851">
        <v>28</v>
      </c>
      <c r="I851">
        <v>54</v>
      </c>
      <c r="BK851"/>
      <c r="BL851"/>
      <c r="BM851"/>
    </row>
    <row r="852" spans="1:65" x14ac:dyDescent="0.35">
      <c r="A852" s="1">
        <v>44916</v>
      </c>
      <c r="C852">
        <v>884263</v>
      </c>
      <c r="D852">
        <v>860621</v>
      </c>
      <c r="E852">
        <v>10387</v>
      </c>
      <c r="F852">
        <v>272</v>
      </c>
      <c r="G852">
        <v>47</v>
      </c>
      <c r="H852">
        <v>32</v>
      </c>
      <c r="I852">
        <v>57</v>
      </c>
      <c r="W852">
        <f>C852-D852-E852</f>
        <v>13255</v>
      </c>
      <c r="Y852">
        <v>44</v>
      </c>
      <c r="Z852">
        <v>6265</v>
      </c>
      <c r="AA852">
        <v>3747</v>
      </c>
      <c r="AB852">
        <v>38138</v>
      </c>
      <c r="AC852">
        <v>6089</v>
      </c>
      <c r="AD852">
        <v>3615</v>
      </c>
      <c r="AE852">
        <v>36956</v>
      </c>
      <c r="AF852">
        <v>86</v>
      </c>
      <c r="AG852">
        <v>59</v>
      </c>
      <c r="AH852">
        <v>514</v>
      </c>
      <c r="AI852">
        <v>90</v>
      </c>
      <c r="AJ852">
        <v>132</v>
      </c>
      <c r="AK852">
        <v>668</v>
      </c>
      <c r="BK852"/>
      <c r="BL852"/>
      <c r="BM852"/>
    </row>
    <row r="853" spans="1:65" x14ac:dyDescent="0.35">
      <c r="A853" s="1">
        <v>44917</v>
      </c>
      <c r="F853">
        <v>268</v>
      </c>
      <c r="G853">
        <v>40</v>
      </c>
      <c r="H853">
        <v>29</v>
      </c>
      <c r="I853">
        <v>56</v>
      </c>
      <c r="BK853"/>
      <c r="BL853"/>
      <c r="BM853"/>
    </row>
    <row r="854" spans="1:65" x14ac:dyDescent="0.35">
      <c r="A854" s="1">
        <v>44918</v>
      </c>
      <c r="F854">
        <v>256</v>
      </c>
      <c r="G854">
        <v>44</v>
      </c>
      <c r="H854">
        <v>26</v>
      </c>
      <c r="I854">
        <v>52</v>
      </c>
      <c r="BK854"/>
      <c r="BL854"/>
      <c r="BM854"/>
    </row>
    <row r="855" spans="1:65" x14ac:dyDescent="0.35">
      <c r="A855" s="1">
        <v>44919</v>
      </c>
      <c r="F855">
        <v>241</v>
      </c>
      <c r="G855">
        <v>33</v>
      </c>
      <c r="H855">
        <v>15</v>
      </c>
      <c r="I855">
        <v>41</v>
      </c>
      <c r="BK855"/>
      <c r="BL855"/>
      <c r="BM855"/>
    </row>
    <row r="856" spans="1:65" x14ac:dyDescent="0.35">
      <c r="A856" s="1">
        <v>44920</v>
      </c>
      <c r="F856">
        <v>246</v>
      </c>
      <c r="G856">
        <v>37</v>
      </c>
      <c r="H856">
        <v>15</v>
      </c>
      <c r="I856">
        <v>47</v>
      </c>
      <c r="BK856"/>
      <c r="BL856"/>
      <c r="BM856"/>
    </row>
    <row r="857" spans="1:65" x14ac:dyDescent="0.35">
      <c r="A857" s="1">
        <v>44921</v>
      </c>
      <c r="F857">
        <v>241</v>
      </c>
      <c r="G857">
        <v>35</v>
      </c>
      <c r="H857">
        <v>17</v>
      </c>
      <c r="I857">
        <v>41</v>
      </c>
      <c r="BK857"/>
      <c r="BL857"/>
      <c r="BM857"/>
    </row>
    <row r="858" spans="1:65" x14ac:dyDescent="0.35">
      <c r="A858" s="1">
        <v>44922</v>
      </c>
      <c r="F858">
        <v>239</v>
      </c>
      <c r="G858">
        <v>52</v>
      </c>
      <c r="H858">
        <v>19</v>
      </c>
      <c r="I858">
        <v>59</v>
      </c>
      <c r="BK858"/>
      <c r="BL858"/>
      <c r="BM858"/>
    </row>
    <row r="859" spans="1:65" x14ac:dyDescent="0.35">
      <c r="A859" s="1">
        <v>44923</v>
      </c>
      <c r="C859">
        <v>886411</v>
      </c>
      <c r="D859">
        <v>863303</v>
      </c>
      <c r="E859">
        <v>10423</v>
      </c>
      <c r="F859">
        <v>243</v>
      </c>
      <c r="G859">
        <v>35</v>
      </c>
      <c r="H859">
        <v>20</v>
      </c>
      <c r="I859">
        <v>42</v>
      </c>
      <c r="W859">
        <f>C859-D859-E859</f>
        <v>12685</v>
      </c>
      <c r="Y859">
        <v>36</v>
      </c>
      <c r="Z859">
        <v>6280</v>
      </c>
      <c r="AA859">
        <v>3753</v>
      </c>
      <c r="AB859">
        <v>38251</v>
      </c>
      <c r="AC859">
        <v>6113</v>
      </c>
      <c r="AD859">
        <v>3627</v>
      </c>
      <c r="AE859">
        <v>37073</v>
      </c>
      <c r="AF859">
        <v>86</v>
      </c>
      <c r="AG859">
        <v>60</v>
      </c>
      <c r="AH859">
        <v>516</v>
      </c>
      <c r="AI859">
        <v>81</v>
      </c>
      <c r="AJ859">
        <v>126</v>
      </c>
      <c r="AK859">
        <v>662</v>
      </c>
      <c r="BK859"/>
      <c r="BL859"/>
      <c r="BM859"/>
    </row>
    <row r="860" spans="1:65" x14ac:dyDescent="0.35">
      <c r="A860" s="1">
        <v>44925</v>
      </c>
      <c r="F860">
        <v>274</v>
      </c>
      <c r="G860">
        <v>60</v>
      </c>
      <c r="H860">
        <v>23</v>
      </c>
      <c r="I860">
        <v>65</v>
      </c>
      <c r="BK860"/>
      <c r="BL860"/>
      <c r="BM860"/>
    </row>
    <row r="861" spans="1:65" x14ac:dyDescent="0.35">
      <c r="A861" s="1">
        <v>44927</v>
      </c>
      <c r="F861">
        <v>259</v>
      </c>
      <c r="G861">
        <v>48</v>
      </c>
      <c r="H861">
        <v>17</v>
      </c>
      <c r="I861">
        <v>52</v>
      </c>
      <c r="BK861"/>
      <c r="BL861"/>
      <c r="BM861"/>
    </row>
    <row r="862" spans="1:65" x14ac:dyDescent="0.35">
      <c r="A862" s="1">
        <v>44928</v>
      </c>
      <c r="F862">
        <v>254</v>
      </c>
      <c r="G862">
        <v>46</v>
      </c>
      <c r="H862">
        <v>17</v>
      </c>
      <c r="I862">
        <v>50</v>
      </c>
      <c r="BK862"/>
      <c r="BL862"/>
      <c r="BM862"/>
    </row>
    <row r="863" spans="1:65" x14ac:dyDescent="0.35">
      <c r="A863" s="1">
        <v>44929</v>
      </c>
      <c r="F863">
        <v>226</v>
      </c>
      <c r="G863">
        <v>35</v>
      </c>
      <c r="H863">
        <v>18</v>
      </c>
      <c r="I863">
        <v>43</v>
      </c>
      <c r="BK863"/>
      <c r="BL863"/>
      <c r="BM863"/>
    </row>
    <row r="864" spans="1:65" x14ac:dyDescent="0.35">
      <c r="A864" s="1">
        <v>44930</v>
      </c>
      <c r="C864">
        <v>888667</v>
      </c>
      <c r="D864">
        <v>870427</v>
      </c>
      <c r="E864">
        <v>10463</v>
      </c>
      <c r="F864">
        <v>248</v>
      </c>
      <c r="G864">
        <v>46</v>
      </c>
      <c r="H864">
        <v>21</v>
      </c>
      <c r="I864">
        <v>53</v>
      </c>
      <c r="W864">
        <f>C864-D864-E864</f>
        <v>7777</v>
      </c>
      <c r="Y864">
        <v>40</v>
      </c>
      <c r="Z864">
        <v>6301</v>
      </c>
      <c r="AA864">
        <v>3768</v>
      </c>
      <c r="AB864">
        <v>38347</v>
      </c>
      <c r="AC864">
        <v>6130</v>
      </c>
      <c r="AD864">
        <v>3646</v>
      </c>
      <c r="AE864">
        <v>37220</v>
      </c>
      <c r="AF864">
        <v>86</v>
      </c>
      <c r="AG864">
        <v>61</v>
      </c>
      <c r="AH864">
        <v>517</v>
      </c>
      <c r="AI864">
        <v>85</v>
      </c>
      <c r="AJ864">
        <v>122</v>
      </c>
      <c r="AK864">
        <v>610</v>
      </c>
      <c r="BK864"/>
      <c r="BL864"/>
      <c r="BM864"/>
    </row>
    <row r="865" spans="1:65" x14ac:dyDescent="0.35">
      <c r="A865" s="1">
        <v>44932</v>
      </c>
      <c r="F865">
        <v>243</v>
      </c>
      <c r="G865">
        <v>32</v>
      </c>
      <c r="H865">
        <v>20</v>
      </c>
      <c r="I865">
        <v>42</v>
      </c>
      <c r="BK865"/>
      <c r="BL865"/>
      <c r="BM865"/>
    </row>
    <row r="866" spans="1:65" x14ac:dyDescent="0.35">
      <c r="A866" s="1">
        <v>44933</v>
      </c>
      <c r="F866">
        <v>220</v>
      </c>
      <c r="G866">
        <v>34</v>
      </c>
      <c r="H866">
        <v>17</v>
      </c>
      <c r="I866">
        <v>36</v>
      </c>
      <c r="BK866"/>
      <c r="BL866"/>
      <c r="BM866"/>
    </row>
    <row r="867" spans="1:65" x14ac:dyDescent="0.35">
      <c r="A867" s="1">
        <v>44934</v>
      </c>
      <c r="F867">
        <v>224</v>
      </c>
      <c r="G867">
        <v>33</v>
      </c>
      <c r="H867">
        <v>15</v>
      </c>
      <c r="I867">
        <v>37</v>
      </c>
      <c r="BK867"/>
      <c r="BL867"/>
      <c r="BM867"/>
    </row>
    <row r="868" spans="1:65" x14ac:dyDescent="0.35">
      <c r="A868" s="1">
        <v>44935</v>
      </c>
      <c r="F868">
        <v>226</v>
      </c>
      <c r="G868">
        <v>31</v>
      </c>
      <c r="H868">
        <v>18</v>
      </c>
      <c r="I868">
        <v>34</v>
      </c>
      <c r="BK868"/>
      <c r="BL868"/>
      <c r="BM868"/>
    </row>
    <row r="869" spans="1:65" x14ac:dyDescent="0.35">
      <c r="A869" s="1">
        <v>44937</v>
      </c>
      <c r="C869">
        <v>890868</v>
      </c>
      <c r="D869">
        <v>870427</v>
      </c>
      <c r="E869">
        <v>10508</v>
      </c>
      <c r="F869">
        <v>222</v>
      </c>
      <c r="G869">
        <v>38</v>
      </c>
      <c r="H869">
        <v>23</v>
      </c>
      <c r="I869">
        <v>45</v>
      </c>
      <c r="W869">
        <f>C869-D869-E869</f>
        <v>9933</v>
      </c>
      <c r="Y869">
        <v>45</v>
      </c>
      <c r="Z869">
        <v>6312</v>
      </c>
      <c r="AA869">
        <v>3774</v>
      </c>
      <c r="AB869">
        <v>38433</v>
      </c>
      <c r="AC869">
        <v>6154</v>
      </c>
      <c r="AD869">
        <v>3667</v>
      </c>
      <c r="AE869">
        <v>37416</v>
      </c>
      <c r="AF869">
        <v>86</v>
      </c>
      <c r="AG869">
        <v>61</v>
      </c>
      <c r="AH869">
        <v>519</v>
      </c>
      <c r="AI869">
        <v>72</v>
      </c>
      <c r="AJ869">
        <v>107</v>
      </c>
      <c r="AK869">
        <v>498</v>
      </c>
      <c r="BK869"/>
      <c r="BL869"/>
      <c r="BM869"/>
    </row>
    <row r="870" spans="1:65" x14ac:dyDescent="0.35">
      <c r="A870" s="1">
        <v>44938</v>
      </c>
      <c r="F870">
        <v>232</v>
      </c>
      <c r="G870">
        <v>43</v>
      </c>
      <c r="H870">
        <v>16</v>
      </c>
      <c r="I870">
        <v>46</v>
      </c>
      <c r="BK870"/>
      <c r="BL870"/>
      <c r="BM870"/>
    </row>
    <row r="871" spans="1:65" x14ac:dyDescent="0.35">
      <c r="A871" s="1">
        <v>44939</v>
      </c>
      <c r="F871">
        <v>231</v>
      </c>
      <c r="G871">
        <v>43</v>
      </c>
      <c r="H871">
        <v>19</v>
      </c>
      <c r="I871">
        <v>48</v>
      </c>
      <c r="BK871"/>
      <c r="BL871"/>
      <c r="BM871"/>
    </row>
    <row r="872" spans="1:65" x14ac:dyDescent="0.35">
      <c r="A872" s="1">
        <v>44941</v>
      </c>
      <c r="F872">
        <v>222</v>
      </c>
      <c r="G872">
        <v>20</v>
      </c>
      <c r="H872">
        <v>19</v>
      </c>
      <c r="I872">
        <v>21</v>
      </c>
      <c r="BK872"/>
      <c r="BL872"/>
      <c r="BM872"/>
    </row>
    <row r="873" spans="1:65" x14ac:dyDescent="0.35">
      <c r="A873" s="1">
        <v>44942</v>
      </c>
      <c r="F873">
        <v>217</v>
      </c>
      <c r="G873">
        <v>22</v>
      </c>
      <c r="H873">
        <v>21</v>
      </c>
      <c r="I873">
        <v>26</v>
      </c>
      <c r="BK873"/>
      <c r="BL873"/>
      <c r="BM873"/>
    </row>
    <row r="874" spans="1:65" x14ac:dyDescent="0.35">
      <c r="A874" s="1">
        <v>44943</v>
      </c>
      <c r="F874">
        <v>195</v>
      </c>
      <c r="G874">
        <v>23</v>
      </c>
      <c r="H874">
        <v>13</v>
      </c>
      <c r="I874">
        <v>27</v>
      </c>
      <c r="BK874"/>
      <c r="BL874"/>
      <c r="BM874"/>
    </row>
    <row r="875" spans="1:65" x14ac:dyDescent="0.35">
      <c r="A875" s="1">
        <v>44944</v>
      </c>
      <c r="C875">
        <v>892558</v>
      </c>
      <c r="D875">
        <v>873876</v>
      </c>
      <c r="E875">
        <v>10538</v>
      </c>
      <c r="F875">
        <v>177</v>
      </c>
      <c r="G875">
        <v>42</v>
      </c>
      <c r="H875">
        <v>16</v>
      </c>
      <c r="I875">
        <v>54</v>
      </c>
      <c r="W875">
        <f>C875-D875-E875</f>
        <v>8144</v>
      </c>
      <c r="Y875">
        <v>30</v>
      </c>
      <c r="Z875">
        <v>6323</v>
      </c>
      <c r="AA875">
        <v>3774</v>
      </c>
      <c r="AB875">
        <v>38500</v>
      </c>
      <c r="AC875">
        <v>6178</v>
      </c>
      <c r="AD875">
        <v>3686</v>
      </c>
      <c r="AE875">
        <v>37618</v>
      </c>
      <c r="AF875">
        <v>87</v>
      </c>
      <c r="AG875">
        <v>61</v>
      </c>
      <c r="AH875">
        <v>520</v>
      </c>
      <c r="AI875">
        <v>58</v>
      </c>
      <c r="AJ875">
        <v>88</v>
      </c>
      <c r="AK875">
        <v>362</v>
      </c>
      <c r="BK875"/>
      <c r="BL875"/>
      <c r="BM875"/>
    </row>
    <row r="876" spans="1:65" x14ac:dyDescent="0.35">
      <c r="A876" s="1">
        <v>44945</v>
      </c>
      <c r="F876">
        <v>180</v>
      </c>
      <c r="G876">
        <v>31</v>
      </c>
      <c r="H876">
        <v>16</v>
      </c>
      <c r="I876">
        <v>35</v>
      </c>
      <c r="BK876"/>
      <c r="BL876"/>
      <c r="BM876"/>
    </row>
    <row r="877" spans="1:65" x14ac:dyDescent="0.35">
      <c r="A877" s="1">
        <v>44946</v>
      </c>
      <c r="F877">
        <v>176</v>
      </c>
      <c r="G877">
        <v>29</v>
      </c>
      <c r="H877">
        <v>12</v>
      </c>
      <c r="I877">
        <v>35</v>
      </c>
      <c r="BK877"/>
      <c r="BL877"/>
      <c r="BM877"/>
    </row>
    <row r="878" spans="1:65" x14ac:dyDescent="0.35">
      <c r="A878" s="1">
        <v>44947</v>
      </c>
      <c r="F878">
        <v>172</v>
      </c>
      <c r="G878">
        <v>38</v>
      </c>
      <c r="H878">
        <v>14</v>
      </c>
      <c r="I878">
        <v>44</v>
      </c>
      <c r="BK878"/>
      <c r="BL878"/>
      <c r="BM878"/>
    </row>
    <row r="879" spans="1:65" x14ac:dyDescent="0.35">
      <c r="A879" s="1">
        <v>44948</v>
      </c>
      <c r="F879">
        <v>166</v>
      </c>
      <c r="G879">
        <v>37</v>
      </c>
      <c r="H879">
        <v>13</v>
      </c>
      <c r="I879">
        <v>45</v>
      </c>
      <c r="BK879"/>
      <c r="BL879"/>
      <c r="BM879"/>
    </row>
    <row r="880" spans="1:65" x14ac:dyDescent="0.35">
      <c r="A880" s="1">
        <v>44950</v>
      </c>
      <c r="F880">
        <v>164</v>
      </c>
      <c r="G880">
        <v>25</v>
      </c>
      <c r="H880">
        <v>10</v>
      </c>
      <c r="I880">
        <v>31</v>
      </c>
      <c r="BK880"/>
      <c r="BL880"/>
      <c r="BM880"/>
    </row>
    <row r="881" spans="1:65" x14ac:dyDescent="0.35">
      <c r="A881" s="1">
        <v>44951</v>
      </c>
      <c r="C881">
        <v>894124</v>
      </c>
      <c r="D881">
        <v>875988</v>
      </c>
      <c r="E881">
        <v>10566</v>
      </c>
      <c r="F881">
        <v>154</v>
      </c>
      <c r="G881">
        <v>26</v>
      </c>
      <c r="H881">
        <v>16</v>
      </c>
      <c r="I881">
        <v>35</v>
      </c>
      <c r="W881">
        <f>C881-D881-E881</f>
        <v>7570</v>
      </c>
      <c r="Y881">
        <v>28</v>
      </c>
      <c r="Z881">
        <v>6327</v>
      </c>
      <c r="AA881">
        <v>3778</v>
      </c>
      <c r="AB881">
        <v>38565</v>
      </c>
      <c r="AC881">
        <v>6193</v>
      </c>
      <c r="AD881">
        <v>3692</v>
      </c>
      <c r="AE881">
        <v>37730</v>
      </c>
      <c r="AF881">
        <v>87</v>
      </c>
      <c r="AG881">
        <v>61</v>
      </c>
      <c r="AH881">
        <v>521</v>
      </c>
      <c r="AI881">
        <v>47</v>
      </c>
      <c r="AJ881">
        <v>86</v>
      </c>
      <c r="AK881">
        <v>314</v>
      </c>
      <c r="BK881"/>
      <c r="BL881"/>
      <c r="BM881"/>
    </row>
    <row r="882" spans="1:65" x14ac:dyDescent="0.35">
      <c r="A882" s="1">
        <v>44952</v>
      </c>
      <c r="F882">
        <v>161</v>
      </c>
      <c r="G882">
        <v>26</v>
      </c>
      <c r="H882">
        <v>16</v>
      </c>
      <c r="I882">
        <v>36</v>
      </c>
      <c r="BK882"/>
      <c r="BL882"/>
      <c r="BM882"/>
    </row>
    <row r="883" spans="1:65" x14ac:dyDescent="0.35">
      <c r="A883" s="1">
        <v>44953</v>
      </c>
      <c r="F883">
        <v>144</v>
      </c>
      <c r="G883">
        <v>18</v>
      </c>
      <c r="H883">
        <v>10</v>
      </c>
      <c r="I883">
        <v>21</v>
      </c>
      <c r="BK883"/>
      <c r="BL883"/>
      <c r="BM883"/>
    </row>
    <row r="884" spans="1:65" x14ac:dyDescent="0.35">
      <c r="A884" s="1">
        <v>44954</v>
      </c>
      <c r="F884">
        <v>145</v>
      </c>
      <c r="G884">
        <v>25</v>
      </c>
      <c r="H884">
        <v>13</v>
      </c>
      <c r="I884">
        <v>33</v>
      </c>
      <c r="BK884"/>
      <c r="BL884"/>
      <c r="BM884"/>
    </row>
    <row r="885" spans="1:65" x14ac:dyDescent="0.35">
      <c r="A885" s="1">
        <v>44955</v>
      </c>
      <c r="F885">
        <v>148</v>
      </c>
      <c r="G885">
        <v>30</v>
      </c>
      <c r="H885">
        <v>13</v>
      </c>
      <c r="I885">
        <v>37</v>
      </c>
      <c r="BK885"/>
      <c r="BL885"/>
      <c r="BM885"/>
    </row>
    <row r="886" spans="1:65" x14ac:dyDescent="0.35">
      <c r="A886" s="1">
        <v>44956</v>
      </c>
      <c r="F886">
        <v>147</v>
      </c>
      <c r="G886">
        <v>24</v>
      </c>
      <c r="H886">
        <v>14</v>
      </c>
      <c r="I886">
        <v>32</v>
      </c>
      <c r="BK886"/>
      <c r="BL886"/>
      <c r="BM886"/>
    </row>
    <row r="887" spans="1:65" x14ac:dyDescent="0.35">
      <c r="A887" s="1">
        <v>44957</v>
      </c>
      <c r="F887">
        <v>135</v>
      </c>
      <c r="G887">
        <v>15</v>
      </c>
      <c r="H887">
        <v>16</v>
      </c>
      <c r="I887">
        <v>20</v>
      </c>
      <c r="BK887"/>
      <c r="BL887"/>
      <c r="BM887"/>
    </row>
    <row r="888" spans="1:65" x14ac:dyDescent="0.35">
      <c r="A888" s="1">
        <v>44958</v>
      </c>
      <c r="C888">
        <v>895619</v>
      </c>
      <c r="D888">
        <v>878204</v>
      </c>
      <c r="E888">
        <v>10597</v>
      </c>
      <c r="F888">
        <v>131</v>
      </c>
      <c r="G888">
        <v>21</v>
      </c>
      <c r="H888">
        <v>12</v>
      </c>
      <c r="I888">
        <v>30</v>
      </c>
      <c r="W888">
        <f>C888-D888-E888</f>
        <v>6818</v>
      </c>
      <c r="Y888">
        <v>31</v>
      </c>
      <c r="Z888">
        <v>6331</v>
      </c>
      <c r="AA888">
        <v>3783</v>
      </c>
      <c r="AB888">
        <v>38600</v>
      </c>
      <c r="AC888">
        <v>6214</v>
      </c>
      <c r="AD888">
        <v>3707</v>
      </c>
      <c r="AE888">
        <v>37825</v>
      </c>
      <c r="AF888">
        <v>87</v>
      </c>
      <c r="AG888">
        <v>61</v>
      </c>
      <c r="AH888">
        <v>522</v>
      </c>
      <c r="AI888">
        <v>30</v>
      </c>
      <c r="AJ888">
        <v>76</v>
      </c>
      <c r="AK888">
        <v>253</v>
      </c>
      <c r="BK888"/>
      <c r="BL888"/>
      <c r="BM888"/>
    </row>
    <row r="889" spans="1:65" x14ac:dyDescent="0.35">
      <c r="A889" s="1">
        <v>44959</v>
      </c>
      <c r="F889">
        <v>131</v>
      </c>
      <c r="G889">
        <v>24</v>
      </c>
      <c r="H889">
        <v>14</v>
      </c>
      <c r="I889">
        <v>29</v>
      </c>
      <c r="BK889"/>
      <c r="BL889"/>
      <c r="BM889"/>
    </row>
    <row r="890" spans="1:65" x14ac:dyDescent="0.35">
      <c r="A890" s="1">
        <v>44960</v>
      </c>
      <c r="F890">
        <v>138</v>
      </c>
      <c r="G890">
        <v>31</v>
      </c>
      <c r="H890">
        <v>22</v>
      </c>
      <c r="I890">
        <v>40</v>
      </c>
      <c r="BK890"/>
      <c r="BL890"/>
      <c r="BM890"/>
    </row>
    <row r="891" spans="1:65" x14ac:dyDescent="0.35">
      <c r="A891" s="1">
        <v>44961</v>
      </c>
      <c r="F891">
        <v>124</v>
      </c>
      <c r="G891">
        <v>22</v>
      </c>
      <c r="H891">
        <v>20</v>
      </c>
      <c r="I891">
        <v>23</v>
      </c>
      <c r="BK891"/>
      <c r="BL891"/>
      <c r="BM891"/>
    </row>
    <row r="892" spans="1:65" x14ac:dyDescent="0.35">
      <c r="A892" s="1">
        <v>44962</v>
      </c>
      <c r="F892">
        <v>127</v>
      </c>
      <c r="G892">
        <v>16</v>
      </c>
      <c r="H892">
        <v>19</v>
      </c>
      <c r="I892">
        <v>16</v>
      </c>
      <c r="BK892"/>
      <c r="BL892"/>
      <c r="BM892"/>
    </row>
    <row r="893" spans="1:65" x14ac:dyDescent="0.35">
      <c r="A893" s="1">
        <v>44963</v>
      </c>
      <c r="F893">
        <v>122</v>
      </c>
      <c r="G893">
        <v>16</v>
      </c>
      <c r="H893">
        <v>20</v>
      </c>
      <c r="I893">
        <v>18</v>
      </c>
      <c r="BK893"/>
      <c r="BL893"/>
      <c r="BM893"/>
    </row>
    <row r="894" spans="1:65" x14ac:dyDescent="0.35">
      <c r="A894" s="1">
        <v>44964</v>
      </c>
      <c r="F894">
        <v>128</v>
      </c>
      <c r="G894">
        <v>14</v>
      </c>
      <c r="H894">
        <v>16</v>
      </c>
      <c r="I894">
        <v>23</v>
      </c>
      <c r="BK894"/>
      <c r="BL894"/>
      <c r="BM894"/>
    </row>
    <row r="895" spans="1:65" x14ac:dyDescent="0.35">
      <c r="A895" s="1">
        <v>44965</v>
      </c>
      <c r="C895">
        <v>897136</v>
      </c>
      <c r="D895">
        <v>880360</v>
      </c>
      <c r="E895">
        <v>10625</v>
      </c>
      <c r="F895">
        <v>122</v>
      </c>
      <c r="G895">
        <v>24</v>
      </c>
      <c r="H895">
        <v>15</v>
      </c>
      <c r="I895">
        <v>30</v>
      </c>
      <c r="W895">
        <f>C895-D895-E895</f>
        <v>6151</v>
      </c>
      <c r="Y895">
        <v>28</v>
      </c>
      <c r="Z895">
        <v>6337</v>
      </c>
      <c r="AA895">
        <v>3788</v>
      </c>
      <c r="AB895">
        <v>38660</v>
      </c>
      <c r="AC895">
        <v>6224</v>
      </c>
      <c r="AD895">
        <v>3712</v>
      </c>
      <c r="AE895">
        <v>37910</v>
      </c>
      <c r="AF895">
        <v>88</v>
      </c>
      <c r="AG895">
        <v>62</v>
      </c>
      <c r="AH895">
        <v>523</v>
      </c>
      <c r="AI895">
        <v>25</v>
      </c>
      <c r="AJ895">
        <v>76</v>
      </c>
      <c r="AK895">
        <v>227</v>
      </c>
      <c r="BK895"/>
      <c r="BL895"/>
      <c r="BM895"/>
    </row>
    <row r="896" spans="1:65" x14ac:dyDescent="0.35">
      <c r="A896" s="1">
        <v>44966</v>
      </c>
      <c r="F896">
        <v>120</v>
      </c>
      <c r="G896">
        <v>25</v>
      </c>
      <c r="H896">
        <v>13</v>
      </c>
      <c r="I896">
        <v>31</v>
      </c>
      <c r="BK896"/>
      <c r="BL896"/>
      <c r="BM896"/>
    </row>
    <row r="897" spans="1:65" x14ac:dyDescent="0.35">
      <c r="A897" s="1">
        <v>44967</v>
      </c>
      <c r="F897">
        <v>116</v>
      </c>
      <c r="G897">
        <v>29</v>
      </c>
      <c r="H897">
        <v>14</v>
      </c>
      <c r="I897">
        <v>33</v>
      </c>
      <c r="BK897"/>
      <c r="BL897"/>
      <c r="BM897"/>
    </row>
    <row r="898" spans="1:65" x14ac:dyDescent="0.35">
      <c r="A898" s="1">
        <v>44968</v>
      </c>
      <c r="F898">
        <v>116</v>
      </c>
      <c r="G898">
        <v>29</v>
      </c>
      <c r="H898">
        <v>14</v>
      </c>
      <c r="I898">
        <v>33</v>
      </c>
      <c r="BK898"/>
      <c r="BL898"/>
      <c r="BM898"/>
    </row>
    <row r="899" spans="1:65" x14ac:dyDescent="0.35">
      <c r="A899" s="1">
        <v>44969</v>
      </c>
      <c r="F899">
        <v>118</v>
      </c>
      <c r="G899">
        <v>28</v>
      </c>
      <c r="H899">
        <v>10</v>
      </c>
      <c r="I899">
        <v>38</v>
      </c>
      <c r="BK899"/>
      <c r="BL899"/>
      <c r="BM899"/>
    </row>
    <row r="900" spans="1:65" x14ac:dyDescent="0.35">
      <c r="A900" s="1">
        <v>44970</v>
      </c>
      <c r="F900">
        <v>117</v>
      </c>
      <c r="G900">
        <v>26</v>
      </c>
      <c r="H900">
        <v>11</v>
      </c>
      <c r="I900">
        <v>30</v>
      </c>
      <c r="BK900"/>
      <c r="BL900"/>
      <c r="BM900"/>
    </row>
    <row r="901" spans="1:65" x14ac:dyDescent="0.35">
      <c r="A901" s="1">
        <v>44971</v>
      </c>
      <c r="F901">
        <v>132</v>
      </c>
      <c r="G901">
        <v>26</v>
      </c>
      <c r="H901">
        <v>13</v>
      </c>
      <c r="I901">
        <v>29</v>
      </c>
      <c r="BK901"/>
      <c r="BL901"/>
      <c r="BM901"/>
    </row>
    <row r="902" spans="1:65" x14ac:dyDescent="0.35">
      <c r="A902" s="1">
        <v>44972</v>
      </c>
      <c r="C902">
        <v>898762</v>
      </c>
      <c r="D902">
        <v>882020</v>
      </c>
      <c r="E902">
        <v>10653</v>
      </c>
      <c r="F902">
        <v>135</v>
      </c>
      <c r="G902">
        <v>20</v>
      </c>
      <c r="H902">
        <v>16</v>
      </c>
      <c r="I902">
        <v>32</v>
      </c>
      <c r="W902">
        <f>C902-D902-E902</f>
        <v>6089</v>
      </c>
      <c r="Y902">
        <v>28</v>
      </c>
      <c r="Z902">
        <v>6346</v>
      </c>
      <c r="AA902">
        <v>3793</v>
      </c>
      <c r="AB902">
        <v>38724</v>
      </c>
      <c r="AC902">
        <v>6235</v>
      </c>
      <c r="AD902">
        <v>3712</v>
      </c>
      <c r="AE902">
        <v>37975</v>
      </c>
      <c r="AF902">
        <v>88</v>
      </c>
      <c r="AG902">
        <v>62</v>
      </c>
      <c r="AH902">
        <v>525</v>
      </c>
      <c r="AI902">
        <v>23</v>
      </c>
      <c r="AJ902">
        <v>81</v>
      </c>
      <c r="AK902">
        <v>224</v>
      </c>
      <c r="BK902"/>
      <c r="BL902"/>
      <c r="BM902"/>
    </row>
    <row r="903" spans="1:65" x14ac:dyDescent="0.35">
      <c r="A903" s="1">
        <v>44973</v>
      </c>
      <c r="F903">
        <v>142</v>
      </c>
      <c r="G903">
        <v>37</v>
      </c>
      <c r="H903">
        <v>14</v>
      </c>
      <c r="I903">
        <v>64</v>
      </c>
      <c r="BK903"/>
      <c r="BL903"/>
      <c r="BM903"/>
    </row>
    <row r="904" spans="1:65" x14ac:dyDescent="0.35">
      <c r="A904" s="1">
        <v>44974</v>
      </c>
      <c r="F904">
        <v>140</v>
      </c>
      <c r="G904">
        <v>30</v>
      </c>
      <c r="H904">
        <v>13</v>
      </c>
      <c r="I904">
        <v>48</v>
      </c>
      <c r="BK904"/>
      <c r="BL904"/>
      <c r="BM904"/>
    </row>
    <row r="905" spans="1:65" x14ac:dyDescent="0.35">
      <c r="A905" s="1">
        <v>44975</v>
      </c>
      <c r="F905">
        <v>140</v>
      </c>
      <c r="G905">
        <v>31</v>
      </c>
      <c r="H905">
        <v>15</v>
      </c>
      <c r="I905">
        <v>44</v>
      </c>
      <c r="BK905"/>
      <c r="BL905"/>
      <c r="BM905"/>
    </row>
    <row r="906" spans="1:65" x14ac:dyDescent="0.35">
      <c r="A906" s="1">
        <v>44977</v>
      </c>
      <c r="F906">
        <v>133</v>
      </c>
      <c r="G906">
        <v>28</v>
      </c>
      <c r="H906">
        <v>16</v>
      </c>
      <c r="I906">
        <v>41</v>
      </c>
      <c r="BK906"/>
      <c r="BL906"/>
      <c r="BM906"/>
    </row>
    <row r="907" spans="1:65" x14ac:dyDescent="0.35">
      <c r="A907" s="1">
        <v>44978</v>
      </c>
      <c r="F907">
        <v>138</v>
      </c>
      <c r="G907">
        <v>29</v>
      </c>
      <c r="H907">
        <v>12</v>
      </c>
      <c r="I907">
        <v>43</v>
      </c>
      <c r="BK907"/>
      <c r="BL907"/>
      <c r="BM907"/>
    </row>
    <row r="908" spans="1:65" x14ac:dyDescent="0.35">
      <c r="A908" s="1">
        <v>44979</v>
      </c>
      <c r="C908">
        <v>900343</v>
      </c>
      <c r="D908">
        <v>883558</v>
      </c>
      <c r="E908">
        <v>10671</v>
      </c>
      <c r="F908">
        <v>159</v>
      </c>
      <c r="G908">
        <v>36</v>
      </c>
      <c r="H908">
        <v>10</v>
      </c>
      <c r="I908">
        <v>56</v>
      </c>
      <c r="W908">
        <f>C908-D908-E908</f>
        <v>6114</v>
      </c>
      <c r="Y908">
        <v>18</v>
      </c>
      <c r="Z908">
        <v>6351</v>
      </c>
      <c r="AA908">
        <v>3800</v>
      </c>
      <c r="AB908">
        <v>38803</v>
      </c>
      <c r="AC908">
        <v>6239</v>
      </c>
      <c r="AD908">
        <v>3716</v>
      </c>
      <c r="AE908">
        <v>38040</v>
      </c>
      <c r="AF908">
        <v>88</v>
      </c>
      <c r="AG908">
        <v>62</v>
      </c>
      <c r="AH908">
        <v>525</v>
      </c>
      <c r="AI908">
        <v>24</v>
      </c>
      <c r="AJ908">
        <v>84</v>
      </c>
      <c r="AK908">
        <v>238</v>
      </c>
      <c r="BK908"/>
      <c r="BL908"/>
      <c r="BM908"/>
    </row>
    <row r="909" spans="1:65" x14ac:dyDescent="0.35">
      <c r="A909" s="1">
        <v>44980</v>
      </c>
      <c r="F909">
        <v>156</v>
      </c>
      <c r="G909">
        <v>32</v>
      </c>
      <c r="H909">
        <v>15</v>
      </c>
      <c r="I909">
        <v>54</v>
      </c>
      <c r="BK909"/>
      <c r="BL909"/>
      <c r="BM909"/>
    </row>
    <row r="910" spans="1:65" x14ac:dyDescent="0.35">
      <c r="A910" s="1">
        <v>44981</v>
      </c>
      <c r="F910">
        <v>143</v>
      </c>
      <c r="G910">
        <v>24</v>
      </c>
      <c r="H910">
        <v>13</v>
      </c>
      <c r="I910">
        <v>41</v>
      </c>
      <c r="BK910"/>
      <c r="BL910"/>
      <c r="BM910"/>
    </row>
    <row r="911" spans="1:65" x14ac:dyDescent="0.35">
      <c r="A911" s="1">
        <v>44983</v>
      </c>
      <c r="F911">
        <v>139</v>
      </c>
      <c r="G911">
        <v>16</v>
      </c>
      <c r="H911">
        <v>15</v>
      </c>
      <c r="I911">
        <v>42</v>
      </c>
      <c r="BK911"/>
      <c r="BL911"/>
      <c r="BM911"/>
    </row>
    <row r="912" spans="1:65" x14ac:dyDescent="0.35">
      <c r="A912" s="1">
        <v>44984</v>
      </c>
      <c r="F912">
        <v>130</v>
      </c>
      <c r="G912">
        <v>17</v>
      </c>
      <c r="H912">
        <v>13</v>
      </c>
      <c r="I912">
        <v>38</v>
      </c>
      <c r="BK912"/>
      <c r="BL912"/>
      <c r="BM912"/>
    </row>
    <row r="913" spans="1:65" x14ac:dyDescent="0.35">
      <c r="A913" s="1">
        <v>44985</v>
      </c>
      <c r="F913">
        <v>164</v>
      </c>
      <c r="G913">
        <v>26</v>
      </c>
      <c r="H913">
        <v>13</v>
      </c>
      <c r="I913">
        <v>39</v>
      </c>
      <c r="BK913"/>
      <c r="BL913"/>
      <c r="BM913"/>
    </row>
    <row r="914" spans="1:65" x14ac:dyDescent="0.35">
      <c r="A914" s="1">
        <v>44986</v>
      </c>
      <c r="C914">
        <v>902075</v>
      </c>
      <c r="D914">
        <v>885022</v>
      </c>
      <c r="E914">
        <v>10700</v>
      </c>
      <c r="F914">
        <v>175</v>
      </c>
      <c r="G914">
        <v>43</v>
      </c>
      <c r="H914">
        <v>12</v>
      </c>
      <c r="I914">
        <v>59</v>
      </c>
      <c r="W914">
        <f>C914-D914-E914</f>
        <v>6353</v>
      </c>
      <c r="Y914">
        <v>29</v>
      </c>
      <c r="Z914">
        <v>6365</v>
      </c>
      <c r="AA914">
        <v>3807</v>
      </c>
      <c r="AB914">
        <v>38892</v>
      </c>
      <c r="AC914">
        <v>6243</v>
      </c>
      <c r="AD914">
        <v>3721</v>
      </c>
      <c r="AE914">
        <v>38072</v>
      </c>
      <c r="AF914">
        <v>88</v>
      </c>
      <c r="AG914">
        <v>62</v>
      </c>
      <c r="AH914">
        <v>528</v>
      </c>
      <c r="AI914">
        <v>34</v>
      </c>
      <c r="AJ914">
        <v>86</v>
      </c>
      <c r="AK914">
        <v>292</v>
      </c>
      <c r="BK914"/>
      <c r="BL914"/>
      <c r="BM914"/>
    </row>
    <row r="915" spans="1:65" x14ac:dyDescent="0.35">
      <c r="A915" s="1">
        <v>44987</v>
      </c>
      <c r="F915">
        <v>186</v>
      </c>
      <c r="G915">
        <v>30</v>
      </c>
      <c r="H915">
        <v>13</v>
      </c>
      <c r="I915">
        <v>41</v>
      </c>
      <c r="BK915"/>
      <c r="BL915"/>
      <c r="BM915"/>
    </row>
    <row r="916" spans="1:65" x14ac:dyDescent="0.35">
      <c r="A916" s="1">
        <v>44988</v>
      </c>
      <c r="F916">
        <v>183</v>
      </c>
      <c r="G916">
        <v>31</v>
      </c>
      <c r="H916">
        <v>14</v>
      </c>
      <c r="I916">
        <v>51</v>
      </c>
      <c r="BK916"/>
      <c r="BL916"/>
      <c r="BM916"/>
    </row>
    <row r="917" spans="1:65" x14ac:dyDescent="0.35">
      <c r="A917" s="1">
        <v>44989</v>
      </c>
      <c r="F917">
        <v>178</v>
      </c>
      <c r="G917">
        <v>25</v>
      </c>
      <c r="H917">
        <v>13</v>
      </c>
      <c r="I917">
        <v>48</v>
      </c>
      <c r="BK917"/>
      <c r="BL917"/>
      <c r="BM917"/>
    </row>
    <row r="918" spans="1:65" x14ac:dyDescent="0.35">
      <c r="A918" s="1">
        <v>44990</v>
      </c>
      <c r="F918">
        <v>177</v>
      </c>
      <c r="G918">
        <v>23</v>
      </c>
      <c r="H918">
        <v>13</v>
      </c>
      <c r="I918">
        <v>45</v>
      </c>
      <c r="BK918"/>
      <c r="BL918"/>
      <c r="BM918"/>
    </row>
    <row r="919" spans="1:65" x14ac:dyDescent="0.35">
      <c r="A919" s="1">
        <v>44991</v>
      </c>
      <c r="F919">
        <v>175</v>
      </c>
      <c r="G919">
        <v>29</v>
      </c>
      <c r="H919">
        <v>15</v>
      </c>
      <c r="I919">
        <v>49</v>
      </c>
      <c r="BK919"/>
      <c r="BL919"/>
      <c r="BM919"/>
    </row>
    <row r="920" spans="1:65" x14ac:dyDescent="0.35">
      <c r="A920" s="1">
        <v>44993</v>
      </c>
      <c r="C920">
        <v>903991</v>
      </c>
      <c r="D920">
        <v>886511</v>
      </c>
      <c r="E920">
        <v>10725</v>
      </c>
      <c r="F920">
        <v>155</v>
      </c>
      <c r="G920">
        <v>32</v>
      </c>
      <c r="H920">
        <v>10</v>
      </c>
      <c r="I920">
        <v>49</v>
      </c>
      <c r="W920">
        <f>C920-D920-E920</f>
        <v>6755</v>
      </c>
      <c r="Y920">
        <v>25</v>
      </c>
      <c r="Z920">
        <v>6386</v>
      </c>
      <c r="AA920">
        <v>3817</v>
      </c>
      <c r="AB920">
        <v>38980</v>
      </c>
      <c r="AC920">
        <v>6248</v>
      </c>
      <c r="AD920">
        <v>3726</v>
      </c>
      <c r="AE920">
        <v>38132</v>
      </c>
      <c r="AF920">
        <v>89</v>
      </c>
      <c r="AG920">
        <v>62</v>
      </c>
      <c r="AH920">
        <v>528</v>
      </c>
      <c r="AI920">
        <v>49</v>
      </c>
      <c r="AJ920">
        <v>91</v>
      </c>
      <c r="AK920">
        <v>320</v>
      </c>
      <c r="BK920"/>
      <c r="BL920"/>
      <c r="BM920"/>
    </row>
    <row r="921" spans="1:65" x14ac:dyDescent="0.35">
      <c r="A921" s="1">
        <v>44996</v>
      </c>
      <c r="F921">
        <v>164</v>
      </c>
      <c r="G921">
        <v>42</v>
      </c>
      <c r="H921">
        <v>14</v>
      </c>
      <c r="I921">
        <v>61</v>
      </c>
      <c r="BK921"/>
      <c r="BL921"/>
      <c r="BM921"/>
    </row>
    <row r="922" spans="1:65" x14ac:dyDescent="0.35">
      <c r="A922" s="1">
        <v>44997</v>
      </c>
      <c r="F922">
        <v>160</v>
      </c>
      <c r="G922">
        <v>33</v>
      </c>
      <c r="H922">
        <v>14</v>
      </c>
      <c r="I922">
        <v>54</v>
      </c>
      <c r="BK922"/>
      <c r="BL922"/>
      <c r="BM922"/>
    </row>
    <row r="923" spans="1:65" x14ac:dyDescent="0.35">
      <c r="A923" s="1">
        <v>44998</v>
      </c>
      <c r="F923">
        <v>161</v>
      </c>
      <c r="G923">
        <v>33</v>
      </c>
      <c r="H923">
        <v>15</v>
      </c>
      <c r="I923">
        <v>53</v>
      </c>
      <c r="BK923"/>
      <c r="BL923"/>
      <c r="BM923"/>
    </row>
    <row r="924" spans="1:65" x14ac:dyDescent="0.35">
      <c r="A924" s="1">
        <v>44999</v>
      </c>
      <c r="F924">
        <v>179</v>
      </c>
      <c r="G924">
        <v>22</v>
      </c>
      <c r="H924">
        <v>8</v>
      </c>
      <c r="I924">
        <v>36</v>
      </c>
      <c r="BK924"/>
      <c r="BL924"/>
      <c r="BM924"/>
    </row>
    <row r="925" spans="1:65" x14ac:dyDescent="0.35">
      <c r="A925" s="1">
        <v>45000</v>
      </c>
      <c r="C925">
        <v>905744</v>
      </c>
      <c r="D925">
        <v>888109</v>
      </c>
      <c r="E925">
        <v>10742</v>
      </c>
      <c r="F925">
        <v>166</v>
      </c>
      <c r="G925">
        <v>41</v>
      </c>
      <c r="H925">
        <v>10</v>
      </c>
      <c r="I925">
        <v>70</v>
      </c>
      <c r="W925">
        <f>C925-D925-E925</f>
        <v>6893</v>
      </c>
      <c r="Y925">
        <f>E925-E920</f>
        <v>17</v>
      </c>
      <c r="Z925">
        <v>6401</v>
      </c>
      <c r="AA925">
        <v>3833</v>
      </c>
      <c r="AB925">
        <v>39057</v>
      </c>
      <c r="AC925">
        <v>6257</v>
      </c>
      <c r="AD925">
        <v>3731</v>
      </c>
      <c r="AE925">
        <v>38194</v>
      </c>
      <c r="AF925">
        <v>89</v>
      </c>
      <c r="AG925">
        <v>62</v>
      </c>
      <c r="AH925">
        <v>530</v>
      </c>
      <c r="AI925">
        <v>55</v>
      </c>
      <c r="AJ925">
        <v>102</v>
      </c>
      <c r="AK925">
        <v>333</v>
      </c>
      <c r="BK925"/>
      <c r="BL925"/>
      <c r="BM925"/>
    </row>
  </sheetData>
  <conditionalFormatting sqref="AH228">
    <cfRule type="cellIs" dxfId="199" priority="201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09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208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207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206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 I695</xm:sqref>
        </x14:conditionalFormatting>
        <x14:conditionalFormatting xmlns:xm="http://schemas.microsoft.com/office/excel/2006/main">
          <x14:cfRule type="cellIs" priority="205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204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203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202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200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99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AI642:AI654 AI656:AI661 AI663:AI675 AJ648:AK648 AI677:AI682 AI684:AI688 AI690:AI695 AI697:AI702 AI704:AI709 AI711:AI716 AI718:AI723 AI725:AI730 AI732:AI737 AI739:AI744 AI746:AI751 AI753:AI758 AI760:AI765 AI767:AI772 AI774:AI784 AI786:AI791 AI793:AI798 AI800:AI805 AI807:AI812 AI814:AI819 AI821:AI826 AI834:AI839 AI828:AI832 AI841:AI1048576</xm:sqref>
        </x14:conditionalFormatting>
        <x14:conditionalFormatting xmlns:xm="http://schemas.microsoft.com/office/excel/2006/main">
          <x14:cfRule type="cellIs" priority="198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AJ642:AJ647 AJ656:AJ661 AJ663:AJ675 AJ677:AJ682 AJ684:AJ688 AJ690:AJ695 AJ697:AJ702 AJ704:AJ709 AJ711:AJ716 AJ718:AJ723 AJ725:AJ730 AJ732:AJ737 AJ739:AJ744 AJ746:AJ751 AJ753:AJ758 AJ760:AJ765 AJ767:AJ772 AJ774:AJ784 AJ786:AJ791 AJ793:AJ798 AJ800:AJ805 AJ807:AJ812 AJ814:AJ819 AJ821:AJ826 AJ834:AJ839 AJ828:AJ832 AJ841:AJ1048576</xm:sqref>
        </x14:conditionalFormatting>
        <x14:conditionalFormatting xmlns:xm="http://schemas.microsoft.com/office/excel/2006/main">
          <x14:cfRule type="cellIs" priority="197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96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95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94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93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92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AK642:AK647 AK656:AK661 AK663:AK675 AK677:AK682 AK684:AK688 AK690:AK695 AK697:AK702 AK704:AK709 AK711:AK716 AK718:AK723 AK725:AK730 AK732:AK737 AK739:AK744 AK746:AK751 AK753:AK758 AK760:AK765 AK767:AK772 AK774:AK784 AK786:AK791 AK793:AK798 AK800:AK805 AK807:AK812 AK814:AK819 AK821:AK826 AK834:AK839 AK828:AK832 AK841:AK1048576</xm:sqref>
        </x14:conditionalFormatting>
        <x14:conditionalFormatting xmlns:xm="http://schemas.microsoft.com/office/excel/2006/main">
          <x14:cfRule type="cellIs" priority="191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90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89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88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87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86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85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84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83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81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80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79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78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77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76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75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74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73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72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71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70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69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68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67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66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65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64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63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62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61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60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59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58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57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56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55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54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53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52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51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50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49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48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47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46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45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44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43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42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41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40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39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38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37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36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35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34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33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32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31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130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129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128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127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126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125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124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123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122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121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120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119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118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117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116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115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114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113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112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111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110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109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108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107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106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105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104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103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102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101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100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99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98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97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96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95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94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93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92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91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90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89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88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86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85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84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83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82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81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80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79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78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77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76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75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74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73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72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71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70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69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68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67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66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65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64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63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62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60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59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58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57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56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54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53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52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51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50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Y544:Y676</xm:sqref>
        </x14:conditionalFormatting>
        <x14:conditionalFormatting xmlns:xm="http://schemas.microsoft.com/office/excel/2006/main">
          <x14:cfRule type="cellIs" priority="48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W544:W667</xm:sqref>
        </x14:conditionalFormatting>
        <x14:conditionalFormatting xmlns:xm="http://schemas.microsoft.com/office/excel/2006/main">
          <x14:cfRule type="cellIs" priority="47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43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42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41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40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39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38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37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36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34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AI635:AK641</xm:sqref>
        </x14:conditionalFormatting>
        <x14:conditionalFormatting xmlns:xm="http://schemas.microsoft.com/office/excel/2006/main">
          <x14:cfRule type="cellIs" priority="33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  <x14:conditionalFormatting xmlns:xm="http://schemas.microsoft.com/office/excel/2006/main">
          <x14:cfRule type="cellIs" priority="32" operator="equal" id="{6B21C7BB-CC37-43E8-967E-D06C1FD5AE3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W669</xm:sqref>
        </x14:conditionalFormatting>
        <x14:conditionalFormatting xmlns:xm="http://schemas.microsoft.com/office/excel/2006/main">
          <x14:cfRule type="cellIs" priority="31" operator="equal" id="{894D2681-4C51-4C27-8601-CC37EDEAD21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AI662:AK662</xm:sqref>
        </x14:conditionalFormatting>
        <x14:conditionalFormatting xmlns:xm="http://schemas.microsoft.com/office/excel/2006/main">
          <x14:cfRule type="cellIs" priority="30" operator="equal" id="{3B344774-5AE6-49C4-96DE-9B96E6DE6FE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AI676:AK676</xm:sqref>
        </x14:conditionalFormatting>
        <x14:conditionalFormatting xmlns:xm="http://schemas.microsoft.com/office/excel/2006/main">
          <x14:cfRule type="cellIs" priority="29" operator="equal" id="{65F5C3D5-3175-4C12-BCE9-B0AB39EDDB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Y683</xm:sqref>
        </x14:conditionalFormatting>
        <x14:conditionalFormatting xmlns:xm="http://schemas.microsoft.com/office/excel/2006/main">
          <x14:cfRule type="cellIs" priority="28" operator="equal" id="{7A16F776-E4FA-423F-83CA-21EE71033C9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AI683:AK683</xm:sqref>
        </x14:conditionalFormatting>
        <x14:conditionalFormatting xmlns:xm="http://schemas.microsoft.com/office/excel/2006/main">
          <x14:cfRule type="cellIs" priority="27" operator="equal" id="{D29CE998-F3A9-40B8-B348-ED7FD172B37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Y689</xm:sqref>
        </x14:conditionalFormatting>
        <x14:conditionalFormatting xmlns:xm="http://schemas.microsoft.com/office/excel/2006/main">
          <x14:cfRule type="cellIs" priority="26" operator="equal" id="{0D3572D2-C6C0-4A7C-BB38-B2F7E280E5B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AI689:AK689</xm:sqref>
        </x14:conditionalFormatting>
        <x14:conditionalFormatting xmlns:xm="http://schemas.microsoft.com/office/excel/2006/main">
          <x14:cfRule type="cellIs" priority="25" operator="equal" id="{1609B0C1-4647-4A22-9898-2D34B7757A5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Y696</xm:sqref>
        </x14:conditionalFormatting>
        <x14:conditionalFormatting xmlns:xm="http://schemas.microsoft.com/office/excel/2006/main">
          <x14:cfRule type="cellIs" priority="24" operator="equal" id="{0065B2BB-78F2-4600-B3A8-F5E2B27AF23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AI696:AK696</xm:sqref>
        </x14:conditionalFormatting>
        <x14:conditionalFormatting xmlns:xm="http://schemas.microsoft.com/office/excel/2006/main">
          <x14:cfRule type="cellIs" priority="23" operator="equal" id="{25C9F1D3-7D38-4C08-9C93-06F6D1F57A3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Y703:Y718</xm:sqref>
        </x14:conditionalFormatting>
        <x14:conditionalFormatting xmlns:xm="http://schemas.microsoft.com/office/excel/2006/main">
          <x14:cfRule type="cellIs" priority="22" operator="equal" id="{728608AE-3CA7-4040-8FD8-8564102D9CC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AI703:AK703</xm:sqref>
        </x14:conditionalFormatting>
        <x14:conditionalFormatting xmlns:xm="http://schemas.microsoft.com/office/excel/2006/main">
          <x14:cfRule type="cellIs" priority="21" operator="equal" id="{48C50B28-5E74-4262-BB1F-088BA40A597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AI710:AK710</xm:sqref>
        </x14:conditionalFormatting>
        <x14:conditionalFormatting xmlns:xm="http://schemas.microsoft.com/office/excel/2006/main">
          <x14:cfRule type="cellIs" priority="20" operator="equal" id="{DFF71B7B-4AAD-4192-9E6C-6083C2CCD84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AI717:AK717</xm:sqref>
        </x14:conditionalFormatting>
        <x14:conditionalFormatting xmlns:xm="http://schemas.microsoft.com/office/excel/2006/main">
          <x14:cfRule type="cellIs" priority="19" operator="equal" id="{E3487EAB-7475-4156-B792-E5F062F2EF8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Y724</xm:sqref>
        </x14:conditionalFormatting>
        <x14:conditionalFormatting xmlns:xm="http://schemas.microsoft.com/office/excel/2006/main">
          <x14:cfRule type="cellIs" priority="18" operator="equal" id="{0363903A-E01D-4CCF-9158-2737C01F49F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AI724:AK724</xm:sqref>
        </x14:conditionalFormatting>
        <x14:conditionalFormatting xmlns:xm="http://schemas.microsoft.com/office/excel/2006/main">
          <x14:cfRule type="cellIs" priority="17" operator="equal" id="{2E7597D3-9B5E-41E6-9D94-9C647ECDD66C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Y731</xm:sqref>
        </x14:conditionalFormatting>
        <x14:conditionalFormatting xmlns:xm="http://schemas.microsoft.com/office/excel/2006/main">
          <x14:cfRule type="cellIs" priority="16" operator="equal" id="{178D1F98-D094-4386-B5E5-7719AD381CF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AI731:AK731</xm:sqref>
        </x14:conditionalFormatting>
        <x14:conditionalFormatting xmlns:xm="http://schemas.microsoft.com/office/excel/2006/main">
          <x14:cfRule type="cellIs" priority="15" operator="equal" id="{57E6245B-CE48-47C9-AA55-5001D9C791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AI738:AK738</xm:sqref>
        </x14:conditionalFormatting>
        <x14:conditionalFormatting xmlns:xm="http://schemas.microsoft.com/office/excel/2006/main">
          <x14:cfRule type="cellIs" priority="14" operator="equal" id="{ACA23038-A029-49F9-9DC7-F9A20CEB596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AI745:AK745</xm:sqref>
        </x14:conditionalFormatting>
        <x14:conditionalFormatting xmlns:xm="http://schemas.microsoft.com/office/excel/2006/main">
          <x14:cfRule type="cellIs" priority="13" operator="equal" id="{91C4C208-1A6D-4DBA-A586-5744F727E3B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AI752:AK752</xm:sqref>
        </x14:conditionalFormatting>
        <x14:conditionalFormatting xmlns:xm="http://schemas.microsoft.com/office/excel/2006/main">
          <x14:cfRule type="cellIs" priority="12" operator="equal" id="{F15CA63B-1CF3-437E-86B6-7FBE2AE07381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AI759:AK759</xm:sqref>
        </x14:conditionalFormatting>
        <x14:conditionalFormatting xmlns:xm="http://schemas.microsoft.com/office/excel/2006/main">
          <x14:cfRule type="cellIs" priority="11" operator="equal" id="{B8BA024B-4394-4DFA-94C4-803A383A5308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AI766:AK766</xm:sqref>
        </x14:conditionalFormatting>
        <x14:conditionalFormatting xmlns:xm="http://schemas.microsoft.com/office/excel/2006/main">
          <x14:cfRule type="cellIs" priority="10" operator="equal" id="{684BCD56-3C77-45FE-8800-73D8D1F7CFA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AI773:AK773</xm:sqref>
        </x14:conditionalFormatting>
        <x14:conditionalFormatting xmlns:xm="http://schemas.microsoft.com/office/excel/2006/main">
          <x14:cfRule type="cellIs" priority="9" operator="equal" id="{1989C06E-C008-44CF-A5D7-4D7379E8177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AI785:AK785</xm:sqref>
        </x14:conditionalFormatting>
        <x14:conditionalFormatting xmlns:xm="http://schemas.microsoft.com/office/excel/2006/main">
          <x14:cfRule type="cellIs" priority="8" operator="equal" id="{4506F9F9-7122-4050-885B-7858FF7D6A7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AI792:AK792</xm:sqref>
        </x14:conditionalFormatting>
        <x14:conditionalFormatting xmlns:xm="http://schemas.microsoft.com/office/excel/2006/main">
          <x14:cfRule type="cellIs" priority="7" operator="equal" id="{1A25F020-7594-460C-88AF-3A78ABA2454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AI799:AK799</xm:sqref>
        </x14:conditionalFormatting>
        <x14:conditionalFormatting xmlns:xm="http://schemas.microsoft.com/office/excel/2006/main">
          <x14:cfRule type="cellIs" priority="6" operator="equal" id="{CEC23406-16FE-452C-A322-9CA34E762CC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AI806:AK806</xm:sqref>
        </x14:conditionalFormatting>
        <x14:conditionalFormatting xmlns:xm="http://schemas.microsoft.com/office/excel/2006/main">
          <x14:cfRule type="cellIs" priority="5" operator="equal" id="{0D50B80F-8DDA-4035-AA81-E7011238514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AI813:AK813</xm:sqref>
        </x14:conditionalFormatting>
        <x14:conditionalFormatting xmlns:xm="http://schemas.microsoft.com/office/excel/2006/main">
          <x14:cfRule type="cellIs" priority="4" operator="equal" id="{918981D2-2074-4394-A93F-503EB4EBDC0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AI820:AK820</xm:sqref>
        </x14:conditionalFormatting>
        <x14:conditionalFormatting xmlns:xm="http://schemas.microsoft.com/office/excel/2006/main">
          <x14:cfRule type="cellIs" priority="3" operator="equal" id="{59273DF9-18DC-4270-A63B-04F5F7BCDAE8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AI833:AK833</xm:sqref>
        </x14:conditionalFormatting>
        <x14:conditionalFormatting xmlns:xm="http://schemas.microsoft.com/office/excel/2006/main">
          <x14:cfRule type="cellIs" priority="2" operator="equal" id="{34722E36-C8D5-4206-BBEB-821B2664512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AI827:AK827</xm:sqref>
        </x14:conditionalFormatting>
        <x14:conditionalFormatting xmlns:xm="http://schemas.microsoft.com/office/excel/2006/main">
          <x14:cfRule type="cellIs" priority="1" operator="equal" id="{EB075FA6-4747-481F-8131-E09A2F6647E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AI840:AK840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L13"/>
  <sheetViews>
    <sheetView workbookViewId="0">
      <selection activeCell="K10" sqref="K10"/>
    </sheetView>
  </sheetViews>
  <sheetFormatPr defaultRowHeight="14.5" x14ac:dyDescent="0.35"/>
  <cols>
    <col min="14" max="14" width="9.453125" bestFit="1" customWidth="1"/>
  </cols>
  <sheetData>
    <row r="1" spans="1:12" x14ac:dyDescent="0.35">
      <c r="B1" t="s">
        <v>74</v>
      </c>
      <c r="C1" t="s">
        <v>75</v>
      </c>
      <c r="D1" t="s">
        <v>76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2" x14ac:dyDescent="0.35">
      <c r="A2" t="s">
        <v>77</v>
      </c>
      <c r="B2">
        <v>24</v>
      </c>
      <c r="C2">
        <v>27</v>
      </c>
      <c r="D2">
        <v>127</v>
      </c>
    </row>
    <row r="3" spans="1:12" x14ac:dyDescent="0.35">
      <c r="A3" t="s">
        <v>78</v>
      </c>
      <c r="B3">
        <f>LARGE(covid19!Z:Z,1)-LARGE(covid19!Z:Z,2)</f>
        <v>15</v>
      </c>
      <c r="C3">
        <f>LARGE(covid19!AA:AA,1)-LARGE(covid19!AA:AA,2)</f>
        <v>16</v>
      </c>
      <c r="D3">
        <f>LARGE(covid19!AB:AB,1)-LARGE(covid19!AB:AB,2)</f>
        <v>77</v>
      </c>
    </row>
    <row r="4" spans="1:12" x14ac:dyDescent="0.35">
      <c r="A4" t="s">
        <v>79</v>
      </c>
      <c r="B4">
        <v>0.13</v>
      </c>
      <c r="C4">
        <v>0.13</v>
      </c>
      <c r="D4">
        <v>0.13</v>
      </c>
      <c r="F4">
        <f t="shared" ref="F4" si="0">ROUND(B$2*B4,0)</f>
        <v>3</v>
      </c>
      <c r="G4">
        <f t="shared" ref="G4" si="1">ROUND(C$2*C4,0)</f>
        <v>4</v>
      </c>
      <c r="H4">
        <f t="shared" ref="H4" si="2">ROUND(D$2*D4,0)</f>
        <v>17</v>
      </c>
      <c r="J4">
        <f t="shared" ref="J4" si="3">ROUND(B$3*B4,0)</f>
        <v>2</v>
      </c>
      <c r="K4">
        <f t="shared" ref="K4" si="4">ROUND(C$3*C4,0)</f>
        <v>2</v>
      </c>
      <c r="L4">
        <f t="shared" ref="L4" si="5">ROUND(D$3*D4,0)</f>
        <v>10</v>
      </c>
    </row>
    <row r="5" spans="1:12" x14ac:dyDescent="0.35">
      <c r="A5" t="s">
        <v>80</v>
      </c>
      <c r="B5">
        <v>0.2</v>
      </c>
      <c r="C5">
        <v>0.16</v>
      </c>
      <c r="D5">
        <v>0.25</v>
      </c>
      <c r="F5">
        <f t="shared" ref="F5:H11" si="6">ROUND(B$2*B5,0)</f>
        <v>5</v>
      </c>
      <c r="G5">
        <f t="shared" si="6"/>
        <v>4</v>
      </c>
      <c r="H5">
        <f t="shared" si="6"/>
        <v>32</v>
      </c>
      <c r="J5">
        <f t="shared" ref="J5:J11" si="7">ROUND(B$3*B5,0)</f>
        <v>3</v>
      </c>
      <c r="K5">
        <f t="shared" ref="K5:L11" si="8">ROUND(C$3*C5,0)</f>
        <v>3</v>
      </c>
      <c r="L5">
        <f t="shared" si="8"/>
        <v>19</v>
      </c>
    </row>
    <row r="6" spans="1:12" x14ac:dyDescent="0.35">
      <c r="A6" t="s">
        <v>81</v>
      </c>
      <c r="B6">
        <v>0.16</v>
      </c>
      <c r="C6">
        <v>0.14000000000000001</v>
      </c>
      <c r="D6">
        <v>0.17</v>
      </c>
      <c r="F6">
        <f t="shared" si="6"/>
        <v>4</v>
      </c>
      <c r="G6">
        <f t="shared" si="6"/>
        <v>4</v>
      </c>
      <c r="H6">
        <f t="shared" si="6"/>
        <v>22</v>
      </c>
      <c r="J6">
        <f t="shared" si="7"/>
        <v>2</v>
      </c>
      <c r="K6">
        <f t="shared" si="8"/>
        <v>2</v>
      </c>
      <c r="L6">
        <f t="shared" si="8"/>
        <v>13</v>
      </c>
    </row>
    <row r="7" spans="1:12" x14ac:dyDescent="0.35">
      <c r="A7" t="s">
        <v>82</v>
      </c>
      <c r="B7">
        <v>0.16</v>
      </c>
      <c r="C7">
        <v>0.13</v>
      </c>
      <c r="D7">
        <v>0.13</v>
      </c>
      <c r="F7">
        <f t="shared" si="6"/>
        <v>4</v>
      </c>
      <c r="G7">
        <f t="shared" si="6"/>
        <v>4</v>
      </c>
      <c r="H7">
        <f t="shared" si="6"/>
        <v>17</v>
      </c>
      <c r="J7">
        <f t="shared" si="7"/>
        <v>2</v>
      </c>
      <c r="K7">
        <f t="shared" si="8"/>
        <v>2</v>
      </c>
      <c r="L7">
        <f t="shared" si="8"/>
        <v>10</v>
      </c>
    </row>
    <row r="8" spans="1:12" x14ac:dyDescent="0.35">
      <c r="A8" t="s">
        <v>83</v>
      </c>
      <c r="B8">
        <v>0.12</v>
      </c>
      <c r="C8">
        <v>0.15</v>
      </c>
      <c r="D8">
        <v>0.12</v>
      </c>
      <c r="F8">
        <f t="shared" si="6"/>
        <v>3</v>
      </c>
      <c r="G8">
        <f t="shared" si="6"/>
        <v>4</v>
      </c>
      <c r="H8">
        <f t="shared" si="6"/>
        <v>15</v>
      </c>
      <c r="J8">
        <f t="shared" si="7"/>
        <v>2</v>
      </c>
      <c r="K8">
        <f t="shared" si="8"/>
        <v>2</v>
      </c>
      <c r="L8">
        <f t="shared" si="8"/>
        <v>9</v>
      </c>
    </row>
    <row r="9" spans="1:12" x14ac:dyDescent="0.35">
      <c r="A9" t="s">
        <v>84</v>
      </c>
      <c r="B9">
        <v>0.1</v>
      </c>
      <c r="C9">
        <v>0.12</v>
      </c>
      <c r="D9">
        <v>0.1</v>
      </c>
      <c r="F9">
        <f t="shared" si="6"/>
        <v>2</v>
      </c>
      <c r="G9">
        <f t="shared" si="6"/>
        <v>3</v>
      </c>
      <c r="H9">
        <f t="shared" si="6"/>
        <v>13</v>
      </c>
      <c r="J9">
        <f t="shared" si="7"/>
        <v>2</v>
      </c>
      <c r="K9">
        <f t="shared" si="8"/>
        <v>2</v>
      </c>
      <c r="L9">
        <f t="shared" si="8"/>
        <v>8</v>
      </c>
    </row>
    <row r="10" spans="1:12" x14ac:dyDescent="0.35">
      <c r="A10" t="s">
        <v>85</v>
      </c>
      <c r="B10">
        <v>7.0000000000000007E-2</v>
      </c>
      <c r="C10">
        <v>0.08</v>
      </c>
      <c r="D10">
        <v>0.06</v>
      </c>
      <c r="F10">
        <f t="shared" si="6"/>
        <v>2</v>
      </c>
      <c r="G10">
        <f t="shared" si="6"/>
        <v>2</v>
      </c>
      <c r="H10">
        <f t="shared" si="6"/>
        <v>8</v>
      </c>
      <c r="J10">
        <f t="shared" si="7"/>
        <v>1</v>
      </c>
      <c r="K10">
        <f t="shared" si="8"/>
        <v>1</v>
      </c>
      <c r="L10">
        <f t="shared" si="8"/>
        <v>5</v>
      </c>
    </row>
    <row r="11" spans="1:12" x14ac:dyDescent="0.35">
      <c r="A11" t="s">
        <v>86</v>
      </c>
      <c r="B11">
        <v>0.06</v>
      </c>
      <c r="C11">
        <v>0.08</v>
      </c>
      <c r="D11">
        <v>0.04</v>
      </c>
      <c r="F11">
        <f t="shared" si="6"/>
        <v>1</v>
      </c>
      <c r="G11">
        <f t="shared" si="6"/>
        <v>2</v>
      </c>
      <c r="H11">
        <f t="shared" si="6"/>
        <v>5</v>
      </c>
      <c r="J11">
        <f t="shared" si="7"/>
        <v>1</v>
      </c>
      <c r="K11">
        <f t="shared" si="8"/>
        <v>1</v>
      </c>
      <c r="L11">
        <f t="shared" si="8"/>
        <v>3</v>
      </c>
    </row>
    <row r="13" spans="1:12" x14ac:dyDescent="0.35">
      <c r="B13">
        <f>SUM(B4:B12)</f>
        <v>1</v>
      </c>
      <c r="C13">
        <f>SUM(C4:C12)</f>
        <v>0.99</v>
      </c>
      <c r="D13">
        <f t="shared" ref="D13" si="9">SUM(D4:D11)</f>
        <v>1</v>
      </c>
      <c r="F13">
        <f>SUM(F4:F12)</f>
        <v>24</v>
      </c>
      <c r="G13">
        <f>SUM(G4:G12)</f>
        <v>27</v>
      </c>
      <c r="H13">
        <f>SUM(H4:H11)</f>
        <v>129</v>
      </c>
      <c r="J13">
        <f>SUM(J4:J12)</f>
        <v>15</v>
      </c>
      <c r="K13">
        <f>SUM(K4:K12)</f>
        <v>15</v>
      </c>
      <c r="L13">
        <f>SUM(L4:L11)</f>
        <v>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BW53"/>
  <sheetViews>
    <sheetView workbookViewId="0">
      <pane xSplit="2" ySplit="1" topLeftCell="BL18" activePane="bottomRight" state="frozen"/>
      <selection pane="topRight" activeCell="C1" sqref="C1"/>
      <selection pane="bottomLeft" activeCell="A2" sqref="A2"/>
      <selection pane="bottomRight" activeCell="BW1" sqref="BW1:BW1048576"/>
    </sheetView>
  </sheetViews>
  <sheetFormatPr defaultRowHeight="14.5" x14ac:dyDescent="0.35"/>
  <cols>
    <col min="1" max="1" width="19.453125" bestFit="1" customWidth="1"/>
    <col min="2" max="2" width="12.81640625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  <col min="23" max="28" width="9.453125" bestFit="1" customWidth="1"/>
    <col min="30" max="32" width="9.453125" bestFit="1" customWidth="1"/>
    <col min="34" max="36" width="9.453125" bestFit="1" customWidth="1"/>
    <col min="39" max="41" width="9.453125" bestFit="1" customWidth="1"/>
    <col min="43" max="48" width="9.453125" bestFit="1" customWidth="1"/>
    <col min="51" max="53" width="9.453125" bestFit="1" customWidth="1"/>
    <col min="54" max="56" width="10.453125" bestFit="1" customWidth="1"/>
    <col min="57" max="58" width="9.453125" bestFit="1" customWidth="1"/>
    <col min="59" max="61" width="10.453125" bestFit="1" customWidth="1"/>
    <col min="62" max="62" width="11.54296875" customWidth="1"/>
    <col min="63" max="63" width="10.453125" bestFit="1" customWidth="1"/>
    <col min="64" max="65" width="11.453125" bestFit="1" customWidth="1"/>
    <col min="67" max="68" width="9.453125" bestFit="1" customWidth="1"/>
    <col min="69" max="69" width="12.81640625" customWidth="1"/>
    <col min="72" max="72" width="9.453125" bestFit="1" customWidth="1"/>
  </cols>
  <sheetData>
    <row r="1" spans="1:75" s="1" customFormat="1" x14ac:dyDescent="0.35">
      <c r="B1" s="1">
        <f>MAX(covid19!A:A)</f>
        <v>45000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  <c r="AL1" s="1">
        <f>AK1+7</f>
        <v>44720</v>
      </c>
      <c r="AM1" s="1">
        <f>AL1+7</f>
        <v>44727</v>
      </c>
      <c r="AN1" s="1">
        <f t="shared" ref="AN1:AO1" si="0">AM1+7</f>
        <v>44734</v>
      </c>
      <c r="AO1" s="1">
        <f t="shared" si="0"/>
        <v>44741</v>
      </c>
      <c r="AP1" s="1">
        <v>44748</v>
      </c>
      <c r="AQ1" s="1">
        <v>44755</v>
      </c>
      <c r="AR1" s="1">
        <v>44762</v>
      </c>
      <c r="AS1" s="1">
        <f>AR1+7+7</f>
        <v>44776</v>
      </c>
      <c r="AT1" s="1">
        <f t="shared" ref="AT1" si="1">AS1+7</f>
        <v>44783</v>
      </c>
      <c r="AU1" s="1">
        <v>44796</v>
      </c>
      <c r="AV1" s="1">
        <v>44804</v>
      </c>
      <c r="AW1" s="1">
        <v>44811</v>
      </c>
      <c r="AX1" s="1">
        <v>44818</v>
      </c>
      <c r="AY1" s="1">
        <v>44825</v>
      </c>
      <c r="AZ1" s="1">
        <v>44832</v>
      </c>
      <c r="BA1" s="1">
        <v>44839</v>
      </c>
      <c r="BB1" s="1">
        <v>44846</v>
      </c>
      <c r="BC1" s="1">
        <v>44853</v>
      </c>
      <c r="BD1" s="1">
        <v>44860</v>
      </c>
      <c r="BE1" s="1">
        <v>44867</v>
      </c>
      <c r="BF1" s="1">
        <v>44874</v>
      </c>
      <c r="BG1" s="1">
        <v>44881</v>
      </c>
      <c r="BH1" s="1">
        <v>44888</v>
      </c>
      <c r="BI1" s="1">
        <v>44895</v>
      </c>
      <c r="BJ1" s="1">
        <v>44903</v>
      </c>
      <c r="BK1" s="1">
        <v>44909</v>
      </c>
      <c r="BL1" s="1">
        <v>44916</v>
      </c>
      <c r="BM1" s="1">
        <v>45288</v>
      </c>
      <c r="BN1" s="1">
        <v>44930</v>
      </c>
      <c r="BO1" s="1">
        <f>BN1+7</f>
        <v>44937</v>
      </c>
      <c r="BP1" s="1">
        <v>44944</v>
      </c>
      <c r="BQ1" s="1">
        <v>44951</v>
      </c>
      <c r="BR1" s="1">
        <v>44958</v>
      </c>
      <c r="BS1" s="1">
        <v>44965</v>
      </c>
      <c r="BT1" s="1">
        <v>44972</v>
      </c>
      <c r="BU1" s="1">
        <v>44979</v>
      </c>
      <c r="BV1" s="1">
        <v>44986</v>
      </c>
      <c r="BW1" s="1">
        <v>44993</v>
      </c>
    </row>
    <row r="2" spans="1:75" x14ac:dyDescent="0.35">
      <c r="A2" s="16" t="str">
        <f>"Bremer "&amp;'Age Range Break Down'!A4&amp;" min"</f>
        <v>Bremer 0-17 min</v>
      </c>
      <c r="B2">
        <f>'Age Range Break Down'!F4</f>
        <v>3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5</v>
      </c>
      <c r="AM2">
        <v>5</v>
      </c>
      <c r="AN2">
        <v>3</v>
      </c>
      <c r="AO2">
        <v>3</v>
      </c>
      <c r="AP2">
        <v>3</v>
      </c>
      <c r="AQ2">
        <v>4</v>
      </c>
      <c r="AR2">
        <v>5</v>
      </c>
      <c r="AS2">
        <v>7</v>
      </c>
      <c r="AT2">
        <v>7</v>
      </c>
      <c r="AU2">
        <v>4</v>
      </c>
      <c r="AV2">
        <v>4</v>
      </c>
      <c r="AW2">
        <v>4</v>
      </c>
      <c r="AX2">
        <v>4</v>
      </c>
      <c r="AY2">
        <v>4</v>
      </c>
      <c r="AZ2">
        <v>2</v>
      </c>
      <c r="BA2">
        <v>1</v>
      </c>
      <c r="BB2">
        <v>2</v>
      </c>
      <c r="BC2">
        <v>1</v>
      </c>
      <c r="BD2">
        <v>1</v>
      </c>
      <c r="BE2">
        <v>1</v>
      </c>
      <c r="BF2">
        <v>2</v>
      </c>
      <c r="BG2">
        <v>3</v>
      </c>
      <c r="BH2">
        <v>2</v>
      </c>
      <c r="BI2">
        <v>3</v>
      </c>
      <c r="BJ2">
        <v>3</v>
      </c>
      <c r="BK2">
        <v>4</v>
      </c>
      <c r="BL2">
        <v>5</v>
      </c>
      <c r="BM2">
        <v>2</v>
      </c>
      <c r="BN2">
        <v>2</v>
      </c>
      <c r="BO2">
        <v>2</v>
      </c>
      <c r="BP2">
        <v>2</v>
      </c>
      <c r="BQ2">
        <v>1</v>
      </c>
      <c r="BR2">
        <v>1</v>
      </c>
      <c r="BS2">
        <v>1</v>
      </c>
      <c r="BT2">
        <v>2</v>
      </c>
      <c r="BU2">
        <v>1</v>
      </c>
      <c r="BV2">
        <v>2</v>
      </c>
      <c r="BW2">
        <v>5</v>
      </c>
    </row>
    <row r="3" spans="1:75" x14ac:dyDescent="0.35">
      <c r="A3" s="16" t="str">
        <f>"Bremer "&amp;'Age Range Break Down'!A5&amp;" min"</f>
        <v>Bremer 18-29 min</v>
      </c>
      <c r="B3">
        <f>'Age Range Break Down'!F5</f>
        <v>5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  <c r="AL3">
        <v>8</v>
      </c>
      <c r="AM3">
        <v>8</v>
      </c>
      <c r="AN3">
        <v>5</v>
      </c>
      <c r="AO3">
        <v>4</v>
      </c>
      <c r="AP3">
        <v>5</v>
      </c>
      <c r="AQ3">
        <v>6</v>
      </c>
      <c r="AR3">
        <v>8</v>
      </c>
      <c r="AS3">
        <v>10</v>
      </c>
      <c r="AT3">
        <v>11</v>
      </c>
      <c r="AU3">
        <v>5</v>
      </c>
      <c r="AV3">
        <v>7</v>
      </c>
      <c r="AW3">
        <v>6</v>
      </c>
      <c r="AX3">
        <v>7</v>
      </c>
      <c r="AY3">
        <v>6</v>
      </c>
      <c r="AZ3">
        <v>4</v>
      </c>
      <c r="BA3">
        <v>2</v>
      </c>
      <c r="BB3">
        <v>2</v>
      </c>
      <c r="BC3">
        <v>2</v>
      </c>
      <c r="BD3">
        <v>2</v>
      </c>
      <c r="BE3">
        <v>2</v>
      </c>
      <c r="BF3">
        <v>3</v>
      </c>
      <c r="BG3">
        <v>5</v>
      </c>
      <c r="BH3">
        <v>3</v>
      </c>
      <c r="BI3">
        <v>5</v>
      </c>
      <c r="BJ3">
        <v>4</v>
      </c>
      <c r="BK3">
        <v>7</v>
      </c>
      <c r="BL3">
        <v>8</v>
      </c>
      <c r="BM3">
        <v>3</v>
      </c>
      <c r="BN3">
        <v>3</v>
      </c>
      <c r="BO3">
        <v>4</v>
      </c>
      <c r="BP3">
        <v>3</v>
      </c>
      <c r="BQ3">
        <v>2</v>
      </c>
      <c r="BR3">
        <v>2</v>
      </c>
      <c r="BS3">
        <v>1</v>
      </c>
      <c r="BT3">
        <v>3</v>
      </c>
      <c r="BU3">
        <v>1</v>
      </c>
      <c r="BV3">
        <v>4</v>
      </c>
      <c r="BW3">
        <v>7</v>
      </c>
    </row>
    <row r="4" spans="1:75" x14ac:dyDescent="0.35">
      <c r="A4" s="16" t="str">
        <f>"Bremer "&amp;'Age Range Break Down'!A6&amp;" min"</f>
        <v>Bremer 30-39 min</v>
      </c>
      <c r="B4">
        <f>'Age Range Break Down'!F6</f>
        <v>4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  <c r="AL4">
        <v>6</v>
      </c>
      <c r="AM4">
        <v>6</v>
      </c>
      <c r="AN4">
        <v>4</v>
      </c>
      <c r="AO4">
        <v>4</v>
      </c>
      <c r="AP4">
        <v>4</v>
      </c>
      <c r="AQ4">
        <v>5</v>
      </c>
      <c r="AR4">
        <v>7</v>
      </c>
      <c r="AS4">
        <v>9</v>
      </c>
      <c r="AT4">
        <v>9</v>
      </c>
      <c r="AU4">
        <v>5</v>
      </c>
      <c r="AV4">
        <v>6</v>
      </c>
      <c r="AW4">
        <v>5</v>
      </c>
      <c r="AX4">
        <v>6</v>
      </c>
      <c r="AY4">
        <v>5</v>
      </c>
      <c r="AZ4">
        <v>3</v>
      </c>
      <c r="BA4">
        <v>1</v>
      </c>
      <c r="BB4">
        <v>2</v>
      </c>
      <c r="BC4">
        <v>1</v>
      </c>
      <c r="BD4">
        <v>2</v>
      </c>
      <c r="BE4">
        <v>2</v>
      </c>
      <c r="BF4">
        <v>3</v>
      </c>
      <c r="BG4">
        <v>4</v>
      </c>
      <c r="BH4">
        <v>3</v>
      </c>
      <c r="BI4">
        <v>4</v>
      </c>
      <c r="BJ4">
        <v>4</v>
      </c>
      <c r="BK4">
        <v>6</v>
      </c>
      <c r="BL4">
        <v>7</v>
      </c>
      <c r="BM4">
        <v>2</v>
      </c>
      <c r="BN4">
        <v>2</v>
      </c>
      <c r="BO4">
        <v>3</v>
      </c>
      <c r="BP4">
        <v>3</v>
      </c>
      <c r="BQ4">
        <v>2</v>
      </c>
      <c r="BR4">
        <v>2</v>
      </c>
      <c r="BS4">
        <v>1</v>
      </c>
      <c r="BT4">
        <v>2</v>
      </c>
      <c r="BU4">
        <v>1</v>
      </c>
      <c r="BV4">
        <v>3</v>
      </c>
      <c r="BW4">
        <v>6</v>
      </c>
    </row>
    <row r="5" spans="1:75" x14ac:dyDescent="0.35">
      <c r="A5" s="16" t="str">
        <f>"Bremer "&amp;'Age Range Break Down'!A7&amp;" min"</f>
        <v>Bremer 40-49 min</v>
      </c>
      <c r="B5">
        <f>'Age Range Break Down'!F7</f>
        <v>4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  <c r="AL5">
        <v>6</v>
      </c>
      <c r="AM5">
        <v>6</v>
      </c>
      <c r="AN5">
        <v>4</v>
      </c>
      <c r="AO5">
        <v>3</v>
      </c>
      <c r="AP5">
        <v>4</v>
      </c>
      <c r="AQ5">
        <v>5</v>
      </c>
      <c r="AR5">
        <v>6</v>
      </c>
      <c r="AS5">
        <v>8</v>
      </c>
      <c r="AT5">
        <v>9</v>
      </c>
      <c r="AU5">
        <v>4</v>
      </c>
      <c r="AV5">
        <v>5</v>
      </c>
      <c r="AW5">
        <v>4</v>
      </c>
      <c r="AX5">
        <v>5</v>
      </c>
      <c r="AY5">
        <v>5</v>
      </c>
      <c r="AZ5">
        <v>3</v>
      </c>
      <c r="BA5">
        <v>1</v>
      </c>
      <c r="BB5">
        <v>2</v>
      </c>
      <c r="BC5">
        <v>1</v>
      </c>
      <c r="BD5">
        <v>2</v>
      </c>
      <c r="BE5">
        <v>2</v>
      </c>
      <c r="BF5">
        <v>2</v>
      </c>
      <c r="BG5">
        <v>4</v>
      </c>
      <c r="BH5">
        <v>2</v>
      </c>
      <c r="BI5">
        <v>3</v>
      </c>
      <c r="BJ5">
        <v>3</v>
      </c>
      <c r="BK5">
        <v>5</v>
      </c>
      <c r="BL5">
        <v>6</v>
      </c>
      <c r="BM5">
        <v>2</v>
      </c>
      <c r="BN5">
        <v>2</v>
      </c>
      <c r="BO5">
        <v>3</v>
      </c>
      <c r="BP5">
        <v>3</v>
      </c>
      <c r="BQ5">
        <v>2</v>
      </c>
      <c r="BR5">
        <v>2</v>
      </c>
      <c r="BS5">
        <v>1</v>
      </c>
      <c r="BT5">
        <v>2</v>
      </c>
      <c r="BU5">
        <v>1</v>
      </c>
      <c r="BV5">
        <v>3</v>
      </c>
      <c r="BW5">
        <v>6</v>
      </c>
    </row>
    <row r="6" spans="1:75" x14ac:dyDescent="0.35">
      <c r="A6" s="16" t="str">
        <f>"Bremer "&amp;'Age Range Break Down'!A8&amp;" min"</f>
        <v>Bremer 50-59 min</v>
      </c>
      <c r="B6">
        <f>'Age Range Break Down'!F8</f>
        <v>3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  <c r="AL6">
        <v>4</v>
      </c>
      <c r="AM6">
        <v>4</v>
      </c>
      <c r="AN6">
        <v>3</v>
      </c>
      <c r="AO6">
        <v>3</v>
      </c>
      <c r="AP6">
        <v>3</v>
      </c>
      <c r="AQ6">
        <v>3</v>
      </c>
      <c r="AR6">
        <v>5</v>
      </c>
      <c r="AS6">
        <v>6</v>
      </c>
      <c r="AT6">
        <v>7</v>
      </c>
      <c r="AU6">
        <v>3</v>
      </c>
      <c r="AV6">
        <v>4</v>
      </c>
      <c r="AW6">
        <v>3</v>
      </c>
      <c r="AX6">
        <v>4</v>
      </c>
      <c r="AY6">
        <v>4</v>
      </c>
      <c r="AZ6">
        <v>2</v>
      </c>
      <c r="BA6">
        <v>1</v>
      </c>
      <c r="BB6">
        <v>1</v>
      </c>
      <c r="BC6">
        <v>1</v>
      </c>
      <c r="BD6">
        <v>1</v>
      </c>
      <c r="BE6">
        <v>1</v>
      </c>
      <c r="BF6">
        <v>2</v>
      </c>
      <c r="BG6">
        <v>3</v>
      </c>
      <c r="BH6">
        <v>2</v>
      </c>
      <c r="BI6">
        <v>3</v>
      </c>
      <c r="BJ6">
        <v>3</v>
      </c>
      <c r="BK6">
        <v>4</v>
      </c>
      <c r="BL6">
        <v>5</v>
      </c>
      <c r="BM6">
        <v>2</v>
      </c>
      <c r="BN6">
        <v>2</v>
      </c>
      <c r="BO6">
        <v>2</v>
      </c>
      <c r="BP6">
        <v>2</v>
      </c>
      <c r="BQ6">
        <v>1</v>
      </c>
      <c r="BR6">
        <v>1</v>
      </c>
      <c r="BS6">
        <v>1</v>
      </c>
      <c r="BT6">
        <v>2</v>
      </c>
      <c r="BU6">
        <v>1</v>
      </c>
      <c r="BV6">
        <v>2</v>
      </c>
      <c r="BW6">
        <v>4</v>
      </c>
    </row>
    <row r="7" spans="1:75" x14ac:dyDescent="0.35">
      <c r="A7" s="16" t="str">
        <f>"Bremer "&amp;'Age Range Break Down'!A9&amp;" min"</f>
        <v>Bremer 60-69 min</v>
      </c>
      <c r="B7">
        <f>'Age Range Break Down'!F9</f>
        <v>2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  <c r="AL7">
        <v>4</v>
      </c>
      <c r="AM7">
        <v>4</v>
      </c>
      <c r="AN7">
        <v>3</v>
      </c>
      <c r="AO7">
        <v>2</v>
      </c>
      <c r="AP7">
        <v>2</v>
      </c>
      <c r="AQ7">
        <v>3</v>
      </c>
      <c r="AR7">
        <v>4</v>
      </c>
      <c r="AS7">
        <v>5</v>
      </c>
      <c r="AT7">
        <v>6</v>
      </c>
      <c r="AU7">
        <v>3</v>
      </c>
      <c r="AV7">
        <v>3</v>
      </c>
      <c r="AW7">
        <v>3</v>
      </c>
      <c r="AX7">
        <v>3</v>
      </c>
      <c r="AY7">
        <v>3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2</v>
      </c>
      <c r="BG7">
        <v>3</v>
      </c>
      <c r="BH7">
        <v>2</v>
      </c>
      <c r="BI7">
        <v>2</v>
      </c>
      <c r="BJ7">
        <v>2</v>
      </c>
      <c r="BK7">
        <v>3</v>
      </c>
      <c r="BL7">
        <v>4</v>
      </c>
      <c r="BM7">
        <v>1</v>
      </c>
      <c r="BN7">
        <v>1</v>
      </c>
      <c r="BO7">
        <v>2</v>
      </c>
      <c r="BP7">
        <v>2</v>
      </c>
      <c r="BQ7">
        <v>1</v>
      </c>
      <c r="BR7">
        <v>1</v>
      </c>
      <c r="BS7">
        <v>1</v>
      </c>
      <c r="BT7">
        <v>1</v>
      </c>
      <c r="BU7">
        <v>1</v>
      </c>
      <c r="BV7">
        <v>2</v>
      </c>
      <c r="BW7">
        <v>4</v>
      </c>
    </row>
    <row r="8" spans="1:75" x14ac:dyDescent="0.35">
      <c r="A8" s="16" t="str">
        <f>"Bremer "&amp;'Age Range Break Down'!A10&amp;" min"</f>
        <v>Bremer 70-79 min</v>
      </c>
      <c r="B8">
        <f>'Age Range Break Down'!F10</f>
        <v>2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1</v>
      </c>
      <c r="AP8">
        <v>1</v>
      </c>
      <c r="AQ8">
        <v>2</v>
      </c>
      <c r="AR8">
        <v>2</v>
      </c>
      <c r="AS8">
        <v>4</v>
      </c>
      <c r="AT8">
        <v>4</v>
      </c>
      <c r="AU8">
        <v>2</v>
      </c>
      <c r="AV8">
        <v>2</v>
      </c>
      <c r="AW8">
        <v>2</v>
      </c>
      <c r="AX8">
        <v>2</v>
      </c>
      <c r="AY8">
        <v>2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2</v>
      </c>
      <c r="BH8">
        <v>1</v>
      </c>
      <c r="BI8">
        <v>2</v>
      </c>
      <c r="BJ8">
        <v>2</v>
      </c>
      <c r="BK8">
        <v>2</v>
      </c>
      <c r="BL8">
        <v>3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0</v>
      </c>
      <c r="BT8">
        <v>1</v>
      </c>
      <c r="BU8">
        <v>0</v>
      </c>
      <c r="BV8">
        <v>1</v>
      </c>
      <c r="BW8">
        <v>3</v>
      </c>
    </row>
    <row r="9" spans="1:75" x14ac:dyDescent="0.35">
      <c r="A9" s="16" t="str">
        <f>"Bremer "&amp;'Age Range Break Down'!A11&amp;" min"</f>
        <v>Bremer 80+ min</v>
      </c>
      <c r="B9">
        <f>'Age Range Break Down'!F11</f>
        <v>1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  <c r="AM9">
        <v>2</v>
      </c>
      <c r="AN9">
        <v>1</v>
      </c>
      <c r="AO9">
        <v>1</v>
      </c>
      <c r="AP9">
        <v>1</v>
      </c>
      <c r="AQ9">
        <v>1</v>
      </c>
      <c r="AR9">
        <v>2</v>
      </c>
      <c r="AS9">
        <v>3</v>
      </c>
      <c r="AT9">
        <v>3</v>
      </c>
      <c r="AU9">
        <v>1</v>
      </c>
      <c r="AV9">
        <v>2</v>
      </c>
      <c r="AW9">
        <v>1</v>
      </c>
      <c r="AX9">
        <v>2</v>
      </c>
      <c r="AY9">
        <v>2</v>
      </c>
      <c r="AZ9">
        <v>1</v>
      </c>
      <c r="BA9">
        <v>0</v>
      </c>
      <c r="BB9">
        <v>1</v>
      </c>
      <c r="BC9">
        <v>0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2</v>
      </c>
      <c r="BL9">
        <v>2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0</v>
      </c>
      <c r="BT9">
        <v>1</v>
      </c>
      <c r="BU9">
        <v>0</v>
      </c>
      <c r="BV9">
        <v>1</v>
      </c>
      <c r="BW9">
        <v>2</v>
      </c>
    </row>
    <row r="10" spans="1:75" x14ac:dyDescent="0.35">
      <c r="A10" s="16" t="str">
        <f>"Bremer "&amp;'Age Range Break Down'!A4&amp;" max"</f>
        <v>Bremer 0-17 max</v>
      </c>
      <c r="B10">
        <f>'Age Range Break Down'!J4</f>
        <v>2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  <c r="AL10">
        <v>4</v>
      </c>
      <c r="AM10">
        <v>4</v>
      </c>
      <c r="AN10">
        <v>3</v>
      </c>
      <c r="AO10">
        <v>5</v>
      </c>
      <c r="AP10">
        <v>5</v>
      </c>
      <c r="AQ10">
        <v>3</v>
      </c>
      <c r="AR10">
        <v>4</v>
      </c>
      <c r="AS10">
        <v>6</v>
      </c>
      <c r="AT10">
        <v>5</v>
      </c>
      <c r="AU10">
        <v>4</v>
      </c>
      <c r="AV10">
        <v>3</v>
      </c>
      <c r="AW10">
        <v>3</v>
      </c>
      <c r="AX10">
        <v>3</v>
      </c>
      <c r="AY10">
        <v>3</v>
      </c>
      <c r="AZ10">
        <v>2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2</v>
      </c>
      <c r="BG10">
        <v>2</v>
      </c>
      <c r="BH10">
        <v>2</v>
      </c>
      <c r="BI10">
        <v>3</v>
      </c>
      <c r="BJ10">
        <v>2</v>
      </c>
      <c r="BK10">
        <v>3</v>
      </c>
      <c r="BL10">
        <v>3</v>
      </c>
      <c r="BM10">
        <v>2</v>
      </c>
      <c r="BN10">
        <v>3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2</v>
      </c>
      <c r="BW10">
        <v>3</v>
      </c>
    </row>
    <row r="11" spans="1:75" x14ac:dyDescent="0.35">
      <c r="A11" s="16" t="str">
        <f>"Bremer "&amp;'Age Range Break Down'!A5&amp;" max"</f>
        <v>Bremer 18-29 max</v>
      </c>
      <c r="B11">
        <f>'Age Range Break Down'!J5</f>
        <v>3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  <c r="AL11">
        <v>6</v>
      </c>
      <c r="AM11">
        <v>7</v>
      </c>
      <c r="AN11">
        <v>5</v>
      </c>
      <c r="AO11">
        <v>8</v>
      </c>
      <c r="AP11">
        <v>8</v>
      </c>
      <c r="AQ11">
        <v>5</v>
      </c>
      <c r="AR11">
        <v>7</v>
      </c>
      <c r="AS11">
        <v>9</v>
      </c>
      <c r="AT11">
        <v>8</v>
      </c>
      <c r="AU11">
        <v>6</v>
      </c>
      <c r="AV11">
        <v>5</v>
      </c>
      <c r="AW11">
        <v>5</v>
      </c>
      <c r="AX11">
        <v>5</v>
      </c>
      <c r="AY11">
        <v>5</v>
      </c>
      <c r="AZ11">
        <v>3</v>
      </c>
      <c r="BA11">
        <v>1</v>
      </c>
      <c r="BB11">
        <v>2</v>
      </c>
      <c r="BC11">
        <v>1</v>
      </c>
      <c r="BD11">
        <v>2</v>
      </c>
      <c r="BE11">
        <v>2</v>
      </c>
      <c r="BF11">
        <v>2</v>
      </c>
      <c r="BG11">
        <v>3</v>
      </c>
      <c r="BH11">
        <v>3</v>
      </c>
      <c r="BI11">
        <v>5</v>
      </c>
      <c r="BJ11">
        <v>3</v>
      </c>
      <c r="BK11">
        <v>5</v>
      </c>
      <c r="BL11">
        <v>5</v>
      </c>
      <c r="BM11">
        <v>3</v>
      </c>
      <c r="BN11">
        <v>4</v>
      </c>
      <c r="BO11">
        <v>2</v>
      </c>
      <c r="BP11">
        <v>2</v>
      </c>
      <c r="BQ11">
        <v>1</v>
      </c>
      <c r="BR11">
        <v>1</v>
      </c>
      <c r="BS11">
        <v>1</v>
      </c>
      <c r="BT11">
        <v>2</v>
      </c>
      <c r="BU11">
        <v>1</v>
      </c>
      <c r="BV11">
        <v>3</v>
      </c>
      <c r="BW11">
        <v>4</v>
      </c>
    </row>
    <row r="12" spans="1:75" x14ac:dyDescent="0.35">
      <c r="A12" s="16" t="str">
        <f>"Bremer "&amp;'Age Range Break Down'!A6&amp;" max"</f>
        <v>Bremer 30-39 max</v>
      </c>
      <c r="B12">
        <f>'Age Range Break Down'!J6</f>
        <v>2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  <c r="AL12">
        <v>5</v>
      </c>
      <c r="AM12">
        <v>6</v>
      </c>
      <c r="AN12">
        <v>4</v>
      </c>
      <c r="AO12">
        <v>7</v>
      </c>
      <c r="AP12">
        <v>7</v>
      </c>
      <c r="AQ12">
        <v>4</v>
      </c>
      <c r="AR12">
        <v>6</v>
      </c>
      <c r="AS12">
        <v>7</v>
      </c>
      <c r="AT12">
        <v>7</v>
      </c>
      <c r="AU12">
        <v>5</v>
      </c>
      <c r="AV12">
        <v>4</v>
      </c>
      <c r="AW12">
        <v>4</v>
      </c>
      <c r="AX12">
        <v>4</v>
      </c>
      <c r="AY12">
        <v>4</v>
      </c>
      <c r="AZ12">
        <v>2</v>
      </c>
      <c r="BA12">
        <v>1</v>
      </c>
      <c r="BB12">
        <v>2</v>
      </c>
      <c r="BC12">
        <v>1</v>
      </c>
      <c r="BD12">
        <v>1</v>
      </c>
      <c r="BE12">
        <v>1</v>
      </c>
      <c r="BF12">
        <v>2</v>
      </c>
      <c r="BG12">
        <v>3</v>
      </c>
      <c r="BH12">
        <v>2</v>
      </c>
      <c r="BI12">
        <v>4</v>
      </c>
      <c r="BJ12">
        <v>3</v>
      </c>
      <c r="BK12">
        <v>4</v>
      </c>
      <c r="BL12">
        <v>4</v>
      </c>
      <c r="BM12">
        <v>3</v>
      </c>
      <c r="BN12">
        <v>4</v>
      </c>
      <c r="BO12">
        <v>2</v>
      </c>
      <c r="BP12">
        <v>2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</v>
      </c>
      <c r="BW12">
        <v>3</v>
      </c>
    </row>
    <row r="13" spans="1:75" x14ac:dyDescent="0.35">
      <c r="A13" s="16" t="str">
        <f>"Bremer "&amp;'Age Range Break Down'!A7&amp;" max"</f>
        <v>Bremer 40-49 max</v>
      </c>
      <c r="B13">
        <f>'Age Range Break Down'!J7</f>
        <v>2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  <c r="AL13">
        <v>4</v>
      </c>
      <c r="AM13">
        <v>5</v>
      </c>
      <c r="AN13">
        <v>4</v>
      </c>
      <c r="AO13">
        <v>6</v>
      </c>
      <c r="AP13">
        <v>6</v>
      </c>
      <c r="AQ13">
        <v>4</v>
      </c>
      <c r="AR13">
        <v>5</v>
      </c>
      <c r="AS13">
        <v>7</v>
      </c>
      <c r="AT13">
        <v>7</v>
      </c>
      <c r="AU13">
        <v>5</v>
      </c>
      <c r="AV13">
        <v>4</v>
      </c>
      <c r="AW13">
        <v>4</v>
      </c>
      <c r="AX13">
        <v>3</v>
      </c>
      <c r="AY13">
        <v>3</v>
      </c>
      <c r="AZ13">
        <v>2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2</v>
      </c>
      <c r="BG13">
        <v>2</v>
      </c>
      <c r="BH13">
        <v>2</v>
      </c>
      <c r="BI13">
        <v>4</v>
      </c>
      <c r="BJ13">
        <v>3</v>
      </c>
      <c r="BK13">
        <v>4</v>
      </c>
      <c r="BL13">
        <v>4</v>
      </c>
      <c r="BM13">
        <v>2</v>
      </c>
      <c r="BN13">
        <v>3</v>
      </c>
      <c r="BO13">
        <v>2</v>
      </c>
      <c r="BP13">
        <v>2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2</v>
      </c>
      <c r="BW13">
        <v>3</v>
      </c>
    </row>
    <row r="14" spans="1:75" x14ac:dyDescent="0.35">
      <c r="A14" s="16" t="str">
        <f>"Bremer "&amp;'Age Range Break Down'!A8&amp;" max"</f>
        <v>Bremer 50-59 max</v>
      </c>
      <c r="B14">
        <f>'Age Range Break Down'!J8</f>
        <v>2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  <c r="AL14">
        <v>3</v>
      </c>
      <c r="AM14">
        <v>4</v>
      </c>
      <c r="AN14">
        <v>3</v>
      </c>
      <c r="AO14">
        <v>5</v>
      </c>
      <c r="AP14">
        <v>5</v>
      </c>
      <c r="AQ14">
        <v>3</v>
      </c>
      <c r="AR14">
        <v>4</v>
      </c>
      <c r="AS14">
        <v>5</v>
      </c>
      <c r="AT14">
        <v>5</v>
      </c>
      <c r="AU14">
        <v>4</v>
      </c>
      <c r="AV14">
        <v>3</v>
      </c>
      <c r="AW14">
        <v>3</v>
      </c>
      <c r="AX14">
        <v>3</v>
      </c>
      <c r="AY14">
        <v>3</v>
      </c>
      <c r="AZ14">
        <v>2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2</v>
      </c>
      <c r="BH14">
        <v>2</v>
      </c>
      <c r="BI14">
        <v>3</v>
      </c>
      <c r="BJ14">
        <v>2</v>
      </c>
      <c r="BK14">
        <v>3</v>
      </c>
      <c r="BL14">
        <v>3</v>
      </c>
      <c r="BM14">
        <v>2</v>
      </c>
      <c r="BN14">
        <v>3</v>
      </c>
      <c r="BO14">
        <v>1</v>
      </c>
      <c r="BP14">
        <v>1</v>
      </c>
      <c r="BQ14">
        <v>0</v>
      </c>
      <c r="BR14">
        <v>0</v>
      </c>
      <c r="BS14">
        <v>1</v>
      </c>
      <c r="BT14">
        <v>1</v>
      </c>
      <c r="BU14">
        <v>1</v>
      </c>
      <c r="BV14">
        <v>2</v>
      </c>
      <c r="BW14">
        <v>3</v>
      </c>
    </row>
    <row r="15" spans="1:75" x14ac:dyDescent="0.35">
      <c r="A15" s="16" t="str">
        <f>"Bremer "&amp;'Age Range Break Down'!A9&amp;" max"</f>
        <v>Bremer 60-69 max</v>
      </c>
      <c r="B15">
        <f>'Age Range Break Down'!J9</f>
        <v>2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  <c r="AL15">
        <v>3</v>
      </c>
      <c r="AM15">
        <v>3</v>
      </c>
      <c r="AN15">
        <v>3</v>
      </c>
      <c r="AO15">
        <v>4</v>
      </c>
      <c r="AP15">
        <v>4</v>
      </c>
      <c r="AQ15">
        <v>2</v>
      </c>
      <c r="AR15">
        <v>3</v>
      </c>
      <c r="AS15">
        <v>4</v>
      </c>
      <c r="AT15">
        <v>4</v>
      </c>
      <c r="AU15">
        <v>3</v>
      </c>
      <c r="AV15">
        <v>2</v>
      </c>
      <c r="AW15">
        <v>2</v>
      </c>
      <c r="AX15">
        <v>2</v>
      </c>
      <c r="AY15">
        <v>2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2</v>
      </c>
      <c r="BH15">
        <v>1</v>
      </c>
      <c r="BI15">
        <v>2</v>
      </c>
      <c r="BJ15">
        <v>2</v>
      </c>
      <c r="BK15">
        <v>2</v>
      </c>
      <c r="BL15">
        <v>3</v>
      </c>
      <c r="BM15">
        <v>2</v>
      </c>
      <c r="BN15">
        <v>2</v>
      </c>
      <c r="BO15">
        <v>1</v>
      </c>
      <c r="BP15">
        <v>1</v>
      </c>
      <c r="BQ15">
        <v>0</v>
      </c>
      <c r="BR15">
        <v>0</v>
      </c>
      <c r="BS15">
        <v>1</v>
      </c>
      <c r="BT15">
        <v>1</v>
      </c>
      <c r="BU15">
        <v>1</v>
      </c>
      <c r="BV15">
        <v>1</v>
      </c>
      <c r="BW15">
        <v>2</v>
      </c>
    </row>
    <row r="16" spans="1:75" x14ac:dyDescent="0.35">
      <c r="A16" s="16" t="str">
        <f>"Bremer "&amp;'Age Range Break Down'!A10&amp;" max"</f>
        <v>Bremer 70-79 max</v>
      </c>
      <c r="B16">
        <f>'Age Range Break Down'!J10</f>
        <v>1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2</v>
      </c>
      <c r="AS16">
        <v>3</v>
      </c>
      <c r="AT16">
        <v>3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1</v>
      </c>
      <c r="BA16">
        <v>0</v>
      </c>
      <c r="BB16">
        <v>1</v>
      </c>
      <c r="BC16">
        <v>0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2</v>
      </c>
      <c r="BJ16">
        <v>1</v>
      </c>
      <c r="BK16">
        <v>2</v>
      </c>
      <c r="BL16">
        <v>2</v>
      </c>
      <c r="BM16">
        <v>1</v>
      </c>
      <c r="BN16">
        <v>1</v>
      </c>
      <c r="BO16">
        <v>1</v>
      </c>
      <c r="BP16">
        <v>1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1</v>
      </c>
      <c r="BW16">
        <v>1</v>
      </c>
    </row>
    <row r="17" spans="1:75" x14ac:dyDescent="0.35">
      <c r="A17" s="16" t="str">
        <f>"Bremer "&amp;'Age Range Break Down'!A11&amp;" max"</f>
        <v>Bremer 80+ max</v>
      </c>
      <c r="B17">
        <f>'Age Range Break Down'!J11</f>
        <v>1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1</v>
      </c>
      <c r="AR17">
        <v>2</v>
      </c>
      <c r="AS17">
        <v>2</v>
      </c>
      <c r="AT17">
        <v>2</v>
      </c>
      <c r="AU17">
        <v>2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1</v>
      </c>
      <c r="BW17">
        <v>1</v>
      </c>
    </row>
    <row r="18" spans="1:75" x14ac:dyDescent="0.35">
      <c r="A18" s="16" t="str">
        <f>'Age Range Break Down'!G$1&amp;" "&amp;'Age Range Break Down'!A4&amp;" min"</f>
        <v>Butler 0-17 min</v>
      </c>
      <c r="B18">
        <f>'Age Range Break Down'!G4</f>
        <v>4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  <c r="AL18">
        <v>3</v>
      </c>
      <c r="AM18">
        <v>2</v>
      </c>
      <c r="AN18">
        <v>3</v>
      </c>
      <c r="AO18">
        <v>1</v>
      </c>
      <c r="AP18">
        <v>2</v>
      </c>
      <c r="AQ18">
        <v>2</v>
      </c>
      <c r="AR18">
        <v>3</v>
      </c>
      <c r="AS18">
        <v>2</v>
      </c>
      <c r="AT18">
        <v>5</v>
      </c>
      <c r="AU18">
        <v>2</v>
      </c>
      <c r="AV18">
        <v>3</v>
      </c>
      <c r="AW18">
        <v>3</v>
      </c>
      <c r="AX18">
        <v>3</v>
      </c>
      <c r="AY18">
        <v>4</v>
      </c>
      <c r="AZ18">
        <v>2</v>
      </c>
      <c r="BA18">
        <v>1</v>
      </c>
      <c r="BB18">
        <v>1</v>
      </c>
      <c r="BC18">
        <v>1</v>
      </c>
      <c r="BD18">
        <v>1</v>
      </c>
      <c r="BE18">
        <v>2</v>
      </c>
      <c r="BF18">
        <v>3</v>
      </c>
      <c r="BG18">
        <v>2</v>
      </c>
      <c r="BH18">
        <v>2</v>
      </c>
      <c r="BI18">
        <v>3</v>
      </c>
      <c r="BJ18">
        <v>3</v>
      </c>
      <c r="BK18">
        <v>4</v>
      </c>
      <c r="BL18">
        <v>4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2</v>
      </c>
      <c r="BV18">
        <v>2</v>
      </c>
      <c r="BW18">
        <v>2</v>
      </c>
    </row>
    <row r="19" spans="1:75" x14ac:dyDescent="0.35">
      <c r="A19" s="16" t="str">
        <f>'Age Range Break Down'!G$1&amp;" "&amp;'Age Range Break Down'!A5&amp;" min"</f>
        <v>Butler 18-29 min</v>
      </c>
      <c r="B19">
        <f>'Age Range Break Down'!G5</f>
        <v>4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1</v>
      </c>
      <c r="AP19">
        <v>3</v>
      </c>
      <c r="AQ19">
        <v>3</v>
      </c>
      <c r="AR19">
        <v>4</v>
      </c>
      <c r="AS19">
        <v>3</v>
      </c>
      <c r="AT19">
        <v>6</v>
      </c>
      <c r="AU19">
        <v>3</v>
      </c>
      <c r="AV19">
        <v>4</v>
      </c>
      <c r="AW19">
        <v>4</v>
      </c>
      <c r="AX19">
        <v>4</v>
      </c>
      <c r="AY19">
        <v>4</v>
      </c>
      <c r="AZ19">
        <v>2</v>
      </c>
      <c r="BA19">
        <v>2</v>
      </c>
      <c r="BB19">
        <v>1</v>
      </c>
      <c r="BC19">
        <v>1</v>
      </c>
      <c r="BD19">
        <v>1</v>
      </c>
      <c r="BE19">
        <v>3</v>
      </c>
      <c r="BF19">
        <v>3</v>
      </c>
      <c r="BG19">
        <v>3</v>
      </c>
      <c r="BH19">
        <v>2</v>
      </c>
      <c r="BI19">
        <v>4</v>
      </c>
      <c r="BJ19">
        <v>4</v>
      </c>
      <c r="BK19">
        <v>5</v>
      </c>
      <c r="BL19">
        <v>5</v>
      </c>
      <c r="BM19">
        <v>2</v>
      </c>
      <c r="BN19">
        <v>2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3</v>
      </c>
      <c r="BV19">
        <v>2</v>
      </c>
      <c r="BW19">
        <v>2</v>
      </c>
    </row>
    <row r="20" spans="1:75" x14ac:dyDescent="0.35">
      <c r="A20" s="16" t="str">
        <f>'Age Range Break Down'!G$1&amp;" "&amp;'Age Range Break Down'!A6&amp;" min"</f>
        <v>Butler 30-39 min</v>
      </c>
      <c r="B20">
        <f>'Age Range Break Down'!G6</f>
        <v>4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  <c r="AM20">
        <v>2</v>
      </c>
      <c r="AN20">
        <v>3</v>
      </c>
      <c r="AO20">
        <v>1</v>
      </c>
      <c r="AP20">
        <v>3</v>
      </c>
      <c r="AQ20">
        <v>2</v>
      </c>
      <c r="AR20">
        <v>3</v>
      </c>
      <c r="AS20">
        <v>3</v>
      </c>
      <c r="AT20">
        <v>6</v>
      </c>
      <c r="AU20">
        <v>3</v>
      </c>
      <c r="AV20">
        <v>4</v>
      </c>
      <c r="AW20">
        <v>4</v>
      </c>
      <c r="AX20">
        <v>4</v>
      </c>
      <c r="AY20">
        <v>4</v>
      </c>
      <c r="AZ20">
        <v>2</v>
      </c>
      <c r="BA20">
        <v>2</v>
      </c>
      <c r="BB20">
        <v>1</v>
      </c>
      <c r="BC20">
        <v>1</v>
      </c>
      <c r="BD20">
        <v>1</v>
      </c>
      <c r="BE20">
        <v>3</v>
      </c>
      <c r="BF20">
        <v>3</v>
      </c>
      <c r="BG20">
        <v>3</v>
      </c>
      <c r="BH20">
        <v>2</v>
      </c>
      <c r="BI20">
        <v>3</v>
      </c>
      <c r="BJ20">
        <v>3</v>
      </c>
      <c r="BK20">
        <v>4</v>
      </c>
      <c r="BL20">
        <v>5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2</v>
      </c>
      <c r="BV20">
        <v>2</v>
      </c>
      <c r="BW20">
        <v>2</v>
      </c>
    </row>
    <row r="21" spans="1:75" x14ac:dyDescent="0.35">
      <c r="A21" s="16" t="str">
        <f>'Age Range Break Down'!G$1&amp;" "&amp;'Age Range Break Down'!A7&amp;" min"</f>
        <v>Butler 40-49 min</v>
      </c>
      <c r="B21">
        <f>'Age Range Break Down'!G7</f>
        <v>4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2</v>
      </c>
      <c r="AN21">
        <v>3</v>
      </c>
      <c r="AO21">
        <v>1</v>
      </c>
      <c r="AP21">
        <v>3</v>
      </c>
      <c r="AQ21">
        <v>2</v>
      </c>
      <c r="AR21">
        <v>3</v>
      </c>
      <c r="AS21">
        <v>3</v>
      </c>
      <c r="AT21">
        <v>6</v>
      </c>
      <c r="AU21">
        <v>2</v>
      </c>
      <c r="AV21">
        <v>3</v>
      </c>
      <c r="AW21">
        <v>4</v>
      </c>
      <c r="AX21">
        <v>4</v>
      </c>
      <c r="AY21">
        <v>4</v>
      </c>
      <c r="AZ21">
        <v>2</v>
      </c>
      <c r="BA21">
        <v>2</v>
      </c>
      <c r="BB21">
        <v>1</v>
      </c>
      <c r="BC21">
        <v>1</v>
      </c>
      <c r="BD21">
        <v>1</v>
      </c>
      <c r="BE21">
        <v>3</v>
      </c>
      <c r="BF21">
        <v>3</v>
      </c>
      <c r="BG21">
        <v>2</v>
      </c>
      <c r="BH21">
        <v>2</v>
      </c>
      <c r="BI21">
        <v>3</v>
      </c>
      <c r="BJ21">
        <v>3</v>
      </c>
      <c r="BK21">
        <v>4</v>
      </c>
      <c r="BL21">
        <v>4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2</v>
      </c>
      <c r="BV21">
        <v>2</v>
      </c>
      <c r="BW21">
        <v>2</v>
      </c>
    </row>
    <row r="22" spans="1:75" x14ac:dyDescent="0.35">
      <c r="A22" s="16" t="str">
        <f>'Age Range Break Down'!G$1&amp;" "&amp;'Age Range Break Down'!A8&amp;" min"</f>
        <v>Butler 50-59 min</v>
      </c>
      <c r="B22">
        <f>'Age Range Break Down'!G8</f>
        <v>4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  <c r="AM22">
        <v>2</v>
      </c>
      <c r="AN22">
        <v>3</v>
      </c>
      <c r="AO22">
        <v>1</v>
      </c>
      <c r="AP22">
        <v>3</v>
      </c>
      <c r="AQ22">
        <v>2</v>
      </c>
      <c r="AR22">
        <v>3</v>
      </c>
      <c r="AS22">
        <v>3</v>
      </c>
      <c r="AT22">
        <v>6</v>
      </c>
      <c r="AU22">
        <v>3</v>
      </c>
      <c r="AV22">
        <v>4</v>
      </c>
      <c r="AW22">
        <v>4</v>
      </c>
      <c r="AX22">
        <v>4</v>
      </c>
      <c r="AY22">
        <v>4</v>
      </c>
      <c r="AZ22">
        <v>2</v>
      </c>
      <c r="BA22">
        <v>2</v>
      </c>
      <c r="BB22">
        <v>1</v>
      </c>
      <c r="BC22">
        <v>1</v>
      </c>
      <c r="BD22">
        <v>1</v>
      </c>
      <c r="BE22">
        <v>2</v>
      </c>
      <c r="BF22">
        <v>3</v>
      </c>
      <c r="BG22">
        <v>3</v>
      </c>
      <c r="BH22">
        <v>2</v>
      </c>
      <c r="BI22">
        <v>3</v>
      </c>
      <c r="BJ22">
        <v>3</v>
      </c>
      <c r="BK22">
        <v>4</v>
      </c>
      <c r="BL22">
        <v>5</v>
      </c>
      <c r="BM22">
        <v>2</v>
      </c>
      <c r="BN22">
        <v>2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3</v>
      </c>
      <c r="BV22">
        <v>2</v>
      </c>
      <c r="BW22">
        <v>2</v>
      </c>
    </row>
    <row r="23" spans="1:75" x14ac:dyDescent="0.35">
      <c r="A23" s="16" t="str">
        <f>'Age Range Break Down'!G$1&amp;" "&amp;'Age Range Break Down'!A9&amp;" min"</f>
        <v>Butler 60-69 min</v>
      </c>
      <c r="B23">
        <f>'Age Range Break Down'!G9</f>
        <v>3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3</v>
      </c>
      <c r="AO23">
        <v>1</v>
      </c>
      <c r="AP23">
        <v>2</v>
      </c>
      <c r="AQ23">
        <v>2</v>
      </c>
      <c r="AR23">
        <v>3</v>
      </c>
      <c r="AS23">
        <v>2</v>
      </c>
      <c r="AT23">
        <v>5</v>
      </c>
      <c r="AU23">
        <v>2</v>
      </c>
      <c r="AV23">
        <v>3</v>
      </c>
      <c r="AW23">
        <v>3</v>
      </c>
      <c r="AX23">
        <v>3</v>
      </c>
      <c r="AY23">
        <v>3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2</v>
      </c>
      <c r="BF23">
        <v>3</v>
      </c>
      <c r="BG23">
        <v>2</v>
      </c>
      <c r="BH23">
        <v>2</v>
      </c>
      <c r="BI23">
        <v>3</v>
      </c>
      <c r="BJ23">
        <v>3</v>
      </c>
      <c r="BK23">
        <v>3</v>
      </c>
      <c r="BL23">
        <v>4</v>
      </c>
      <c r="BM23">
        <v>1</v>
      </c>
      <c r="BN23">
        <v>1</v>
      </c>
      <c r="BO23">
        <v>1</v>
      </c>
      <c r="BP23">
        <v>0</v>
      </c>
      <c r="BQ23">
        <v>1</v>
      </c>
      <c r="BR23">
        <v>1</v>
      </c>
      <c r="BS23">
        <v>1</v>
      </c>
      <c r="BT23">
        <v>1</v>
      </c>
      <c r="BU23">
        <v>2</v>
      </c>
      <c r="BV23">
        <v>2</v>
      </c>
      <c r="BW23">
        <v>1</v>
      </c>
    </row>
    <row r="24" spans="1:75" x14ac:dyDescent="0.35">
      <c r="A24" s="16" t="str">
        <f>'Age Range Break Down'!G$1&amp;" "&amp;'Age Range Break Down'!A10&amp;" min"</f>
        <v>Butler 70-79 min</v>
      </c>
      <c r="B24">
        <f>'Age Range Break Down'!G10</f>
        <v>2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2</v>
      </c>
      <c r="AO24">
        <v>1</v>
      </c>
      <c r="AP24">
        <v>2</v>
      </c>
      <c r="AQ24">
        <v>1</v>
      </c>
      <c r="AR24">
        <v>2</v>
      </c>
      <c r="AS24">
        <v>2</v>
      </c>
      <c r="AT24">
        <v>3</v>
      </c>
      <c r="AU24">
        <v>1</v>
      </c>
      <c r="AV24">
        <v>2</v>
      </c>
      <c r="AW24">
        <v>2</v>
      </c>
      <c r="AX24">
        <v>2</v>
      </c>
      <c r="AY24">
        <v>2</v>
      </c>
      <c r="AZ24">
        <v>1</v>
      </c>
      <c r="BA24">
        <v>1</v>
      </c>
      <c r="BB24">
        <v>1</v>
      </c>
      <c r="BC24">
        <v>0</v>
      </c>
      <c r="BD24">
        <v>1</v>
      </c>
      <c r="BE24">
        <v>1</v>
      </c>
      <c r="BF24">
        <v>2</v>
      </c>
      <c r="BG24">
        <v>1</v>
      </c>
      <c r="BH24">
        <v>1</v>
      </c>
      <c r="BI24">
        <v>2</v>
      </c>
      <c r="BJ24">
        <v>2</v>
      </c>
      <c r="BK24">
        <v>2</v>
      </c>
      <c r="BL24">
        <v>2</v>
      </c>
      <c r="BM24">
        <v>1</v>
      </c>
      <c r="BN24">
        <v>1</v>
      </c>
      <c r="BO24">
        <v>1</v>
      </c>
      <c r="BP24">
        <v>0</v>
      </c>
      <c r="BQ24">
        <v>0</v>
      </c>
      <c r="BR24">
        <v>0</v>
      </c>
      <c r="BS24">
        <v>1</v>
      </c>
      <c r="BT24">
        <v>1</v>
      </c>
      <c r="BU24">
        <v>1</v>
      </c>
      <c r="BV24">
        <v>1</v>
      </c>
      <c r="BW24">
        <v>1</v>
      </c>
    </row>
    <row r="25" spans="1:75" x14ac:dyDescent="0.35">
      <c r="A25" s="16" t="str">
        <f>'Age Range Break Down'!G$1&amp;" "&amp;'Age Range Break Down'!A11&amp;" min"</f>
        <v>Butler 80+ min</v>
      </c>
      <c r="B25">
        <f>'Age Range Break Down'!G11</f>
        <v>2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2</v>
      </c>
      <c r="AS25">
        <v>1</v>
      </c>
      <c r="AT25">
        <v>3</v>
      </c>
      <c r="AU25">
        <v>1</v>
      </c>
      <c r="AV25">
        <v>2</v>
      </c>
      <c r="AW25">
        <v>2</v>
      </c>
      <c r="AX25">
        <v>2</v>
      </c>
      <c r="AY25">
        <v>2</v>
      </c>
      <c r="AZ25">
        <v>1</v>
      </c>
      <c r="BA25">
        <v>1</v>
      </c>
      <c r="BB25">
        <v>1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1</v>
      </c>
      <c r="BI25">
        <v>2</v>
      </c>
      <c r="BJ25">
        <v>2</v>
      </c>
      <c r="BK25">
        <v>2</v>
      </c>
      <c r="BL25">
        <v>2</v>
      </c>
      <c r="BM25">
        <v>1</v>
      </c>
      <c r="BN25">
        <v>1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1</v>
      </c>
      <c r="BV25">
        <v>1</v>
      </c>
      <c r="BW25">
        <v>1</v>
      </c>
    </row>
    <row r="26" spans="1:75" x14ac:dyDescent="0.35">
      <c r="A26" s="16" t="str">
        <f>'Age Range Break Down'!G$1&amp;" "&amp;'Age Range Break Down'!A4&amp;" max"</f>
        <v>Butler 0-17 max</v>
      </c>
      <c r="B26">
        <f>'Age Range Break Down'!K4</f>
        <v>2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  <c r="AL26">
        <v>2</v>
      </c>
      <c r="AM26">
        <v>2</v>
      </c>
      <c r="AN26">
        <v>3</v>
      </c>
      <c r="AO26">
        <v>3</v>
      </c>
      <c r="AP26">
        <v>3</v>
      </c>
      <c r="AQ26">
        <v>2</v>
      </c>
      <c r="AR26">
        <v>2</v>
      </c>
      <c r="AS26">
        <v>2</v>
      </c>
      <c r="AT26">
        <v>4</v>
      </c>
      <c r="AU26">
        <v>2</v>
      </c>
      <c r="AV26">
        <v>3</v>
      </c>
      <c r="AW26">
        <v>3</v>
      </c>
      <c r="AX26">
        <v>3</v>
      </c>
      <c r="AY26">
        <v>2</v>
      </c>
      <c r="AZ26">
        <v>1</v>
      </c>
      <c r="BA26">
        <v>1</v>
      </c>
      <c r="BB26">
        <v>1</v>
      </c>
      <c r="BC26">
        <v>0</v>
      </c>
      <c r="BD26">
        <v>1</v>
      </c>
      <c r="BE26">
        <v>2</v>
      </c>
      <c r="BF26">
        <v>2</v>
      </c>
      <c r="BG26">
        <v>1</v>
      </c>
      <c r="BH26">
        <v>1</v>
      </c>
      <c r="BI26">
        <v>2</v>
      </c>
      <c r="BJ26">
        <v>3</v>
      </c>
      <c r="BK26">
        <v>3</v>
      </c>
      <c r="BL26">
        <v>2</v>
      </c>
      <c r="BM26">
        <v>1</v>
      </c>
      <c r="BN26">
        <v>2</v>
      </c>
      <c r="BO26">
        <v>1</v>
      </c>
      <c r="BP26">
        <v>0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</row>
    <row r="27" spans="1:75" x14ac:dyDescent="0.35">
      <c r="A27" s="16" t="str">
        <f>'Age Range Break Down'!G$1&amp;" "&amp;'Age Range Break Down'!A5&amp;" max"</f>
        <v>Butler 18-29 max</v>
      </c>
      <c r="B27">
        <f>'Age Range Break Down'!K5</f>
        <v>3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  <c r="AL27">
        <v>3</v>
      </c>
      <c r="AM27">
        <v>2</v>
      </c>
      <c r="AN27">
        <v>4</v>
      </c>
      <c r="AO27">
        <v>4</v>
      </c>
      <c r="AP27">
        <v>4</v>
      </c>
      <c r="AQ27">
        <v>2</v>
      </c>
      <c r="AR27">
        <v>3</v>
      </c>
      <c r="AS27">
        <v>3</v>
      </c>
      <c r="AT27">
        <v>5</v>
      </c>
      <c r="AU27">
        <v>3</v>
      </c>
      <c r="AV27">
        <v>3</v>
      </c>
      <c r="AW27">
        <v>4</v>
      </c>
      <c r="AX27">
        <v>3</v>
      </c>
      <c r="AY27">
        <v>3</v>
      </c>
      <c r="AZ27">
        <v>1</v>
      </c>
      <c r="BA27">
        <v>1</v>
      </c>
      <c r="BB27">
        <v>1</v>
      </c>
      <c r="BC27">
        <v>0</v>
      </c>
      <c r="BD27">
        <v>1</v>
      </c>
      <c r="BE27">
        <v>3</v>
      </c>
      <c r="BF27">
        <v>2</v>
      </c>
      <c r="BG27">
        <v>2</v>
      </c>
      <c r="BH27">
        <v>2</v>
      </c>
      <c r="BI27">
        <v>2</v>
      </c>
      <c r="BJ27">
        <v>3</v>
      </c>
      <c r="BK27">
        <v>3</v>
      </c>
      <c r="BL27">
        <v>3</v>
      </c>
      <c r="BM27">
        <v>1</v>
      </c>
      <c r="BN27">
        <v>2</v>
      </c>
      <c r="BO27">
        <v>1</v>
      </c>
      <c r="BP27">
        <v>0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2</v>
      </c>
    </row>
    <row r="28" spans="1:75" x14ac:dyDescent="0.35">
      <c r="A28" s="16" t="str">
        <f>'Age Range Break Down'!G$1&amp;" "&amp;'Age Range Break Down'!A6&amp;" max"</f>
        <v>Butler 30-39 max</v>
      </c>
      <c r="B28">
        <f>'Age Range Break Down'!K6</f>
        <v>2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  <c r="AL28">
        <v>3</v>
      </c>
      <c r="AM28">
        <v>2</v>
      </c>
      <c r="AN28">
        <v>3</v>
      </c>
      <c r="AO28">
        <v>4</v>
      </c>
      <c r="AP28">
        <v>4</v>
      </c>
      <c r="AQ28">
        <v>2</v>
      </c>
      <c r="AR28">
        <v>3</v>
      </c>
      <c r="AS28">
        <v>3</v>
      </c>
      <c r="AT28">
        <v>4</v>
      </c>
      <c r="AU28">
        <v>3</v>
      </c>
      <c r="AV28">
        <v>3</v>
      </c>
      <c r="AW28">
        <v>4</v>
      </c>
      <c r="AX28">
        <v>3</v>
      </c>
      <c r="AY28">
        <v>3</v>
      </c>
      <c r="AZ28">
        <v>1</v>
      </c>
      <c r="BA28">
        <v>1</v>
      </c>
      <c r="BB28">
        <v>1</v>
      </c>
      <c r="BC28">
        <v>0</v>
      </c>
      <c r="BD28">
        <v>1</v>
      </c>
      <c r="BE28">
        <v>3</v>
      </c>
      <c r="BF28">
        <v>2</v>
      </c>
      <c r="BG28">
        <v>2</v>
      </c>
      <c r="BH28">
        <v>2</v>
      </c>
      <c r="BI28">
        <v>2</v>
      </c>
      <c r="BJ28">
        <v>3</v>
      </c>
      <c r="BK28">
        <v>3</v>
      </c>
      <c r="BL28">
        <v>3</v>
      </c>
      <c r="BM28">
        <v>1</v>
      </c>
      <c r="BN28">
        <v>2</v>
      </c>
      <c r="BO28">
        <v>1</v>
      </c>
      <c r="BP28">
        <v>0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</row>
    <row r="29" spans="1:75" x14ac:dyDescent="0.35">
      <c r="A29" s="16" t="str">
        <f>'Age Range Break Down'!G$1&amp;" "&amp;'Age Range Break Down'!A7&amp;" max"</f>
        <v>Butler 40-49 max</v>
      </c>
      <c r="B29">
        <f>'Age Range Break Down'!K7</f>
        <v>2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  <c r="AL29">
        <v>3</v>
      </c>
      <c r="AM29">
        <v>2</v>
      </c>
      <c r="AN29">
        <v>3</v>
      </c>
      <c r="AO29">
        <v>4</v>
      </c>
      <c r="AP29">
        <v>4</v>
      </c>
      <c r="AQ29">
        <v>2</v>
      </c>
      <c r="AR29">
        <v>3</v>
      </c>
      <c r="AS29">
        <v>2</v>
      </c>
      <c r="AT29">
        <v>4</v>
      </c>
      <c r="AU29">
        <v>3</v>
      </c>
      <c r="AV29">
        <v>3</v>
      </c>
      <c r="AW29">
        <v>3</v>
      </c>
      <c r="AX29">
        <v>3</v>
      </c>
      <c r="AY29">
        <v>2</v>
      </c>
      <c r="AZ29">
        <v>1</v>
      </c>
      <c r="BA29">
        <v>1</v>
      </c>
      <c r="BB29">
        <v>1</v>
      </c>
      <c r="BC29">
        <v>0</v>
      </c>
      <c r="BD29">
        <v>1</v>
      </c>
      <c r="BE29">
        <v>2</v>
      </c>
      <c r="BF29">
        <v>2</v>
      </c>
      <c r="BG29">
        <v>1</v>
      </c>
      <c r="BH29">
        <v>2</v>
      </c>
      <c r="BI29">
        <v>2</v>
      </c>
      <c r="BJ29">
        <v>3</v>
      </c>
      <c r="BK29">
        <v>3</v>
      </c>
      <c r="BL29">
        <v>3</v>
      </c>
      <c r="BM29">
        <v>1</v>
      </c>
      <c r="BN29">
        <v>2</v>
      </c>
      <c r="BO29">
        <v>1</v>
      </c>
      <c r="BP29">
        <v>0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</row>
    <row r="30" spans="1:75" x14ac:dyDescent="0.35">
      <c r="A30" s="16" t="str">
        <f>'Age Range Break Down'!G$1&amp;" "&amp;'Age Range Break Down'!A8&amp;" max"</f>
        <v>Butler 50-59 max</v>
      </c>
      <c r="B30">
        <f>'Age Range Break Down'!K8</f>
        <v>2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  <c r="AL30">
        <v>3</v>
      </c>
      <c r="AM30">
        <v>2</v>
      </c>
      <c r="AN30">
        <v>3</v>
      </c>
      <c r="AO30">
        <v>4</v>
      </c>
      <c r="AP30">
        <v>4</v>
      </c>
      <c r="AQ30">
        <v>2</v>
      </c>
      <c r="AR30">
        <v>3</v>
      </c>
      <c r="AS30">
        <v>3</v>
      </c>
      <c r="AT30">
        <v>4</v>
      </c>
      <c r="AU30">
        <v>3</v>
      </c>
      <c r="AV30">
        <v>3</v>
      </c>
      <c r="AW30">
        <v>4</v>
      </c>
      <c r="AX30">
        <v>3</v>
      </c>
      <c r="AY30">
        <v>3</v>
      </c>
      <c r="AZ30">
        <v>1</v>
      </c>
      <c r="BA30">
        <v>1</v>
      </c>
      <c r="BB30">
        <v>1</v>
      </c>
      <c r="BC30">
        <v>0</v>
      </c>
      <c r="BD30">
        <v>1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3</v>
      </c>
      <c r="BK30">
        <v>3</v>
      </c>
      <c r="BL30">
        <v>3</v>
      </c>
      <c r="BM30">
        <v>1</v>
      </c>
      <c r="BN30">
        <v>2</v>
      </c>
      <c r="BO30">
        <v>1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2</v>
      </c>
    </row>
    <row r="31" spans="1:75" x14ac:dyDescent="0.35">
      <c r="A31" s="16" t="str">
        <f>'Age Range Break Down'!G$1&amp;" "&amp;'Age Range Break Down'!A9&amp;" max"</f>
        <v>Butler 60-69 max</v>
      </c>
      <c r="B31">
        <f>'Age Range Break Down'!K9</f>
        <v>2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1</v>
      </c>
      <c r="AR31">
        <v>2</v>
      </c>
      <c r="AS31">
        <v>2</v>
      </c>
      <c r="AT31">
        <v>3</v>
      </c>
      <c r="AU31">
        <v>2</v>
      </c>
      <c r="AV31">
        <v>3</v>
      </c>
      <c r="AW31">
        <v>3</v>
      </c>
      <c r="AX31">
        <v>3</v>
      </c>
      <c r="AY31">
        <v>2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2</v>
      </c>
      <c r="BF31">
        <v>2</v>
      </c>
      <c r="BG31">
        <v>1</v>
      </c>
      <c r="BH31">
        <v>1</v>
      </c>
      <c r="BI31">
        <v>2</v>
      </c>
      <c r="BJ31">
        <v>2</v>
      </c>
      <c r="BK31">
        <v>3</v>
      </c>
      <c r="BL31">
        <v>2</v>
      </c>
      <c r="BM31">
        <v>1</v>
      </c>
      <c r="BN31">
        <v>2</v>
      </c>
      <c r="BO31">
        <v>1</v>
      </c>
      <c r="BP31">
        <v>0</v>
      </c>
      <c r="BQ31">
        <v>0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</row>
    <row r="32" spans="1:75" x14ac:dyDescent="0.35">
      <c r="A32" s="16" t="str">
        <f>'Age Range Break Down'!G$1&amp;" "&amp;'Age Range Break Down'!A10&amp;" max"</f>
        <v>Butler 70-79 max</v>
      </c>
      <c r="B32">
        <f>'Age Range Break Down'!K10</f>
        <v>1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  <c r="AO32">
        <v>2</v>
      </c>
      <c r="AP32">
        <v>2</v>
      </c>
      <c r="AQ32">
        <v>1</v>
      </c>
      <c r="AR32">
        <v>1</v>
      </c>
      <c r="AS32">
        <v>1</v>
      </c>
      <c r="AT32">
        <v>2</v>
      </c>
      <c r="AU32">
        <v>1</v>
      </c>
      <c r="AV32">
        <v>2</v>
      </c>
      <c r="AW32">
        <v>2</v>
      </c>
      <c r="AX32">
        <v>2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</v>
      </c>
      <c r="BV32">
        <v>1</v>
      </c>
      <c r="BW32">
        <v>1</v>
      </c>
    </row>
    <row r="33" spans="1:75" x14ac:dyDescent="0.35">
      <c r="A33" s="16" t="str">
        <f>'Age Range Break Down'!G$1&amp;" "&amp;'Age Range Break Down'!A11&amp;" max"</f>
        <v>Butler 80+ max</v>
      </c>
      <c r="B33">
        <f>'Age Range Break Down'!K11</f>
        <v>1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2</v>
      </c>
      <c r="AO33">
        <v>2</v>
      </c>
      <c r="AP33">
        <v>2</v>
      </c>
      <c r="AQ33">
        <v>1</v>
      </c>
      <c r="AR33">
        <v>1</v>
      </c>
      <c r="AS33">
        <v>1</v>
      </c>
      <c r="AT33">
        <v>2</v>
      </c>
      <c r="AU33">
        <v>1</v>
      </c>
      <c r="AV33">
        <v>1</v>
      </c>
      <c r="AW33">
        <v>2</v>
      </c>
      <c r="AX33">
        <v>1</v>
      </c>
      <c r="AY33">
        <v>1</v>
      </c>
      <c r="AZ33">
        <v>0</v>
      </c>
      <c r="BA33">
        <v>1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0</v>
      </c>
      <c r="BN33">
        <v>1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</row>
    <row r="34" spans="1:75" x14ac:dyDescent="0.35">
      <c r="A34" s="16" t="str">
        <f>'Age Range Break Down'!H$1&amp;" "&amp;'Age Range Break Down'!A4&amp;" min"</f>
        <v>Black Hawk 0-17 min</v>
      </c>
      <c r="B34">
        <f>'Age Range Break Down'!H4</f>
        <v>17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  <c r="AL34">
        <v>28</v>
      </c>
      <c r="AM34">
        <v>25</v>
      </c>
      <c r="AN34">
        <v>25</v>
      </c>
      <c r="AO34">
        <v>25</v>
      </c>
      <c r="AP34">
        <v>20</v>
      </c>
      <c r="AQ34">
        <v>35</v>
      </c>
      <c r="AR34">
        <v>42</v>
      </c>
      <c r="AS34">
        <v>48</v>
      </c>
      <c r="AT34">
        <v>49</v>
      </c>
      <c r="AU34">
        <v>39</v>
      </c>
      <c r="AV34">
        <v>34</v>
      </c>
      <c r="AW34">
        <v>25</v>
      </c>
      <c r="AX34">
        <v>28</v>
      </c>
      <c r="AY34">
        <v>17</v>
      </c>
      <c r="AZ34">
        <v>11</v>
      </c>
      <c r="BA34">
        <v>15</v>
      </c>
      <c r="BB34">
        <v>14</v>
      </c>
      <c r="BC34">
        <v>14</v>
      </c>
      <c r="BD34">
        <v>13</v>
      </c>
      <c r="BE34">
        <v>16</v>
      </c>
      <c r="BF34">
        <v>16</v>
      </c>
      <c r="BG34">
        <v>15</v>
      </c>
      <c r="BH34">
        <v>18</v>
      </c>
      <c r="BI34">
        <v>19</v>
      </c>
      <c r="BJ34">
        <v>26</v>
      </c>
      <c r="BK34">
        <v>33</v>
      </c>
      <c r="BL34">
        <v>36</v>
      </c>
      <c r="BM34">
        <v>21</v>
      </c>
      <c r="BN34">
        <v>21</v>
      </c>
      <c r="BO34">
        <v>16</v>
      </c>
      <c r="BP34">
        <v>13</v>
      </c>
      <c r="BQ34">
        <v>12</v>
      </c>
      <c r="BR34">
        <v>7</v>
      </c>
      <c r="BS34">
        <v>10</v>
      </c>
      <c r="BT34">
        <v>12</v>
      </c>
      <c r="BU34">
        <v>17</v>
      </c>
      <c r="BV34">
        <v>17</v>
      </c>
      <c r="BW34">
        <v>15</v>
      </c>
    </row>
    <row r="35" spans="1:75" x14ac:dyDescent="0.35">
      <c r="A35" s="16" t="str">
        <f>'Age Range Break Down'!H$1&amp;" "&amp;'Age Range Break Down'!A5&amp;" min"</f>
        <v>Black Hawk 18-29 min</v>
      </c>
      <c r="B35">
        <f>'Age Range Break Down'!H5</f>
        <v>32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  <c r="AL35">
        <v>55</v>
      </c>
      <c r="AM35">
        <v>51</v>
      </c>
      <c r="AN35">
        <v>50</v>
      </c>
      <c r="AO35">
        <v>50</v>
      </c>
      <c r="AP35">
        <v>38</v>
      </c>
      <c r="AQ35">
        <v>69</v>
      </c>
      <c r="AR35">
        <v>84</v>
      </c>
      <c r="AS35">
        <v>96</v>
      </c>
      <c r="AT35">
        <v>98</v>
      </c>
      <c r="AU35">
        <v>79</v>
      </c>
      <c r="AV35">
        <v>68</v>
      </c>
      <c r="AW35">
        <v>50</v>
      </c>
      <c r="AX35">
        <v>56</v>
      </c>
      <c r="AY35">
        <v>35</v>
      </c>
      <c r="AZ35">
        <v>22</v>
      </c>
      <c r="BA35">
        <v>30</v>
      </c>
      <c r="BB35">
        <v>28</v>
      </c>
      <c r="BC35">
        <v>28</v>
      </c>
      <c r="BD35">
        <v>27</v>
      </c>
      <c r="BE35">
        <v>32</v>
      </c>
      <c r="BF35">
        <v>33</v>
      </c>
      <c r="BG35">
        <v>30</v>
      </c>
      <c r="BH35">
        <v>36</v>
      </c>
      <c r="BI35">
        <v>37</v>
      </c>
      <c r="BJ35">
        <v>52</v>
      </c>
      <c r="BK35">
        <v>66</v>
      </c>
      <c r="BL35">
        <v>69</v>
      </c>
      <c r="BM35">
        <v>40</v>
      </c>
      <c r="BN35">
        <v>40</v>
      </c>
      <c r="BO35">
        <v>31</v>
      </c>
      <c r="BP35">
        <v>24</v>
      </c>
      <c r="BQ35">
        <v>23</v>
      </c>
      <c r="BR35">
        <v>14</v>
      </c>
      <c r="BS35">
        <v>20</v>
      </c>
      <c r="BT35">
        <v>24</v>
      </c>
      <c r="BU35">
        <v>34</v>
      </c>
      <c r="BV35">
        <v>33</v>
      </c>
      <c r="BW35">
        <v>29</v>
      </c>
    </row>
    <row r="36" spans="1:75" x14ac:dyDescent="0.35">
      <c r="A36" s="16" t="str">
        <f>'Age Range Break Down'!H$1&amp;" "&amp;'Age Range Break Down'!A6&amp;" min"</f>
        <v>Black Hawk 30-39 min</v>
      </c>
      <c r="B36">
        <f>'Age Range Break Down'!H6</f>
        <v>22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  <c r="AL36">
        <v>36</v>
      </c>
      <c r="AM36">
        <v>33</v>
      </c>
      <c r="AN36">
        <v>33</v>
      </c>
      <c r="AO36">
        <v>32</v>
      </c>
      <c r="AP36">
        <v>26</v>
      </c>
      <c r="AQ36">
        <v>45</v>
      </c>
      <c r="AR36">
        <v>55</v>
      </c>
      <c r="AS36">
        <v>63</v>
      </c>
      <c r="AT36">
        <v>64</v>
      </c>
      <c r="AU36">
        <v>52</v>
      </c>
      <c r="AV36">
        <v>44</v>
      </c>
      <c r="AW36">
        <v>33</v>
      </c>
      <c r="AX36">
        <v>37</v>
      </c>
      <c r="AY36">
        <v>23</v>
      </c>
      <c r="AZ36">
        <v>15</v>
      </c>
      <c r="BA36">
        <v>20</v>
      </c>
      <c r="BB36">
        <v>18</v>
      </c>
      <c r="BC36">
        <v>18</v>
      </c>
      <c r="BD36">
        <v>18</v>
      </c>
      <c r="BE36">
        <v>21</v>
      </c>
      <c r="BF36">
        <v>21</v>
      </c>
      <c r="BG36">
        <v>20</v>
      </c>
      <c r="BH36">
        <v>24</v>
      </c>
      <c r="BI36">
        <v>25</v>
      </c>
      <c r="BJ36">
        <v>34</v>
      </c>
      <c r="BK36">
        <v>43</v>
      </c>
      <c r="BL36">
        <v>47</v>
      </c>
      <c r="BM36">
        <v>27</v>
      </c>
      <c r="BN36">
        <v>27</v>
      </c>
      <c r="BO36">
        <v>21</v>
      </c>
      <c r="BP36">
        <v>16</v>
      </c>
      <c r="BQ36">
        <v>16</v>
      </c>
      <c r="BR36">
        <v>9</v>
      </c>
      <c r="BS36">
        <v>14</v>
      </c>
      <c r="BT36">
        <v>16</v>
      </c>
      <c r="BU36">
        <v>23</v>
      </c>
      <c r="BV36">
        <v>22</v>
      </c>
      <c r="BW36">
        <v>20</v>
      </c>
    </row>
    <row r="37" spans="1:75" x14ac:dyDescent="0.35">
      <c r="A37" s="16" t="str">
        <f>'Age Range Break Down'!H$1&amp;" "&amp;'Age Range Break Down'!A7&amp;" min"</f>
        <v>Black Hawk 40-49 min</v>
      </c>
      <c r="B37">
        <f>'Age Range Break Down'!H7</f>
        <v>17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  <c r="AL37">
        <v>30</v>
      </c>
      <c r="AM37">
        <v>27</v>
      </c>
      <c r="AN37">
        <v>27</v>
      </c>
      <c r="AO37">
        <v>27</v>
      </c>
      <c r="AP37">
        <v>21</v>
      </c>
      <c r="AQ37">
        <v>37</v>
      </c>
      <c r="AR37">
        <v>42</v>
      </c>
      <c r="AS37">
        <v>48</v>
      </c>
      <c r="AT37">
        <v>49</v>
      </c>
      <c r="AU37">
        <v>30</v>
      </c>
      <c r="AV37">
        <v>34</v>
      </c>
      <c r="AW37">
        <v>25</v>
      </c>
      <c r="AX37">
        <v>28</v>
      </c>
      <c r="AY37">
        <v>17</v>
      </c>
      <c r="AZ37">
        <v>11</v>
      </c>
      <c r="BA37">
        <v>15</v>
      </c>
      <c r="BB37">
        <v>14</v>
      </c>
      <c r="BC37">
        <v>14</v>
      </c>
      <c r="BD37">
        <v>13</v>
      </c>
      <c r="BE37">
        <v>18</v>
      </c>
      <c r="BF37">
        <v>16</v>
      </c>
      <c r="BG37">
        <v>15</v>
      </c>
      <c r="BH37">
        <v>18</v>
      </c>
      <c r="BI37">
        <v>19</v>
      </c>
      <c r="BJ37">
        <v>26</v>
      </c>
      <c r="BK37">
        <v>33</v>
      </c>
      <c r="BL37">
        <v>36</v>
      </c>
      <c r="BM37">
        <v>21</v>
      </c>
      <c r="BN37">
        <v>21</v>
      </c>
      <c r="BO37">
        <v>16</v>
      </c>
      <c r="BP37">
        <v>13</v>
      </c>
      <c r="BQ37">
        <v>12</v>
      </c>
      <c r="BR37">
        <v>7</v>
      </c>
      <c r="BS37">
        <v>10</v>
      </c>
      <c r="BT37">
        <v>12</v>
      </c>
      <c r="BU37">
        <v>17</v>
      </c>
      <c r="BV37">
        <v>17</v>
      </c>
      <c r="BW37">
        <v>15</v>
      </c>
    </row>
    <row r="38" spans="1:75" x14ac:dyDescent="0.35">
      <c r="A38" s="16" t="str">
        <f>'Age Range Break Down'!H$1&amp;" "&amp;'Age Range Break Down'!A8&amp;" min"</f>
        <v>Black Hawk 50-59 min</v>
      </c>
      <c r="B38">
        <f>'Age Range Break Down'!H8</f>
        <v>15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  <c r="AL38">
        <v>26</v>
      </c>
      <c r="AM38">
        <v>23</v>
      </c>
      <c r="AN38">
        <v>23</v>
      </c>
      <c r="AO38">
        <v>23</v>
      </c>
      <c r="AP38">
        <v>18</v>
      </c>
      <c r="AQ38">
        <v>32</v>
      </c>
      <c r="AR38">
        <v>39</v>
      </c>
      <c r="AS38">
        <v>45</v>
      </c>
      <c r="AT38">
        <v>45</v>
      </c>
      <c r="AU38">
        <v>36</v>
      </c>
      <c r="AV38">
        <v>31</v>
      </c>
      <c r="AW38">
        <v>23</v>
      </c>
      <c r="AX38">
        <v>26</v>
      </c>
      <c r="AY38">
        <v>16</v>
      </c>
      <c r="AZ38">
        <v>10</v>
      </c>
      <c r="BA38">
        <v>14</v>
      </c>
      <c r="BB38">
        <v>13</v>
      </c>
      <c r="BC38">
        <v>13</v>
      </c>
      <c r="BD38">
        <v>12</v>
      </c>
      <c r="BE38">
        <v>15</v>
      </c>
      <c r="BF38">
        <v>15</v>
      </c>
      <c r="BG38">
        <v>14</v>
      </c>
      <c r="BH38">
        <v>17</v>
      </c>
      <c r="BI38">
        <v>18</v>
      </c>
      <c r="BJ38">
        <v>24</v>
      </c>
      <c r="BK38">
        <v>30</v>
      </c>
      <c r="BL38">
        <v>33</v>
      </c>
      <c r="BM38">
        <v>19</v>
      </c>
      <c r="BN38">
        <v>19</v>
      </c>
      <c r="BO38">
        <v>15</v>
      </c>
      <c r="BP38">
        <v>12</v>
      </c>
      <c r="BQ38">
        <v>11</v>
      </c>
      <c r="BR38">
        <v>6</v>
      </c>
      <c r="BS38">
        <v>10</v>
      </c>
      <c r="BT38">
        <v>11</v>
      </c>
      <c r="BU38">
        <v>16</v>
      </c>
      <c r="BV38">
        <v>16</v>
      </c>
      <c r="BW38">
        <v>14</v>
      </c>
    </row>
    <row r="39" spans="1:75" x14ac:dyDescent="0.35">
      <c r="A39" s="16" t="str">
        <f>'Age Range Break Down'!H$1&amp;" "&amp;'Age Range Break Down'!A9&amp;" min"</f>
        <v>Black Hawk 60-69 min</v>
      </c>
      <c r="B39">
        <f>'Age Range Break Down'!H9</f>
        <v>13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  <c r="AL39">
        <v>19</v>
      </c>
      <c r="AM39">
        <v>18</v>
      </c>
      <c r="AN39">
        <v>17</v>
      </c>
      <c r="AO39">
        <v>17</v>
      </c>
      <c r="AP39">
        <v>15</v>
      </c>
      <c r="AQ39">
        <v>24</v>
      </c>
      <c r="AR39">
        <v>29</v>
      </c>
      <c r="AS39">
        <v>33</v>
      </c>
      <c r="AT39">
        <v>34</v>
      </c>
      <c r="AU39">
        <v>27</v>
      </c>
      <c r="AV39">
        <v>23</v>
      </c>
      <c r="AW39">
        <v>17</v>
      </c>
      <c r="AX39">
        <v>20</v>
      </c>
      <c r="AY39">
        <v>12</v>
      </c>
      <c r="AZ39">
        <v>8</v>
      </c>
      <c r="BA39">
        <v>10</v>
      </c>
      <c r="BB39">
        <v>10</v>
      </c>
      <c r="BC39">
        <v>10</v>
      </c>
      <c r="BD39">
        <v>9</v>
      </c>
      <c r="BE39">
        <v>11</v>
      </c>
      <c r="BF39">
        <v>11</v>
      </c>
      <c r="BG39">
        <v>10</v>
      </c>
      <c r="BH39">
        <v>13</v>
      </c>
      <c r="BI39">
        <v>15</v>
      </c>
      <c r="BJ39">
        <v>18</v>
      </c>
      <c r="BK39">
        <v>23</v>
      </c>
      <c r="BL39">
        <v>25</v>
      </c>
      <c r="BM39">
        <v>14</v>
      </c>
      <c r="BN39">
        <v>14</v>
      </c>
      <c r="BO39">
        <v>13</v>
      </c>
      <c r="BP39">
        <v>10</v>
      </c>
      <c r="BQ39">
        <v>9</v>
      </c>
      <c r="BR39">
        <v>5</v>
      </c>
      <c r="BS39">
        <v>8</v>
      </c>
      <c r="BT39">
        <v>10</v>
      </c>
      <c r="BU39">
        <v>13</v>
      </c>
      <c r="BV39">
        <v>13</v>
      </c>
      <c r="BW39">
        <v>12</v>
      </c>
    </row>
    <row r="40" spans="1:75" x14ac:dyDescent="0.35">
      <c r="A40" s="16" t="str">
        <f>'Age Range Break Down'!H$1&amp;" "&amp;'Age Range Break Down'!A10&amp;" min"</f>
        <v>Black Hawk 70-79 min</v>
      </c>
      <c r="B40">
        <f>'Age Range Break Down'!H10</f>
        <v>8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  <c r="AL40">
        <v>11</v>
      </c>
      <c r="AM40">
        <v>10</v>
      </c>
      <c r="AN40">
        <v>10</v>
      </c>
      <c r="AO40">
        <v>10</v>
      </c>
      <c r="AP40">
        <v>8</v>
      </c>
      <c r="AQ40">
        <v>13</v>
      </c>
      <c r="AR40">
        <v>16</v>
      </c>
      <c r="AS40">
        <v>19</v>
      </c>
      <c r="AT40">
        <v>19</v>
      </c>
      <c r="AU40">
        <v>15</v>
      </c>
      <c r="AV40">
        <v>13</v>
      </c>
      <c r="AW40">
        <v>10</v>
      </c>
      <c r="AX40">
        <v>11</v>
      </c>
      <c r="AY40">
        <v>7</v>
      </c>
      <c r="AZ40">
        <v>4</v>
      </c>
      <c r="BA40">
        <v>6</v>
      </c>
      <c r="BB40">
        <v>5</v>
      </c>
      <c r="BC40">
        <v>5</v>
      </c>
      <c r="BD40">
        <v>5</v>
      </c>
      <c r="BE40">
        <v>8</v>
      </c>
      <c r="BF40">
        <v>6</v>
      </c>
      <c r="BG40">
        <v>6</v>
      </c>
      <c r="BH40">
        <v>7</v>
      </c>
      <c r="BI40">
        <v>9</v>
      </c>
      <c r="BJ40">
        <v>12</v>
      </c>
      <c r="BK40">
        <v>15</v>
      </c>
      <c r="BL40">
        <v>16</v>
      </c>
      <c r="BM40">
        <v>10</v>
      </c>
      <c r="BN40">
        <v>10</v>
      </c>
      <c r="BO40">
        <v>8</v>
      </c>
      <c r="BP40">
        <v>6</v>
      </c>
      <c r="BQ40">
        <v>6</v>
      </c>
      <c r="BR40">
        <v>3</v>
      </c>
      <c r="BS40">
        <v>5</v>
      </c>
      <c r="BT40">
        <v>6</v>
      </c>
      <c r="BU40">
        <v>8</v>
      </c>
      <c r="BV40">
        <v>8</v>
      </c>
      <c r="BW40">
        <v>7</v>
      </c>
    </row>
    <row r="41" spans="1:75" x14ac:dyDescent="0.35">
      <c r="A41" s="16" t="str">
        <f>'Age Range Break Down'!H$1&amp;" "&amp;'Age Range Break Down'!A11&amp;" min"</f>
        <v>Black Hawk 80+ min</v>
      </c>
      <c r="B41">
        <f>'Age Range Break Down'!H11</f>
        <v>5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11</v>
      </c>
      <c r="AR41">
        <v>13</v>
      </c>
      <c r="AS41">
        <v>15</v>
      </c>
      <c r="AT41">
        <v>15</v>
      </c>
      <c r="AU41">
        <v>12</v>
      </c>
      <c r="AV41">
        <v>10</v>
      </c>
      <c r="AW41">
        <v>8</v>
      </c>
      <c r="AX41">
        <v>9</v>
      </c>
      <c r="AY41">
        <v>5</v>
      </c>
      <c r="AZ41">
        <v>3</v>
      </c>
      <c r="BA41">
        <v>5</v>
      </c>
      <c r="BB41">
        <v>4</v>
      </c>
      <c r="BC41">
        <v>4</v>
      </c>
      <c r="BD41">
        <v>4</v>
      </c>
      <c r="BE41">
        <v>5</v>
      </c>
      <c r="BF41">
        <v>5</v>
      </c>
      <c r="BG41">
        <v>5</v>
      </c>
      <c r="BH41">
        <v>6</v>
      </c>
      <c r="BI41">
        <v>6</v>
      </c>
      <c r="BJ41">
        <v>8</v>
      </c>
      <c r="BK41">
        <v>10</v>
      </c>
      <c r="BL41">
        <v>11</v>
      </c>
      <c r="BM41">
        <v>6</v>
      </c>
      <c r="BN41">
        <v>6</v>
      </c>
      <c r="BO41">
        <v>5</v>
      </c>
      <c r="BP41">
        <v>4</v>
      </c>
      <c r="BQ41">
        <v>4</v>
      </c>
      <c r="BR41">
        <v>2</v>
      </c>
      <c r="BS41">
        <v>3</v>
      </c>
      <c r="BT41">
        <v>4</v>
      </c>
      <c r="BU41">
        <v>5</v>
      </c>
      <c r="BV41">
        <v>5</v>
      </c>
      <c r="BW41">
        <v>5</v>
      </c>
    </row>
    <row r="42" spans="1:75" x14ac:dyDescent="0.35">
      <c r="A42" s="16" t="str">
        <f>'Age Range Break Down'!H$1&amp;" "&amp;'Age Range Break Down'!A4&amp;" max"</f>
        <v>Black Hawk 0-17 max</v>
      </c>
      <c r="B42">
        <f>'Age Range Break Down'!L4</f>
        <v>10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  <c r="AL42">
        <v>24</v>
      </c>
      <c r="AM42">
        <v>23</v>
      </c>
      <c r="AN42">
        <v>20</v>
      </c>
      <c r="AO42">
        <v>36</v>
      </c>
      <c r="AP42">
        <v>36</v>
      </c>
      <c r="AQ42">
        <v>27</v>
      </c>
      <c r="AR42">
        <v>34</v>
      </c>
      <c r="AS42">
        <v>35</v>
      </c>
      <c r="AT42">
        <v>37</v>
      </c>
      <c r="AU42">
        <v>34</v>
      </c>
      <c r="AV42">
        <v>26</v>
      </c>
      <c r="AW42">
        <v>19</v>
      </c>
      <c r="AX42">
        <v>22</v>
      </c>
      <c r="AY42">
        <v>12</v>
      </c>
      <c r="AZ42">
        <v>8</v>
      </c>
      <c r="BA42">
        <v>8</v>
      </c>
      <c r="BB42">
        <v>8</v>
      </c>
      <c r="BC42">
        <v>8</v>
      </c>
      <c r="BD42">
        <v>9</v>
      </c>
      <c r="BE42">
        <v>12</v>
      </c>
      <c r="BF42">
        <v>11</v>
      </c>
      <c r="BG42">
        <v>10</v>
      </c>
      <c r="BH42">
        <v>12</v>
      </c>
      <c r="BI42">
        <v>15</v>
      </c>
      <c r="BJ42">
        <v>19</v>
      </c>
      <c r="BK42">
        <v>26</v>
      </c>
      <c r="BL42">
        <v>26</v>
      </c>
      <c r="BM42">
        <v>15</v>
      </c>
      <c r="BN42">
        <v>12</v>
      </c>
      <c r="BO42">
        <v>11</v>
      </c>
      <c r="BP42">
        <v>9</v>
      </c>
      <c r="BQ42">
        <v>8</v>
      </c>
      <c r="BR42">
        <v>5</v>
      </c>
      <c r="BS42">
        <v>8</v>
      </c>
      <c r="BT42">
        <v>8</v>
      </c>
      <c r="BU42">
        <v>10</v>
      </c>
      <c r="BV42">
        <v>12</v>
      </c>
      <c r="BW42">
        <v>11</v>
      </c>
    </row>
    <row r="43" spans="1:75" x14ac:dyDescent="0.35">
      <c r="A43" s="16" t="str">
        <f>'Age Range Break Down'!H$1&amp;" "&amp;'Age Range Break Down'!A5&amp;" max"</f>
        <v>Black Hawk 18-29 max</v>
      </c>
      <c r="B43">
        <f>'Age Range Break Down'!L5</f>
        <v>19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  <c r="AL43">
        <v>48</v>
      </c>
      <c r="AM43">
        <v>46</v>
      </c>
      <c r="AN43">
        <v>41</v>
      </c>
      <c r="AO43">
        <v>72</v>
      </c>
      <c r="AP43">
        <v>69</v>
      </c>
      <c r="AQ43">
        <v>54</v>
      </c>
      <c r="AR43">
        <v>67</v>
      </c>
      <c r="AS43">
        <v>70</v>
      </c>
      <c r="AT43">
        <v>74</v>
      </c>
      <c r="AU43">
        <v>67</v>
      </c>
      <c r="AV43">
        <v>51</v>
      </c>
      <c r="AW43">
        <v>38</v>
      </c>
      <c r="AX43">
        <v>44</v>
      </c>
      <c r="AY43">
        <v>25</v>
      </c>
      <c r="AZ43">
        <v>15</v>
      </c>
      <c r="BA43">
        <v>16</v>
      </c>
      <c r="BB43">
        <v>16</v>
      </c>
      <c r="BC43">
        <v>17</v>
      </c>
      <c r="BD43">
        <v>18</v>
      </c>
      <c r="BE43">
        <v>23</v>
      </c>
      <c r="BF43">
        <v>23</v>
      </c>
      <c r="BG43">
        <v>20</v>
      </c>
      <c r="BH43">
        <v>25</v>
      </c>
      <c r="BI43">
        <v>30</v>
      </c>
      <c r="BJ43">
        <v>38</v>
      </c>
      <c r="BK43">
        <v>51</v>
      </c>
      <c r="BL43">
        <v>51</v>
      </c>
      <c r="BM43">
        <v>28</v>
      </c>
      <c r="BN43">
        <v>24</v>
      </c>
      <c r="BO43">
        <v>22</v>
      </c>
      <c r="BP43">
        <v>17</v>
      </c>
      <c r="BQ43">
        <v>16</v>
      </c>
      <c r="BR43">
        <v>9</v>
      </c>
      <c r="BS43">
        <v>15</v>
      </c>
      <c r="BT43">
        <v>16</v>
      </c>
      <c r="BU43">
        <v>20</v>
      </c>
      <c r="BV43">
        <v>22</v>
      </c>
      <c r="BW43">
        <v>22</v>
      </c>
    </row>
    <row r="44" spans="1:75" x14ac:dyDescent="0.35">
      <c r="A44" s="16" t="str">
        <f>'Age Range Break Down'!H$1&amp;" "&amp;'Age Range Break Down'!A6&amp;" max"</f>
        <v>Black Hawk 30-39 max</v>
      </c>
      <c r="B44">
        <f>'Age Range Break Down'!L6</f>
        <v>13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  <c r="AL44">
        <v>32</v>
      </c>
      <c r="AM44">
        <v>30</v>
      </c>
      <c r="AN44">
        <v>27</v>
      </c>
      <c r="AO44">
        <v>47</v>
      </c>
      <c r="AP44">
        <v>47</v>
      </c>
      <c r="AQ44">
        <v>35</v>
      </c>
      <c r="AR44">
        <v>44</v>
      </c>
      <c r="AS44">
        <v>46</v>
      </c>
      <c r="AT44">
        <v>48</v>
      </c>
      <c r="AU44">
        <v>44</v>
      </c>
      <c r="AV44">
        <v>34</v>
      </c>
      <c r="AW44">
        <v>25</v>
      </c>
      <c r="AX44">
        <v>29</v>
      </c>
      <c r="AY44">
        <v>16</v>
      </c>
      <c r="AZ44">
        <v>10</v>
      </c>
      <c r="BA44">
        <v>11</v>
      </c>
      <c r="BB44">
        <v>10</v>
      </c>
      <c r="BC44">
        <v>11</v>
      </c>
      <c r="BD44">
        <v>12</v>
      </c>
      <c r="BE44">
        <v>16</v>
      </c>
      <c r="BF44">
        <v>15</v>
      </c>
      <c r="BG44">
        <v>13</v>
      </c>
      <c r="BH44">
        <v>16</v>
      </c>
      <c r="BI44">
        <v>20</v>
      </c>
      <c r="BJ44">
        <v>25</v>
      </c>
      <c r="BK44">
        <v>34</v>
      </c>
      <c r="BL44">
        <v>35</v>
      </c>
      <c r="BM44">
        <v>19</v>
      </c>
      <c r="BN44">
        <v>16</v>
      </c>
      <c r="BO44">
        <v>15</v>
      </c>
      <c r="BP44">
        <v>11</v>
      </c>
      <c r="BQ44">
        <v>11</v>
      </c>
      <c r="BR44">
        <v>6</v>
      </c>
      <c r="BS44">
        <v>10</v>
      </c>
      <c r="BT44">
        <v>11</v>
      </c>
      <c r="BU44">
        <v>13</v>
      </c>
      <c r="BV44">
        <v>15</v>
      </c>
      <c r="BW44">
        <v>15</v>
      </c>
    </row>
    <row r="45" spans="1:75" x14ac:dyDescent="0.35">
      <c r="A45" s="16" t="str">
        <f>'Age Range Break Down'!H$1&amp;" "&amp;'Age Range Break Down'!A7&amp;" max"</f>
        <v>Black Hawk 40-49 max</v>
      </c>
      <c r="B45">
        <f>'Age Range Break Down'!L7</f>
        <v>10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  <c r="AL45">
        <v>26</v>
      </c>
      <c r="AM45">
        <v>25</v>
      </c>
      <c r="AN45">
        <v>22</v>
      </c>
      <c r="AO45">
        <v>39</v>
      </c>
      <c r="AP45">
        <v>39</v>
      </c>
      <c r="AQ45">
        <v>29</v>
      </c>
      <c r="AR45">
        <v>34</v>
      </c>
      <c r="AS45">
        <v>35</v>
      </c>
      <c r="AT45">
        <v>37</v>
      </c>
      <c r="AU45">
        <v>26</v>
      </c>
      <c r="AV45">
        <v>26</v>
      </c>
      <c r="AW45">
        <v>19</v>
      </c>
      <c r="AX45">
        <v>22</v>
      </c>
      <c r="AY45">
        <v>12</v>
      </c>
      <c r="AZ45">
        <v>8</v>
      </c>
      <c r="BA45">
        <v>8</v>
      </c>
      <c r="BB45">
        <v>8</v>
      </c>
      <c r="BC45">
        <v>8</v>
      </c>
      <c r="BD45">
        <v>9</v>
      </c>
      <c r="BE45">
        <v>13</v>
      </c>
      <c r="BF45">
        <v>11</v>
      </c>
      <c r="BG45">
        <v>10</v>
      </c>
      <c r="BH45">
        <v>12</v>
      </c>
      <c r="BI45">
        <v>15</v>
      </c>
      <c r="BJ45">
        <v>19</v>
      </c>
      <c r="BK45">
        <v>26</v>
      </c>
      <c r="BL45">
        <v>26</v>
      </c>
      <c r="BM45">
        <v>15</v>
      </c>
      <c r="BN45">
        <v>12</v>
      </c>
      <c r="BO45">
        <v>11</v>
      </c>
      <c r="BP45">
        <v>9</v>
      </c>
      <c r="BQ45">
        <v>8</v>
      </c>
      <c r="BR45">
        <v>5</v>
      </c>
      <c r="BS45">
        <v>8</v>
      </c>
      <c r="BT45">
        <v>8</v>
      </c>
      <c r="BU45">
        <v>10</v>
      </c>
      <c r="BV45">
        <v>12</v>
      </c>
      <c r="BW45">
        <v>11</v>
      </c>
    </row>
    <row r="46" spans="1:75" x14ac:dyDescent="0.35">
      <c r="A46" s="16" t="str">
        <f>'Age Range Break Down'!H$1&amp;" "&amp;'Age Range Break Down'!A8&amp;" max"</f>
        <v>Black Hawk 50-59 max</v>
      </c>
      <c r="B46">
        <f>'Age Range Break Down'!L8</f>
        <v>9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  <c r="AL46">
        <v>22</v>
      </c>
      <c r="AM46">
        <v>21</v>
      </c>
      <c r="AN46">
        <v>19</v>
      </c>
      <c r="AO46">
        <v>33</v>
      </c>
      <c r="AP46">
        <v>33</v>
      </c>
      <c r="AQ46">
        <v>25</v>
      </c>
      <c r="AR46">
        <v>31</v>
      </c>
      <c r="AS46">
        <v>32</v>
      </c>
      <c r="AT46">
        <v>34</v>
      </c>
      <c r="AU46">
        <v>31</v>
      </c>
      <c r="AV46">
        <v>24</v>
      </c>
      <c r="AW46">
        <v>18</v>
      </c>
      <c r="AX46">
        <v>20</v>
      </c>
      <c r="AY46">
        <v>11</v>
      </c>
      <c r="AZ46">
        <v>7</v>
      </c>
      <c r="BA46">
        <v>7</v>
      </c>
      <c r="BB46">
        <v>7</v>
      </c>
      <c r="BC46">
        <v>8</v>
      </c>
      <c r="BD46">
        <v>8</v>
      </c>
      <c r="BE46">
        <v>11</v>
      </c>
      <c r="BF46">
        <v>11</v>
      </c>
      <c r="BG46">
        <v>9</v>
      </c>
      <c r="BH46">
        <v>11</v>
      </c>
      <c r="BI46">
        <v>14</v>
      </c>
      <c r="BJ46">
        <v>18</v>
      </c>
      <c r="BK46">
        <v>24</v>
      </c>
      <c r="BL46">
        <v>24</v>
      </c>
      <c r="BM46">
        <v>14</v>
      </c>
      <c r="BN46">
        <v>12</v>
      </c>
      <c r="BO46">
        <v>10</v>
      </c>
      <c r="BP46">
        <v>8</v>
      </c>
      <c r="BQ46">
        <v>8</v>
      </c>
      <c r="BR46">
        <v>4</v>
      </c>
      <c r="BS46">
        <v>7</v>
      </c>
      <c r="BT46">
        <v>8</v>
      </c>
      <c r="BU46">
        <v>9</v>
      </c>
      <c r="BV46">
        <v>11</v>
      </c>
      <c r="BW46">
        <v>11</v>
      </c>
    </row>
    <row r="47" spans="1:75" x14ac:dyDescent="0.35">
      <c r="A47" s="16" t="str">
        <f>'Age Range Break Down'!H$1&amp;" "&amp;'Age Range Break Down'!A9&amp;" max"</f>
        <v>Black Hawk 60-69 max</v>
      </c>
      <c r="B47">
        <f>'Age Range Break Down'!L9</f>
        <v>8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  <c r="AL47">
        <v>17</v>
      </c>
      <c r="AM47">
        <v>16</v>
      </c>
      <c r="AN47">
        <v>14</v>
      </c>
      <c r="AO47">
        <v>25</v>
      </c>
      <c r="AP47">
        <v>28</v>
      </c>
      <c r="AQ47">
        <v>19</v>
      </c>
      <c r="AR47">
        <v>23</v>
      </c>
      <c r="AS47">
        <v>24</v>
      </c>
      <c r="AT47">
        <v>26</v>
      </c>
      <c r="AU47">
        <v>23</v>
      </c>
      <c r="AV47">
        <v>18</v>
      </c>
      <c r="AW47">
        <v>13</v>
      </c>
      <c r="AX47">
        <v>15</v>
      </c>
      <c r="AY47">
        <v>9</v>
      </c>
      <c r="AZ47">
        <v>5</v>
      </c>
      <c r="BA47">
        <v>6</v>
      </c>
      <c r="BB47">
        <v>5</v>
      </c>
      <c r="BC47">
        <v>6</v>
      </c>
      <c r="BD47">
        <v>6</v>
      </c>
      <c r="BE47">
        <v>8</v>
      </c>
      <c r="BF47">
        <v>8</v>
      </c>
      <c r="BG47">
        <v>7</v>
      </c>
      <c r="BH47">
        <v>9</v>
      </c>
      <c r="BI47">
        <v>12</v>
      </c>
      <c r="BJ47">
        <v>13</v>
      </c>
      <c r="BK47">
        <v>18</v>
      </c>
      <c r="BL47">
        <v>18</v>
      </c>
      <c r="BM47">
        <v>10</v>
      </c>
      <c r="BN47">
        <v>9</v>
      </c>
      <c r="BO47">
        <v>9</v>
      </c>
      <c r="BP47">
        <v>7</v>
      </c>
      <c r="BQ47">
        <v>7</v>
      </c>
      <c r="BR47">
        <v>4</v>
      </c>
      <c r="BS47">
        <v>6</v>
      </c>
      <c r="BT47">
        <v>6</v>
      </c>
      <c r="BU47">
        <v>8</v>
      </c>
      <c r="BV47">
        <v>9</v>
      </c>
      <c r="BW47">
        <v>9</v>
      </c>
    </row>
    <row r="48" spans="1:75" x14ac:dyDescent="0.35">
      <c r="A48" s="16" t="str">
        <f>'Age Range Break Down'!H$1&amp;" "&amp;'Age Range Break Down'!A10&amp;" max"</f>
        <v>Black Hawk 70-79 max</v>
      </c>
      <c r="B48">
        <f>'Age Range Break Down'!L10</f>
        <v>5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  <c r="AL48">
        <v>9</v>
      </c>
      <c r="AM48">
        <v>9</v>
      </c>
      <c r="AN48">
        <v>8</v>
      </c>
      <c r="AO48">
        <v>14</v>
      </c>
      <c r="AP48">
        <v>14</v>
      </c>
      <c r="AQ48">
        <v>10</v>
      </c>
      <c r="AR48">
        <v>13</v>
      </c>
      <c r="AS48">
        <v>13</v>
      </c>
      <c r="AT48">
        <v>14</v>
      </c>
      <c r="AU48">
        <v>13</v>
      </c>
      <c r="AV48">
        <v>10</v>
      </c>
      <c r="AW48">
        <v>7</v>
      </c>
      <c r="AX48">
        <v>8</v>
      </c>
      <c r="AY48">
        <v>5</v>
      </c>
      <c r="AZ48">
        <v>3</v>
      </c>
      <c r="BA48">
        <v>3</v>
      </c>
      <c r="BB48">
        <v>3</v>
      </c>
      <c r="BC48">
        <v>3</v>
      </c>
      <c r="BD48">
        <v>4</v>
      </c>
      <c r="BE48">
        <v>6</v>
      </c>
      <c r="BF48">
        <v>4</v>
      </c>
      <c r="BG48">
        <v>4</v>
      </c>
      <c r="BH48">
        <v>5</v>
      </c>
      <c r="BI48">
        <v>7</v>
      </c>
      <c r="BJ48">
        <v>9</v>
      </c>
      <c r="BK48">
        <v>12</v>
      </c>
      <c r="BL48">
        <v>12</v>
      </c>
      <c r="BM48">
        <v>7</v>
      </c>
      <c r="BN48">
        <v>6</v>
      </c>
      <c r="BO48">
        <v>5</v>
      </c>
      <c r="BP48">
        <v>4</v>
      </c>
      <c r="BQ48">
        <v>4</v>
      </c>
      <c r="BR48">
        <v>2</v>
      </c>
      <c r="BS48">
        <v>4</v>
      </c>
      <c r="BT48">
        <v>4</v>
      </c>
      <c r="BU48">
        <v>5</v>
      </c>
      <c r="BV48">
        <v>5</v>
      </c>
      <c r="BW48">
        <v>5</v>
      </c>
    </row>
    <row r="49" spans="1:75" x14ac:dyDescent="0.35">
      <c r="A49" s="16" t="str">
        <f>'Age Range Break Down'!H$1&amp;" "&amp;'Age Range Break Down'!A11&amp;" max"</f>
        <v>Black Hawk 80+ max</v>
      </c>
      <c r="B49">
        <f>'Age Range Break Down'!L11</f>
        <v>3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  <c r="AL49">
        <v>6</v>
      </c>
      <c r="AM49">
        <v>5</v>
      </c>
      <c r="AN49">
        <v>5</v>
      </c>
      <c r="AO49">
        <v>8</v>
      </c>
      <c r="AP49">
        <v>11</v>
      </c>
      <c r="AQ49">
        <v>8</v>
      </c>
      <c r="AR49">
        <v>10</v>
      </c>
      <c r="AS49">
        <v>11</v>
      </c>
      <c r="AT49">
        <v>11</v>
      </c>
      <c r="AU49">
        <v>10</v>
      </c>
      <c r="AV49">
        <v>8</v>
      </c>
      <c r="AW49">
        <v>6</v>
      </c>
      <c r="AX49">
        <v>7</v>
      </c>
      <c r="AY49">
        <v>4</v>
      </c>
      <c r="AZ49">
        <v>2</v>
      </c>
      <c r="BA49">
        <v>2</v>
      </c>
      <c r="BB49">
        <v>2</v>
      </c>
      <c r="BC49">
        <v>3</v>
      </c>
      <c r="BD49">
        <v>3</v>
      </c>
      <c r="BE49">
        <v>4</v>
      </c>
      <c r="BF49">
        <v>4</v>
      </c>
      <c r="BG49">
        <v>3</v>
      </c>
      <c r="BH49">
        <v>4</v>
      </c>
      <c r="BI49">
        <v>5</v>
      </c>
      <c r="BJ49">
        <v>6</v>
      </c>
      <c r="BK49">
        <v>8</v>
      </c>
      <c r="BL49">
        <v>8</v>
      </c>
      <c r="BM49">
        <v>5</v>
      </c>
      <c r="BN49">
        <v>4</v>
      </c>
      <c r="BO49">
        <v>3</v>
      </c>
      <c r="BP49">
        <v>3</v>
      </c>
      <c r="BQ49">
        <v>3</v>
      </c>
      <c r="BR49">
        <v>1</v>
      </c>
      <c r="BS49">
        <v>2</v>
      </c>
      <c r="BT49">
        <v>3</v>
      </c>
      <c r="BU49">
        <v>3</v>
      </c>
      <c r="BV49">
        <v>4</v>
      </c>
      <c r="BW49">
        <v>4</v>
      </c>
    </row>
    <row r="50" spans="1:75" x14ac:dyDescent="0.35">
      <c r="A50" s="16"/>
    </row>
    <row r="51" spans="1:75" x14ac:dyDescent="0.35">
      <c r="A51" s="16"/>
    </row>
    <row r="52" spans="1:75" x14ac:dyDescent="0.35">
      <c r="A52" s="16"/>
    </row>
    <row r="53" spans="1:75" x14ac:dyDescent="0.35">
      <c r="A5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453125" style="1" bestFit="1" customWidth="1"/>
    <col min="7" max="7" width="11.7265625" customWidth="1"/>
    <col min="8" max="8" width="13.81640625" customWidth="1"/>
  </cols>
  <sheetData>
    <row r="1" spans="1:8" x14ac:dyDescent="0.35">
      <c r="A1" s="7" t="s">
        <v>87</v>
      </c>
      <c r="B1" s="7" t="s">
        <v>88</v>
      </c>
      <c r="C1" s="7" t="s">
        <v>89</v>
      </c>
      <c r="D1" s="7" t="s">
        <v>90</v>
      </c>
      <c r="E1" t="s">
        <v>91</v>
      </c>
      <c r="F1" t="s">
        <v>92</v>
      </c>
      <c r="G1" s="7" t="s">
        <v>93</v>
      </c>
      <c r="H1" s="7" t="s">
        <v>3</v>
      </c>
    </row>
    <row r="2" spans="1:8" x14ac:dyDescent="0.35">
      <c r="A2" s="7"/>
      <c r="B2" s="7" t="s">
        <v>94</v>
      </c>
      <c r="C2" s="8">
        <v>44043</v>
      </c>
      <c r="D2" s="8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7"/>
      <c r="B3" s="7" t="s">
        <v>95</v>
      </c>
      <c r="C3" s="8">
        <v>44047</v>
      </c>
      <c r="D3" s="8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7"/>
      <c r="B4" s="7" t="s">
        <v>96</v>
      </c>
      <c r="C4" s="8">
        <v>44047</v>
      </c>
      <c r="D4" s="8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7"/>
      <c r="B5" s="7" t="s">
        <v>97</v>
      </c>
      <c r="C5" s="8">
        <v>44047</v>
      </c>
      <c r="D5" s="8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7"/>
      <c r="B6" s="7" t="s">
        <v>98</v>
      </c>
      <c r="C6" s="8">
        <v>44047</v>
      </c>
      <c r="D6" s="8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7"/>
      <c r="B7" s="7" t="s">
        <v>99</v>
      </c>
      <c r="C7" s="8">
        <v>44047</v>
      </c>
      <c r="D7" s="8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7"/>
      <c r="B8" s="7" t="s">
        <v>100</v>
      </c>
      <c r="C8" s="8">
        <v>44047</v>
      </c>
      <c r="D8" s="8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7"/>
      <c r="B9" s="7" t="s">
        <v>101</v>
      </c>
      <c r="C9" s="8">
        <v>44047</v>
      </c>
      <c r="D9" s="8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7"/>
      <c r="B10" s="7" t="s">
        <v>102</v>
      </c>
      <c r="C10" s="8">
        <v>44047</v>
      </c>
      <c r="D10" s="8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7"/>
      <c r="B11" s="7" t="s">
        <v>103</v>
      </c>
      <c r="C11" s="8">
        <v>44047</v>
      </c>
      <c r="D11" s="8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7"/>
      <c r="B12" s="7" t="s">
        <v>104</v>
      </c>
      <c r="C12" s="8">
        <v>44047</v>
      </c>
      <c r="D12" s="8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7"/>
      <c r="B13" s="7" t="s">
        <v>105</v>
      </c>
      <c r="C13" s="8">
        <v>44047</v>
      </c>
      <c r="D13" s="8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7"/>
      <c r="B14" s="7" t="s">
        <v>106</v>
      </c>
      <c r="C14" s="8">
        <v>44047</v>
      </c>
      <c r="D14" s="8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7"/>
      <c r="B15" s="7" t="s">
        <v>107</v>
      </c>
      <c r="C15" s="8">
        <v>44047</v>
      </c>
      <c r="D15" s="8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7"/>
      <c r="B16" s="7" t="s">
        <v>108</v>
      </c>
      <c r="C16" s="8">
        <v>44047</v>
      </c>
      <c r="D16" s="8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7"/>
      <c r="B17" s="7" t="s">
        <v>109</v>
      </c>
      <c r="C17" s="8">
        <v>44047</v>
      </c>
      <c r="D17" s="8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7"/>
      <c r="B18" s="7" t="s">
        <v>110</v>
      </c>
      <c r="C18" s="8">
        <v>44050</v>
      </c>
      <c r="D18" s="8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7"/>
      <c r="B19" s="7" t="s">
        <v>111</v>
      </c>
      <c r="C19" s="8">
        <v>44059</v>
      </c>
      <c r="D19" s="8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7"/>
      <c r="B20" s="7" t="s">
        <v>112</v>
      </c>
      <c r="C20" s="8">
        <v>44058</v>
      </c>
      <c r="D20" s="8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7"/>
      <c r="B21" s="7" t="s">
        <v>113</v>
      </c>
      <c r="C21" s="8">
        <v>44062</v>
      </c>
      <c r="D21" s="8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7"/>
      <c r="B22" s="7" t="s">
        <v>114</v>
      </c>
      <c r="C22" s="8">
        <v>44071</v>
      </c>
      <c r="D22" s="8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7">
        <v>1233496</v>
      </c>
      <c r="B23" s="7" t="s">
        <v>115</v>
      </c>
      <c r="C23" s="8">
        <v>44061</v>
      </c>
      <c r="D23" s="8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7">
        <v>1239767</v>
      </c>
      <c r="B24" s="7" t="s">
        <v>116</v>
      </c>
      <c r="C24" s="8">
        <v>44067</v>
      </c>
      <c r="D24" s="8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7">
        <v>1233431</v>
      </c>
      <c r="B25" s="7" t="s">
        <v>117</v>
      </c>
      <c r="C25" s="8">
        <v>44070</v>
      </c>
      <c r="D25" s="8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7">
        <v>1222083</v>
      </c>
      <c r="B26" s="7" t="s">
        <v>118</v>
      </c>
      <c r="C26" s="8">
        <v>44069</v>
      </c>
      <c r="D26" s="8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7"/>
      <c r="B27" s="7" t="s">
        <v>119</v>
      </c>
      <c r="C27" s="8">
        <v>44070</v>
      </c>
      <c r="D27" s="8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7"/>
      <c r="B28" s="7" t="s">
        <v>120</v>
      </c>
      <c r="C28" s="8">
        <v>44070</v>
      </c>
      <c r="D28" s="8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7"/>
      <c r="B29" s="7" t="s">
        <v>121</v>
      </c>
      <c r="C29" s="8">
        <v>44070</v>
      </c>
      <c r="D29" s="8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7"/>
      <c r="B30" s="7" t="s">
        <v>122</v>
      </c>
      <c r="C30" s="8">
        <v>44071</v>
      </c>
      <c r="D30" s="8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7"/>
      <c r="B31" s="7" t="s">
        <v>123</v>
      </c>
      <c r="C31" s="8">
        <v>44071</v>
      </c>
      <c r="D31" s="8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7"/>
      <c r="B32" s="7" t="s">
        <v>124</v>
      </c>
      <c r="C32" s="8">
        <v>44071</v>
      </c>
      <c r="D32" s="8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7"/>
      <c r="B33" s="7" t="s">
        <v>125</v>
      </c>
      <c r="C33" s="8">
        <v>44071</v>
      </c>
      <c r="D33" s="8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7"/>
      <c r="B34" s="7" t="s">
        <v>126</v>
      </c>
      <c r="C34" s="8">
        <v>44071</v>
      </c>
      <c r="D34" s="8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7"/>
      <c r="B35" s="7" t="s">
        <v>127</v>
      </c>
      <c r="C35" s="8">
        <v>44071</v>
      </c>
      <c r="D35" s="8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7"/>
      <c r="B36" s="7" t="s">
        <v>128</v>
      </c>
      <c r="C36" s="8">
        <v>44071</v>
      </c>
      <c r="D36" s="8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7"/>
      <c r="B37" s="7" t="s">
        <v>129</v>
      </c>
      <c r="C37" s="8">
        <v>44072</v>
      </c>
      <c r="D37" s="8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7"/>
      <c r="B38" s="7" t="s">
        <v>130</v>
      </c>
      <c r="C38" s="8">
        <v>44072</v>
      </c>
      <c r="D38" s="8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7"/>
      <c r="B39" s="7" t="s">
        <v>131</v>
      </c>
      <c r="C39" s="8">
        <v>44072</v>
      </c>
      <c r="D39" s="8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7"/>
      <c r="B40" s="7" t="s">
        <v>132</v>
      </c>
      <c r="C40" s="8">
        <v>44073</v>
      </c>
      <c r="D40" s="8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7"/>
      <c r="B41" s="7" t="s">
        <v>133</v>
      </c>
      <c r="C41" s="8">
        <v>44074</v>
      </c>
      <c r="D41" s="8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7">
        <v>1093584</v>
      </c>
      <c r="B42" s="7" t="s">
        <v>134</v>
      </c>
      <c r="C42" s="8">
        <v>44071</v>
      </c>
      <c r="D42" s="8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7">
        <v>1216062</v>
      </c>
      <c r="B43" s="7" t="s">
        <v>135</v>
      </c>
      <c r="C43" s="8">
        <v>44071</v>
      </c>
      <c r="D43" s="8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7">
        <v>1229259</v>
      </c>
      <c r="B44" s="7" t="s">
        <v>136</v>
      </c>
      <c r="C44" s="8">
        <v>44071</v>
      </c>
      <c r="D44" s="8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7">
        <v>1228823</v>
      </c>
      <c r="B45" s="7" t="s">
        <v>137</v>
      </c>
      <c r="C45" s="8">
        <v>44071</v>
      </c>
      <c r="D45" s="8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7">
        <v>1102336</v>
      </c>
      <c r="B46" s="7" t="s">
        <v>138</v>
      </c>
      <c r="C46" s="8">
        <v>44070</v>
      </c>
      <c r="D46" s="8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7">
        <v>1227710</v>
      </c>
      <c r="B47" s="7" t="s">
        <v>139</v>
      </c>
      <c r="C47" s="8">
        <v>44074</v>
      </c>
      <c r="D47" s="8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7">
        <v>983268</v>
      </c>
      <c r="B48" s="7" t="s">
        <v>140</v>
      </c>
      <c r="C48" s="8">
        <v>44071</v>
      </c>
      <c r="D48" s="8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7">
        <v>1227868</v>
      </c>
      <c r="B49" s="7" t="s">
        <v>141</v>
      </c>
      <c r="C49" s="8">
        <v>44436</v>
      </c>
      <c r="D49" s="8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7">
        <v>1227597</v>
      </c>
      <c r="B50" s="7" t="s">
        <v>142</v>
      </c>
      <c r="C50" s="8">
        <v>44801</v>
      </c>
      <c r="D50" s="8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7">
        <v>1093560</v>
      </c>
      <c r="B51" s="7" t="s">
        <v>143</v>
      </c>
      <c r="C51" s="8">
        <v>45166</v>
      </c>
      <c r="D51" s="8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7">
        <v>1224820</v>
      </c>
      <c r="B52" s="7" t="s">
        <v>144</v>
      </c>
      <c r="C52" s="8">
        <v>45532</v>
      </c>
      <c r="D52" s="8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7">
        <v>983841</v>
      </c>
      <c r="B53" s="7" t="s">
        <v>145</v>
      </c>
      <c r="C53" s="8">
        <v>45897</v>
      </c>
      <c r="D53" s="8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7">
        <v>877801</v>
      </c>
      <c r="B54" s="7" t="s">
        <v>146</v>
      </c>
      <c r="C54" s="8">
        <v>46262</v>
      </c>
      <c r="D54" s="8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7">
        <v>1229581</v>
      </c>
      <c r="B55" s="7" t="s">
        <v>147</v>
      </c>
      <c r="C55" s="8">
        <v>46627</v>
      </c>
      <c r="D55" s="8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7">
        <v>1230421</v>
      </c>
      <c r="B56" s="7" t="s">
        <v>148</v>
      </c>
      <c r="C56" s="8">
        <v>46993</v>
      </c>
      <c r="D56" s="8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7">
        <v>1235428</v>
      </c>
      <c r="B57" s="7" t="s">
        <v>149</v>
      </c>
      <c r="C57" s="8">
        <v>47358</v>
      </c>
      <c r="D57" s="8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7">
        <v>1229913</v>
      </c>
      <c r="B58" s="7" t="s">
        <v>150</v>
      </c>
      <c r="C58" s="8">
        <v>47723</v>
      </c>
      <c r="D58" s="8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7">
        <v>1227425</v>
      </c>
      <c r="B59" s="7" t="s">
        <v>151</v>
      </c>
      <c r="C59" s="8">
        <v>48088</v>
      </c>
      <c r="D59" s="8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7">
        <v>1227427</v>
      </c>
      <c r="B60" s="7" t="s">
        <v>152</v>
      </c>
      <c r="C60" s="8">
        <v>48454</v>
      </c>
      <c r="D60" s="8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7">
        <v>1234554</v>
      </c>
      <c r="B61" s="7" t="s">
        <v>153</v>
      </c>
      <c r="C61" s="8">
        <v>48819</v>
      </c>
      <c r="D61" s="8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7">
        <v>1232664</v>
      </c>
      <c r="B62" s="7" t="s">
        <v>154</v>
      </c>
      <c r="C62" s="8">
        <v>49184</v>
      </c>
      <c r="D62" s="8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7">
        <v>1237850</v>
      </c>
      <c r="B63" s="7" t="s">
        <v>155</v>
      </c>
      <c r="C63" s="8">
        <v>49549</v>
      </c>
      <c r="D63" s="8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7">
        <v>1244748</v>
      </c>
      <c r="B64" s="7" t="s">
        <v>156</v>
      </c>
      <c r="C64" s="8">
        <v>49915</v>
      </c>
      <c r="D64" s="8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7">
        <v>1224659</v>
      </c>
      <c r="B65" s="7" t="s">
        <v>157</v>
      </c>
      <c r="C65" s="8">
        <v>44074</v>
      </c>
      <c r="D65" s="8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7">
        <v>1223656</v>
      </c>
      <c r="B66" s="7" t="s">
        <v>158</v>
      </c>
      <c r="C66" s="8">
        <v>44001</v>
      </c>
      <c r="D66" s="9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7">
        <v>1241799</v>
      </c>
      <c r="B67" s="7" t="s">
        <v>159</v>
      </c>
      <c r="C67" s="8">
        <v>44075</v>
      </c>
      <c r="D67" s="8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7">
        <v>1239521</v>
      </c>
      <c r="B68" s="7" t="s">
        <v>160</v>
      </c>
      <c r="C68" s="8">
        <v>44075</v>
      </c>
      <c r="D68" s="8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7">
        <v>1227874</v>
      </c>
      <c r="B69" s="7" t="s">
        <v>161</v>
      </c>
      <c r="C69" s="8">
        <v>44075</v>
      </c>
      <c r="D69" s="8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7">
        <v>1221470</v>
      </c>
      <c r="B70" s="7" t="s">
        <v>162</v>
      </c>
      <c r="C70" s="8">
        <v>44079</v>
      </c>
      <c r="D70" s="8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7">
        <v>1240643</v>
      </c>
      <c r="B71" s="7" t="s">
        <v>163</v>
      </c>
      <c r="C71" s="8">
        <v>44078</v>
      </c>
      <c r="D71" s="8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7">
        <v>1238917</v>
      </c>
      <c r="B72" s="7" t="s">
        <v>164</v>
      </c>
      <c r="C72" s="8">
        <v>44078</v>
      </c>
      <c r="D72" s="8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7">
        <v>1224711</v>
      </c>
      <c r="B73" s="7" t="s">
        <v>165</v>
      </c>
      <c r="C73" s="8">
        <v>44078</v>
      </c>
      <c r="D73" s="8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7">
        <v>1224156</v>
      </c>
      <c r="B74" s="7" t="s">
        <v>166</v>
      </c>
      <c r="C74" s="8">
        <v>44078</v>
      </c>
      <c r="D74" s="8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7">
        <v>1225769</v>
      </c>
      <c r="B75" s="7" t="s">
        <v>167</v>
      </c>
      <c r="C75" s="8">
        <v>44078</v>
      </c>
      <c r="D75" s="8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7">
        <v>1239313</v>
      </c>
      <c r="B76" s="7" t="s">
        <v>168</v>
      </c>
      <c r="C76" s="8">
        <v>44078</v>
      </c>
      <c r="D76" s="8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7">
        <v>1234008</v>
      </c>
      <c r="B77" s="7" t="s">
        <v>169</v>
      </c>
      <c r="C77" s="8">
        <v>44078</v>
      </c>
      <c r="D77" s="8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7">
        <v>1234324</v>
      </c>
      <c r="B78" s="7" t="s">
        <v>170</v>
      </c>
      <c r="C78" s="8">
        <v>44078</v>
      </c>
      <c r="D78" s="8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7">
        <v>1239995</v>
      </c>
      <c r="B79" s="7" t="s">
        <v>171</v>
      </c>
      <c r="C79" s="8">
        <v>44078</v>
      </c>
      <c r="D79" s="8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7">
        <v>1224611</v>
      </c>
      <c r="B80" s="7" t="s">
        <v>172</v>
      </c>
      <c r="C80" s="8">
        <v>44078</v>
      </c>
      <c r="D80" s="8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7">
        <v>1223474</v>
      </c>
      <c r="B81" s="7" t="s">
        <v>173</v>
      </c>
      <c r="C81" s="8">
        <v>44078</v>
      </c>
      <c r="D81" s="8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7">
        <v>1233584</v>
      </c>
      <c r="B82" s="7" t="s">
        <v>174</v>
      </c>
      <c r="C82" s="8">
        <v>44078</v>
      </c>
      <c r="D82" s="8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7">
        <v>1233381</v>
      </c>
      <c r="B83" s="7" t="s">
        <v>175</v>
      </c>
      <c r="C83" s="8">
        <v>44078</v>
      </c>
      <c r="D83" s="8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7">
        <v>1244839</v>
      </c>
      <c r="B84" s="7" t="s">
        <v>176</v>
      </c>
      <c r="C84" s="8">
        <v>44078</v>
      </c>
      <c r="D84" s="8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7">
        <v>1239508</v>
      </c>
      <c r="B85" s="7" t="s">
        <v>177</v>
      </c>
      <c r="C85" s="8">
        <v>44078</v>
      </c>
      <c r="D85" s="8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7">
        <v>1223576</v>
      </c>
      <c r="B86" s="7" t="s">
        <v>178</v>
      </c>
      <c r="C86" s="8">
        <v>44077</v>
      </c>
      <c r="D86" s="8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7">
        <v>1222666</v>
      </c>
      <c r="B87" s="7" t="s">
        <v>179</v>
      </c>
      <c r="C87" s="8">
        <v>44077</v>
      </c>
      <c r="D87" s="8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7">
        <v>1233315</v>
      </c>
      <c r="B88" s="7" t="s">
        <v>180</v>
      </c>
      <c r="C88" s="8">
        <v>44076</v>
      </c>
      <c r="D88" s="8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7">
        <v>1239055</v>
      </c>
      <c r="B89" s="7" t="s">
        <v>181</v>
      </c>
      <c r="C89" s="8">
        <v>44076</v>
      </c>
      <c r="D89" s="8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7">
        <v>1223120</v>
      </c>
      <c r="B90" s="7" t="s">
        <v>182</v>
      </c>
      <c r="C90" s="8">
        <v>44076</v>
      </c>
      <c r="D90" s="8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7">
        <v>1230550</v>
      </c>
      <c r="B91" s="7" t="s">
        <v>183</v>
      </c>
      <c r="C91" s="8">
        <v>44076</v>
      </c>
      <c r="D91" s="8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7">
        <v>1228167</v>
      </c>
      <c r="B92" s="7" t="s">
        <v>184</v>
      </c>
      <c r="C92" s="8">
        <v>44076</v>
      </c>
      <c r="D92" s="8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7">
        <v>1234346</v>
      </c>
      <c r="B93" s="7" t="s">
        <v>185</v>
      </c>
      <c r="C93" s="8">
        <v>44076</v>
      </c>
      <c r="D93" s="8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7">
        <v>1239570</v>
      </c>
      <c r="B94" s="7" t="s">
        <v>186</v>
      </c>
      <c r="C94" s="8">
        <v>44076</v>
      </c>
      <c r="D94" s="8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7">
        <v>1241593</v>
      </c>
      <c r="B95" s="7" t="s">
        <v>187</v>
      </c>
      <c r="C95" s="8">
        <v>44076</v>
      </c>
      <c r="D95" s="8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7">
        <v>1240143</v>
      </c>
      <c r="B96" s="7" t="s">
        <v>188</v>
      </c>
      <c r="C96" s="8">
        <v>44076</v>
      </c>
      <c r="D96" s="8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7">
        <v>1221754</v>
      </c>
      <c r="B97" s="7" t="s">
        <v>189</v>
      </c>
      <c r="C97" s="8">
        <v>44076</v>
      </c>
      <c r="D97" s="8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7">
        <v>1225098</v>
      </c>
      <c r="B98" s="7" t="s">
        <v>190</v>
      </c>
      <c r="C98" s="8">
        <v>44076</v>
      </c>
      <c r="D98" s="8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7">
        <v>1102347</v>
      </c>
      <c r="B99" s="7" t="s">
        <v>191</v>
      </c>
      <c r="C99" s="8">
        <v>44076</v>
      </c>
      <c r="D99" s="8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7">
        <v>1224640</v>
      </c>
      <c r="B100" s="7" t="s">
        <v>192</v>
      </c>
      <c r="C100" s="8">
        <v>44076</v>
      </c>
      <c r="D100" s="8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7">
        <v>1222300</v>
      </c>
      <c r="B101" s="7" t="s">
        <v>193</v>
      </c>
      <c r="C101" s="8">
        <v>44076</v>
      </c>
      <c r="D101" s="8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7"/>
      <c r="B102" s="7" t="s">
        <v>194</v>
      </c>
      <c r="C102" s="8">
        <v>44034</v>
      </c>
      <c r="D102" s="8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7">
        <v>983759</v>
      </c>
      <c r="B103" s="7" t="s">
        <v>195</v>
      </c>
      <c r="C103" s="8">
        <v>44081</v>
      </c>
      <c r="D103" s="8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7">
        <v>1240207</v>
      </c>
      <c r="B104" s="7" t="s">
        <v>196</v>
      </c>
      <c r="C104" s="8">
        <v>44083</v>
      </c>
      <c r="D104" s="8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1">
        <v>1241861</v>
      </c>
      <c r="B105" s="7" t="s">
        <v>197</v>
      </c>
      <c r="C105" s="8">
        <v>44083</v>
      </c>
      <c r="D105" s="8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7">
        <v>1244453</v>
      </c>
      <c r="B106" s="7" t="s">
        <v>198</v>
      </c>
      <c r="C106" s="8">
        <v>44085</v>
      </c>
      <c r="D106" s="8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7">
        <v>1244727</v>
      </c>
      <c r="B107" s="7" t="s">
        <v>199</v>
      </c>
      <c r="C107" s="8">
        <v>44088</v>
      </c>
      <c r="D107" s="8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7">
        <v>1244442</v>
      </c>
      <c r="B108" s="7" t="s">
        <v>200</v>
      </c>
      <c r="C108" s="8">
        <v>44088</v>
      </c>
      <c r="D108" s="8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7">
        <v>1242029</v>
      </c>
      <c r="B109" s="7" t="s">
        <v>201</v>
      </c>
      <c r="C109" s="8">
        <v>44088</v>
      </c>
      <c r="D109" s="8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1">
        <v>1227238</v>
      </c>
      <c r="B110" s="7" t="s">
        <v>202</v>
      </c>
      <c r="C110" s="8">
        <v>44088</v>
      </c>
      <c r="D110" s="8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7">
        <v>1243966</v>
      </c>
      <c r="B111" s="7" t="s">
        <v>203</v>
      </c>
      <c r="C111" s="8">
        <v>44088</v>
      </c>
      <c r="D111" s="8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7">
        <v>1244603</v>
      </c>
      <c r="B112" s="7" t="s">
        <v>204</v>
      </c>
      <c r="C112" s="8">
        <v>44088</v>
      </c>
      <c r="D112" s="8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7">
        <v>1244705</v>
      </c>
      <c r="B113" s="7" t="s">
        <v>205</v>
      </c>
      <c r="C113" s="8">
        <v>44088</v>
      </c>
      <c r="D113" s="8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7">
        <v>1240803</v>
      </c>
      <c r="B114" s="7" t="s">
        <v>206</v>
      </c>
      <c r="C114" s="8">
        <v>44088</v>
      </c>
      <c r="D114" s="8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7">
        <v>1235180</v>
      </c>
      <c r="B115" s="7" t="s">
        <v>207</v>
      </c>
      <c r="C115" s="8">
        <v>44089</v>
      </c>
      <c r="D115" s="8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7">
        <v>1233667</v>
      </c>
      <c r="B116" s="7" t="s">
        <v>208</v>
      </c>
      <c r="C116" s="8">
        <v>44089</v>
      </c>
      <c r="D116" s="8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7">
        <v>1233385</v>
      </c>
      <c r="B117" s="7" t="s">
        <v>209</v>
      </c>
      <c r="C117" s="8">
        <v>44089</v>
      </c>
      <c r="D117" s="8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7">
        <v>1233380</v>
      </c>
      <c r="B118" s="7" t="s">
        <v>210</v>
      </c>
      <c r="C118" s="8">
        <v>44088</v>
      </c>
      <c r="D118" s="8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7">
        <v>1234200</v>
      </c>
      <c r="B119" s="7" t="s">
        <v>211</v>
      </c>
      <c r="C119" s="8">
        <v>44089</v>
      </c>
      <c r="D119" s="8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7">
        <v>1236149</v>
      </c>
      <c r="B120" s="7" t="s">
        <v>212</v>
      </c>
      <c r="C120" s="8">
        <v>44089</v>
      </c>
      <c r="D120" s="8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7">
        <v>1234979</v>
      </c>
      <c r="B121" s="7" t="s">
        <v>213</v>
      </c>
      <c r="C121" s="8">
        <v>44088</v>
      </c>
      <c r="D121" s="8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7">
        <v>1234055</v>
      </c>
      <c r="B122" s="7" t="s">
        <v>214</v>
      </c>
      <c r="C122" s="8">
        <v>44088</v>
      </c>
      <c r="D122" s="8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1">
        <v>1242671</v>
      </c>
      <c r="B123" s="7" t="s">
        <v>215</v>
      </c>
      <c r="C123" s="8">
        <v>44090</v>
      </c>
      <c r="D123" s="8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1">
        <v>1244546</v>
      </c>
      <c r="B124" s="7" t="s">
        <v>216</v>
      </c>
      <c r="C124" s="8">
        <v>44090</v>
      </c>
      <c r="D124" s="8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7">
        <v>1243657</v>
      </c>
      <c r="B125" s="7" t="s">
        <v>217</v>
      </c>
      <c r="C125" s="8">
        <v>44090</v>
      </c>
      <c r="D125" s="8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7">
        <v>1244466</v>
      </c>
      <c r="B126" s="7" t="s">
        <v>218</v>
      </c>
      <c r="C126" s="8">
        <v>44090</v>
      </c>
      <c r="D126" s="8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1">
        <v>1235741</v>
      </c>
      <c r="B127" s="7" t="s">
        <v>219</v>
      </c>
      <c r="C127" s="8">
        <v>44090</v>
      </c>
      <c r="D127" s="8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1">
        <v>1238885</v>
      </c>
      <c r="B128" s="7" t="s">
        <v>220</v>
      </c>
      <c r="C128" s="8">
        <v>44090</v>
      </c>
      <c r="D128" s="8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7">
        <v>1233558</v>
      </c>
      <c r="B129" s="7" t="s">
        <v>221</v>
      </c>
      <c r="C129" s="8">
        <v>44089</v>
      </c>
      <c r="D129" s="8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7">
        <v>1235480</v>
      </c>
      <c r="B130" s="7" t="s">
        <v>222</v>
      </c>
      <c r="C130" s="8">
        <v>44089</v>
      </c>
      <c r="D130" s="8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1">
        <v>1243913</v>
      </c>
      <c r="B131" s="7" t="s">
        <v>223</v>
      </c>
      <c r="C131" s="8">
        <v>44091</v>
      </c>
      <c r="D131" s="8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7">
        <v>1236635</v>
      </c>
      <c r="B132" s="7" t="s">
        <v>224</v>
      </c>
      <c r="C132" s="8">
        <v>44091</v>
      </c>
      <c r="D132" s="8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7">
        <v>1241405</v>
      </c>
      <c r="B133" s="7" t="s">
        <v>225</v>
      </c>
      <c r="C133" s="8">
        <v>44088</v>
      </c>
      <c r="D133" s="8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7">
        <v>1233006</v>
      </c>
      <c r="B134" s="7" t="s">
        <v>226</v>
      </c>
      <c r="C134" s="8">
        <v>44089</v>
      </c>
      <c r="D134" s="8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7">
        <v>1243924</v>
      </c>
      <c r="B135" s="7" t="s">
        <v>227</v>
      </c>
      <c r="C135" s="8">
        <v>44092</v>
      </c>
      <c r="D135" s="8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1">
        <v>1236755</v>
      </c>
      <c r="B136" s="7" t="s">
        <v>228</v>
      </c>
      <c r="C136" s="8">
        <v>44091</v>
      </c>
      <c r="D136" s="8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1">
        <v>1235286</v>
      </c>
      <c r="B137" s="7" t="s">
        <v>229</v>
      </c>
      <c r="C137" s="8">
        <v>44092</v>
      </c>
      <c r="D137" s="8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7">
        <v>1239446</v>
      </c>
      <c r="B138" s="7" t="s">
        <v>230</v>
      </c>
      <c r="C138" s="8">
        <v>44092</v>
      </c>
      <c r="D138" s="8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7"/>
      <c r="B139" s="7" t="s">
        <v>231</v>
      </c>
      <c r="C139" s="8">
        <v>44095</v>
      </c>
      <c r="D139" s="8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1">
        <v>1230738</v>
      </c>
      <c r="B140" s="7" t="s">
        <v>232</v>
      </c>
      <c r="C140" s="8">
        <v>44095</v>
      </c>
      <c r="D140" s="8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7">
        <v>129886</v>
      </c>
      <c r="B141" s="7" t="s">
        <v>233</v>
      </c>
      <c r="C141" s="8">
        <v>44095</v>
      </c>
      <c r="D141" s="8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2">
        <v>1232531</v>
      </c>
      <c r="B142" s="7" t="s">
        <v>234</v>
      </c>
      <c r="C142" s="8">
        <v>44096</v>
      </c>
      <c r="D142" s="8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7">
        <v>983622</v>
      </c>
      <c r="B143" s="7" t="s">
        <v>235</v>
      </c>
      <c r="C143" s="13">
        <v>44102</v>
      </c>
      <c r="D143" s="14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7">
        <v>1227911</v>
      </c>
      <c r="B144" s="7" t="s">
        <v>236</v>
      </c>
      <c r="C144" s="8">
        <v>44103</v>
      </c>
      <c r="D144" s="8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7"/>
      <c r="B145" s="7" t="s">
        <v>237</v>
      </c>
      <c r="C145" s="8">
        <v>44026</v>
      </c>
      <c r="D145" s="8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238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239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240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241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242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243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244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245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246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247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248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249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250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251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252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253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254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255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256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257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258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259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260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261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262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263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264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265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266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267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268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269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270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271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272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273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274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275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276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277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278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279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280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281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282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283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284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285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286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287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288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289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290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291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292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293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294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295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296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297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298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299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300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301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302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303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304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305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306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307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303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308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309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310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307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305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304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309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306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303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302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311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312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313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314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315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89</v>
      </c>
      <c r="S2">
        <f>MAX(covid19!AG:AG)</f>
        <v>62</v>
      </c>
      <c r="T2">
        <f>MAX(covid19!AH:AH)</f>
        <v>530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6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6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6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6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6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6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6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6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6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6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6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6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6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6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6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6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6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6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6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6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6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6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6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6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6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6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6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6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6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6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6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6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6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6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6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6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6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6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6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6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6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6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6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6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6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6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6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6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6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6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6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6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6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6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6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6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6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6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6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6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6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6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6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6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6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6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6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6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6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6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6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6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6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6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6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6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6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6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6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6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6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6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6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6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6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6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6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6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6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6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6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6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6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6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6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6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6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6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6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6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6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6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6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6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6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6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6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6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81640625" bestFit="1" customWidth="1"/>
    <col min="18" max="18" width="35.453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316</v>
      </c>
      <c r="G1" t="s">
        <v>317</v>
      </c>
      <c r="H1" t="s">
        <v>318</v>
      </c>
      <c r="I1" t="s">
        <v>319</v>
      </c>
      <c r="L1" t="s">
        <v>317</v>
      </c>
      <c r="M1" t="s">
        <v>320</v>
      </c>
      <c r="N1" t="s">
        <v>321</v>
      </c>
      <c r="Q1" t="s">
        <v>317</v>
      </c>
      <c r="R1" t="s">
        <v>322</v>
      </c>
      <c r="S1" t="s">
        <v>323</v>
      </c>
      <c r="V1" t="s">
        <v>317</v>
      </c>
      <c r="W1" t="s">
        <v>324</v>
      </c>
      <c r="X1" t="s">
        <v>325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</cols>
  <sheetData>
    <row r="1" spans="1:18" x14ac:dyDescent="0.35">
      <c r="A1" s="1" t="str">
        <f>NewRecovered!A1</f>
        <v>date</v>
      </c>
      <c r="B1" t="str">
        <f>NewRecovered!B1</f>
        <v>Total Tested</v>
      </c>
      <c r="C1" t="str">
        <f>NewRecovered!C1</f>
        <v>positive</v>
      </c>
      <c r="D1" t="str">
        <f>NewRecovered!D1</f>
        <v>Recovered</v>
      </c>
      <c r="E1" t="str">
        <f>NewRecovered!E1</f>
        <v>deaths</v>
      </c>
      <c r="F1" t="str">
        <f>NewRecovered!F1</f>
        <v>28 day delay</v>
      </c>
      <c r="G1" t="str">
        <f>NewRecovered!H1</f>
        <v>Total Recoveries - Rolling 14 Day Total</v>
      </c>
      <c r="H1" t="str">
        <f>NewRecovered!I1</f>
        <v>Total Recoveries</v>
      </c>
      <c r="I1" t="s">
        <v>326</v>
      </c>
      <c r="J1">
        <f>NewRecovered!K1</f>
        <v>0</v>
      </c>
      <c r="K1" t="str">
        <f>NewRecovered!M1</f>
        <v>Total Individuals Tested - Rolling 14 Day Total</v>
      </c>
      <c r="L1" t="str">
        <f>NewRecovered!N1</f>
        <v>Total Individuals Tested</v>
      </c>
      <c r="M1">
        <f>NewRecovered!O1</f>
        <v>0</v>
      </c>
      <c r="N1" t="s">
        <v>327</v>
      </c>
      <c r="O1" t="str">
        <f>NewRecovered!R1</f>
        <v>Total Positive Cases - Rolling 14 Day Total</v>
      </c>
      <c r="P1" t="str">
        <f>NewRecovered!S1</f>
        <v>Total Positive Cases</v>
      </c>
      <c r="Q1" t="s">
        <v>328</v>
      </c>
      <c r="R1">
        <f>NewRecovered!U1</f>
        <v>0</v>
      </c>
    </row>
    <row r="2" spans="1:18" x14ac:dyDescent="0.35">
      <c r="A2" s="1">
        <f>NewRecovered!A9</f>
        <v>43898</v>
      </c>
      <c r="B2">
        <f>NewRecovered!B9</f>
        <v>0</v>
      </c>
      <c r="C2">
        <f>NewRecovered!C9</f>
        <v>3</v>
      </c>
      <c r="D2">
        <f>NewRecovered!D9</f>
        <v>0</v>
      </c>
      <c r="E2">
        <f>NewRecovered!E9</f>
        <v>0</v>
      </c>
      <c r="F2">
        <f>NewRecovered!F9</f>
        <v>0</v>
      </c>
      <c r="G2">
        <f>NewRecovered!H9</f>
        <v>0</v>
      </c>
      <c r="H2">
        <f>NewRecovered!I9</f>
        <v>0</v>
      </c>
      <c r="I2">
        <f>NewRecovered!J9</f>
        <v>0</v>
      </c>
      <c r="J2">
        <f>NewRecovered!K9</f>
        <v>0</v>
      </c>
      <c r="K2">
        <f>NewRecovered!M9</f>
        <v>10</v>
      </c>
      <c r="L2">
        <f>NewRecovered!N9</f>
        <v>0</v>
      </c>
      <c r="M2">
        <f>NewRecovered!O9</f>
        <v>10</v>
      </c>
      <c r="N2">
        <f>NewRecovered!P9</f>
        <v>0</v>
      </c>
      <c r="O2">
        <f>NewRecovered!R9</f>
        <v>0</v>
      </c>
      <c r="P2">
        <f>NewRecovered!S9</f>
        <v>0</v>
      </c>
      <c r="Q2">
        <f>NewRecovered!T9</f>
        <v>0</v>
      </c>
      <c r="R2">
        <f>NewRecovered!U9</f>
        <v>3</v>
      </c>
    </row>
    <row r="3" spans="1:18" x14ac:dyDescent="0.35">
      <c r="A3" s="1">
        <f>NewRecovered!A10</f>
        <v>43899</v>
      </c>
      <c r="B3">
        <f>NewRecovered!B10</f>
        <v>0</v>
      </c>
      <c r="C3">
        <f>NewRecovered!C10</f>
        <v>5</v>
      </c>
      <c r="D3">
        <f>NewRecovered!D10</f>
        <v>0</v>
      </c>
      <c r="E3">
        <f>NewRecovered!E10</f>
        <v>0</v>
      </c>
      <c r="F3">
        <f>NewRecovered!F10</f>
        <v>0</v>
      </c>
      <c r="G3">
        <f>NewRecovered!H10</f>
        <v>0</v>
      </c>
      <c r="H3">
        <f>NewRecovered!I10</f>
        <v>0</v>
      </c>
      <c r="I3">
        <f>NewRecovered!J10</f>
        <v>0</v>
      </c>
      <c r="J3">
        <f>NewRecovered!K10</f>
        <v>0</v>
      </c>
      <c r="K3">
        <f>NewRecovered!M10</f>
        <v>10</v>
      </c>
      <c r="L3">
        <f>NewRecovered!N10</f>
        <v>30</v>
      </c>
      <c r="M3">
        <f>NewRecovered!O10</f>
        <v>40</v>
      </c>
      <c r="N3">
        <f>NewRecovered!P10</f>
        <v>0</v>
      </c>
      <c r="O3">
        <f>NewRecovered!R10</f>
        <v>0</v>
      </c>
      <c r="P3">
        <f>NewRecovered!S10</f>
        <v>7</v>
      </c>
      <c r="Q3">
        <f>NewRecovered!T10</f>
        <v>7</v>
      </c>
      <c r="R3">
        <f>NewRecovered!U10</f>
        <v>5</v>
      </c>
    </row>
    <row r="4" spans="1:18" x14ac:dyDescent="0.35">
      <c r="A4" s="1">
        <f>NewRecovered!A11</f>
        <v>43900</v>
      </c>
      <c r="B4">
        <f>NewRecovered!B11</f>
        <v>27</v>
      </c>
      <c r="C4">
        <f>NewRecovered!C11</f>
        <v>13</v>
      </c>
      <c r="D4">
        <f>NewRecovered!D11</f>
        <v>0</v>
      </c>
      <c r="E4">
        <f>NewRecovered!E11</f>
        <v>0</v>
      </c>
      <c r="F4">
        <f>NewRecovered!F11</f>
        <v>0</v>
      </c>
      <c r="G4">
        <f>NewRecovered!H11</f>
        <v>0</v>
      </c>
      <c r="H4">
        <f>NewRecovered!I11</f>
        <v>0</v>
      </c>
      <c r="I4">
        <f>NewRecovered!J11</f>
        <v>0</v>
      </c>
      <c r="J4">
        <f>NewRecovered!K11</f>
        <v>0</v>
      </c>
      <c r="K4">
        <f>NewRecovered!M11</f>
        <v>40</v>
      </c>
      <c r="L4">
        <f>NewRecovered!N11</f>
        <v>9</v>
      </c>
      <c r="M4">
        <f>NewRecovered!O11</f>
        <v>49</v>
      </c>
      <c r="N4">
        <f>NewRecovered!P11</f>
        <v>27</v>
      </c>
      <c r="O4">
        <f>NewRecovered!R11</f>
        <v>7</v>
      </c>
      <c r="P4">
        <f>NewRecovered!S11</f>
        <v>5</v>
      </c>
      <c r="Q4">
        <f>NewRecovered!T11</f>
        <v>12</v>
      </c>
      <c r="R4">
        <f>NewRecovered!U11</f>
        <v>13</v>
      </c>
    </row>
    <row r="5" spans="1:18" x14ac:dyDescent="0.35">
      <c r="A5" s="1">
        <f>NewRecovered!A12</f>
        <v>43901</v>
      </c>
      <c r="B5">
        <f>NewRecovered!B12</f>
        <v>35</v>
      </c>
      <c r="C5">
        <f>NewRecovered!C12</f>
        <v>14</v>
      </c>
      <c r="D5">
        <f>NewRecovered!D12</f>
        <v>0</v>
      </c>
      <c r="E5">
        <f>NewRecovered!E12</f>
        <v>0</v>
      </c>
      <c r="F5">
        <f>NewRecovered!F12</f>
        <v>0</v>
      </c>
      <c r="G5">
        <f>NewRecovered!H12</f>
        <v>0</v>
      </c>
      <c r="H5">
        <f>NewRecovered!I12</f>
        <v>0</v>
      </c>
      <c r="I5">
        <f>NewRecovered!J12</f>
        <v>0</v>
      </c>
      <c r="J5">
        <f>NewRecovered!K12</f>
        <v>0</v>
      </c>
      <c r="K5">
        <f>NewRecovered!M12</f>
        <v>49</v>
      </c>
      <c r="L5">
        <f>NewRecovered!N12</f>
        <v>15</v>
      </c>
      <c r="M5">
        <f>NewRecovered!O12</f>
        <v>64</v>
      </c>
      <c r="N5">
        <f>NewRecovered!P12</f>
        <v>35</v>
      </c>
      <c r="O5">
        <f>NewRecovered!R12</f>
        <v>12</v>
      </c>
      <c r="P5">
        <f>NewRecovered!S12</f>
        <v>1</v>
      </c>
      <c r="Q5">
        <f>NewRecovered!T12</f>
        <v>13</v>
      </c>
      <c r="R5">
        <f>NewRecovered!U12</f>
        <v>14</v>
      </c>
    </row>
    <row r="6" spans="1:18" x14ac:dyDescent="0.35">
      <c r="A6" s="1">
        <f>NewRecovered!A14</f>
        <v>43903</v>
      </c>
      <c r="B6">
        <f>NewRecovered!B14</f>
        <v>0</v>
      </c>
      <c r="C6">
        <f>NewRecovered!C14</f>
        <v>17</v>
      </c>
      <c r="D6">
        <f>NewRecovered!D14</f>
        <v>0</v>
      </c>
      <c r="E6">
        <f>NewRecovered!E14</f>
        <v>0</v>
      </c>
      <c r="F6">
        <f>NewRecovered!F14</f>
        <v>0</v>
      </c>
      <c r="G6">
        <f>NewRecovered!H14</f>
        <v>0</v>
      </c>
      <c r="H6">
        <f>NewRecovered!I14</f>
        <v>0</v>
      </c>
      <c r="I6">
        <f>NewRecovered!J14</f>
        <v>0</v>
      </c>
      <c r="J6">
        <f>NewRecovered!K14</f>
        <v>0</v>
      </c>
      <c r="K6">
        <f>NewRecovered!M14</f>
        <v>101</v>
      </c>
      <c r="L6">
        <f>NewRecovered!N14</f>
        <v>27</v>
      </c>
      <c r="M6">
        <f>NewRecovered!O14</f>
        <v>128</v>
      </c>
      <c r="N6">
        <f>NewRecovered!P14</f>
        <v>0</v>
      </c>
      <c r="O6">
        <f>NewRecovered!R14</f>
        <v>16</v>
      </c>
      <c r="P6">
        <f>NewRecovered!S14</f>
        <v>1</v>
      </c>
      <c r="Q6">
        <f>NewRecovered!T14</f>
        <v>17</v>
      </c>
      <c r="R6">
        <f>NewRecovered!U14</f>
        <v>17</v>
      </c>
    </row>
    <row r="7" spans="1:18" x14ac:dyDescent="0.35">
      <c r="A7" s="1">
        <f>NewRecovered!A15</f>
        <v>43904</v>
      </c>
      <c r="B7">
        <f>NewRecovered!B15</f>
        <v>0</v>
      </c>
      <c r="C7">
        <f>NewRecovered!C15</f>
        <v>18</v>
      </c>
      <c r="D7">
        <f>NewRecovered!D15</f>
        <v>0</v>
      </c>
      <c r="E7">
        <f>NewRecovered!E15</f>
        <v>0</v>
      </c>
      <c r="F7">
        <f>NewRecovered!F15</f>
        <v>0</v>
      </c>
      <c r="G7">
        <f>NewRecovered!H15</f>
        <v>0</v>
      </c>
      <c r="H7">
        <f>NewRecovered!I15</f>
        <v>0</v>
      </c>
      <c r="I7">
        <f>NewRecovered!J15</f>
        <v>0</v>
      </c>
      <c r="J7">
        <f>NewRecovered!K15</f>
        <v>0</v>
      </c>
      <c r="K7">
        <f>NewRecovered!M15</f>
        <v>128</v>
      </c>
      <c r="L7">
        <f>NewRecovered!N15</f>
        <v>1</v>
      </c>
      <c r="M7">
        <f>NewRecovered!O15</f>
        <v>129</v>
      </c>
      <c r="N7">
        <f>NewRecovered!P15</f>
        <v>0</v>
      </c>
      <c r="O7">
        <f>NewRecovered!R15</f>
        <v>17</v>
      </c>
      <c r="P7">
        <f>NewRecovered!S15</f>
        <v>1</v>
      </c>
      <c r="Q7">
        <f>NewRecovered!T15</f>
        <v>18</v>
      </c>
      <c r="R7">
        <f>NewRecovered!U15</f>
        <v>18</v>
      </c>
    </row>
    <row r="8" spans="1:18" x14ac:dyDescent="0.35">
      <c r="A8" s="1">
        <f>NewRecovered!A19</f>
        <v>43908</v>
      </c>
      <c r="B8">
        <f>NewRecovered!B19</f>
        <v>0</v>
      </c>
      <c r="C8">
        <f>NewRecovered!C19</f>
        <v>38</v>
      </c>
      <c r="D8">
        <f>NewRecovered!D19</f>
        <v>4</v>
      </c>
      <c r="E8">
        <f>NewRecovered!E19</f>
        <v>0</v>
      </c>
      <c r="F8">
        <f>NewRecovered!F19</f>
        <v>0</v>
      </c>
      <c r="G8">
        <f>NewRecovered!H19</f>
        <v>1</v>
      </c>
      <c r="H8">
        <f>NewRecovered!I19</f>
        <v>3</v>
      </c>
      <c r="I8">
        <f>NewRecovered!J19</f>
        <v>4</v>
      </c>
      <c r="J8">
        <f>NewRecovered!K19</f>
        <v>4</v>
      </c>
      <c r="K8">
        <f>NewRecovered!M19</f>
        <v>343</v>
      </c>
      <c r="L8">
        <f>NewRecovered!N19</f>
        <v>193</v>
      </c>
      <c r="M8">
        <f>NewRecovered!O19</f>
        <v>539</v>
      </c>
      <c r="N8">
        <f>NewRecovered!P19</f>
        <v>0</v>
      </c>
      <c r="O8">
        <f>NewRecovered!R19</f>
        <v>31</v>
      </c>
      <c r="P8">
        <f>NewRecovered!S19</f>
        <v>11</v>
      </c>
      <c r="Q8">
        <f>NewRecovered!T19</f>
        <v>42</v>
      </c>
      <c r="R8">
        <f>NewRecovered!U19</f>
        <v>38</v>
      </c>
    </row>
    <row r="9" spans="1:18" x14ac:dyDescent="0.35">
      <c r="A9" s="1">
        <f>NewRecovered!A20</f>
        <v>43909</v>
      </c>
      <c r="B9">
        <f>NewRecovered!B20</f>
        <v>686</v>
      </c>
      <c r="C9">
        <f>NewRecovered!C20</f>
        <v>44</v>
      </c>
      <c r="D9">
        <f>NewRecovered!D20</f>
        <v>8</v>
      </c>
      <c r="E9">
        <f>NewRecovered!E20</f>
        <v>0</v>
      </c>
      <c r="F9">
        <f>NewRecovered!F20</f>
        <v>0</v>
      </c>
      <c r="G9">
        <f>NewRecovered!H20</f>
        <v>4</v>
      </c>
      <c r="H9">
        <f>NewRecovered!I20</f>
        <v>4</v>
      </c>
      <c r="I9">
        <f>NewRecovered!J20</f>
        <v>8</v>
      </c>
      <c r="J9">
        <f>NewRecovered!K20</f>
        <v>8</v>
      </c>
      <c r="K9">
        <f>NewRecovered!M20</f>
        <v>536</v>
      </c>
      <c r="L9">
        <f>NewRecovered!N20</f>
        <v>347</v>
      </c>
      <c r="M9">
        <f>NewRecovered!O20</f>
        <v>886</v>
      </c>
      <c r="N9">
        <f>NewRecovered!P20</f>
        <v>686</v>
      </c>
      <c r="O9">
        <f>NewRecovered!R20</f>
        <v>42</v>
      </c>
      <c r="P9">
        <f>NewRecovered!S20</f>
        <v>10</v>
      </c>
      <c r="Q9">
        <f>NewRecovered!T20</f>
        <v>52</v>
      </c>
      <c r="R9">
        <f>NewRecovered!U20</f>
        <v>44</v>
      </c>
    </row>
    <row r="10" spans="1:18" x14ac:dyDescent="0.35">
      <c r="A10" s="1">
        <f>NewRecovered!A21</f>
        <v>43910</v>
      </c>
      <c r="B10">
        <f>NewRecovered!B21</f>
        <v>0</v>
      </c>
      <c r="C10">
        <f>NewRecovered!C21</f>
        <v>0</v>
      </c>
      <c r="D10">
        <f>NewRecovered!D21</f>
        <v>0</v>
      </c>
      <c r="E10">
        <f>NewRecovered!E21</f>
        <v>0</v>
      </c>
      <c r="F10">
        <f>NewRecovered!F21</f>
        <v>0</v>
      </c>
      <c r="G10">
        <f>NewRecovered!H21</f>
        <v>8</v>
      </c>
      <c r="H10">
        <f>NewRecovered!I21</f>
        <v>3</v>
      </c>
      <c r="I10">
        <f>NewRecovered!J21</f>
        <v>11</v>
      </c>
      <c r="J10">
        <f>NewRecovered!K21</f>
        <v>0</v>
      </c>
      <c r="K10">
        <f>NewRecovered!M21</f>
        <v>876</v>
      </c>
      <c r="L10">
        <f>NewRecovered!N21</f>
        <v>359</v>
      </c>
      <c r="M10">
        <f>NewRecovered!O21</f>
        <v>1245</v>
      </c>
      <c r="N10">
        <f>NewRecovered!P21</f>
        <v>0</v>
      </c>
      <c r="O10">
        <f>NewRecovered!R21</f>
        <v>52</v>
      </c>
      <c r="P10">
        <f>NewRecovered!S21</f>
        <v>30</v>
      </c>
      <c r="Q10">
        <f>NewRecovered!T21</f>
        <v>82</v>
      </c>
      <c r="R10">
        <f>NewRecovered!U21</f>
        <v>0</v>
      </c>
    </row>
    <row r="11" spans="1:18" x14ac:dyDescent="0.35">
      <c r="A11" s="1">
        <f>NewRecovered!A22</f>
        <v>43911</v>
      </c>
      <c r="B11">
        <f>NewRecovered!B22</f>
        <v>0</v>
      </c>
      <c r="C11">
        <f>NewRecovered!C22</f>
        <v>0</v>
      </c>
      <c r="D11">
        <f>NewRecovered!D22</f>
        <v>0</v>
      </c>
      <c r="E11">
        <f>NewRecovered!E22</f>
        <v>0</v>
      </c>
      <c r="F11">
        <f>NewRecovered!F22</f>
        <v>0</v>
      </c>
      <c r="G11">
        <f>NewRecovered!H22</f>
        <v>11</v>
      </c>
      <c r="H11">
        <f>NewRecovered!I22</f>
        <v>2</v>
      </c>
      <c r="I11">
        <f>NewRecovered!J22</f>
        <v>13</v>
      </c>
      <c r="J11">
        <f>NewRecovered!K22</f>
        <v>0</v>
      </c>
      <c r="K11">
        <f>NewRecovered!M22</f>
        <v>1235</v>
      </c>
      <c r="L11">
        <f>NewRecovered!N22</f>
        <v>366</v>
      </c>
      <c r="M11">
        <f>NewRecovered!O22</f>
        <v>1611</v>
      </c>
      <c r="N11">
        <f>NewRecovered!P22</f>
        <v>0</v>
      </c>
      <c r="O11">
        <f>NewRecovered!R22</f>
        <v>82</v>
      </c>
      <c r="P11">
        <f>NewRecovered!S22</f>
        <v>26</v>
      </c>
      <c r="Q11">
        <f>NewRecovered!T22</f>
        <v>108</v>
      </c>
      <c r="R11">
        <f>NewRecovered!U22</f>
        <v>0</v>
      </c>
    </row>
    <row r="12" spans="1:18" x14ac:dyDescent="0.35">
      <c r="A12" s="1">
        <f>NewRecovered!A23</f>
        <v>43912</v>
      </c>
      <c r="B12">
        <f>NewRecovered!B23</f>
        <v>0</v>
      </c>
      <c r="C12">
        <f>NewRecovered!C23</f>
        <v>0</v>
      </c>
      <c r="D12">
        <f>NewRecovered!D23</f>
        <v>0</v>
      </c>
      <c r="E12">
        <f>NewRecovered!E23</f>
        <v>0</v>
      </c>
      <c r="F12">
        <f>NewRecovered!F23</f>
        <v>0</v>
      </c>
      <c r="G12">
        <f>NewRecovered!H23</f>
        <v>13</v>
      </c>
      <c r="H12">
        <f>NewRecovered!I23</f>
        <v>4</v>
      </c>
      <c r="I12">
        <f>NewRecovered!J23</f>
        <v>17</v>
      </c>
      <c r="J12">
        <f>NewRecovered!K23</f>
        <v>0</v>
      </c>
      <c r="K12">
        <f>NewRecovered!M23</f>
        <v>1601</v>
      </c>
      <c r="L12">
        <f>NewRecovered!N23</f>
        <v>555</v>
      </c>
      <c r="M12">
        <f>NewRecovered!O23</f>
        <v>2166</v>
      </c>
      <c r="N12">
        <f>NewRecovered!P23</f>
        <v>0</v>
      </c>
      <c r="O12">
        <f>NewRecovered!R23</f>
        <v>108</v>
      </c>
      <c r="P12">
        <f>NewRecovered!S23</f>
        <v>25</v>
      </c>
      <c r="Q12">
        <f>NewRecovered!T23</f>
        <v>133</v>
      </c>
      <c r="R12">
        <f>NewRecovered!U23</f>
        <v>0</v>
      </c>
    </row>
    <row r="13" spans="1:18" x14ac:dyDescent="0.35">
      <c r="A13" s="1">
        <f>NewRecovered!A24</f>
        <v>43913</v>
      </c>
      <c r="B13">
        <f>NewRecovered!B24</f>
        <v>2148</v>
      </c>
      <c r="C13">
        <f>NewRecovered!C24</f>
        <v>105</v>
      </c>
      <c r="D13">
        <f>NewRecovered!D24</f>
        <v>11</v>
      </c>
      <c r="E13">
        <f>NewRecovered!E24</f>
        <v>0</v>
      </c>
      <c r="F13">
        <f>NewRecovered!F24</f>
        <v>0</v>
      </c>
      <c r="G13">
        <f>NewRecovered!H24</f>
        <v>17</v>
      </c>
      <c r="H13">
        <f>NewRecovered!I24</f>
        <v>4</v>
      </c>
      <c r="I13">
        <f>NewRecovered!J24</f>
        <v>21</v>
      </c>
      <c r="J13">
        <f>NewRecovered!K24</f>
        <v>11</v>
      </c>
      <c r="K13">
        <f>NewRecovered!M24</f>
        <v>2156</v>
      </c>
      <c r="L13">
        <f>NewRecovered!N24</f>
        <v>310</v>
      </c>
      <c r="M13">
        <f>NewRecovered!O24</f>
        <v>2476</v>
      </c>
      <c r="N13">
        <f>NewRecovered!P24</f>
        <v>2148</v>
      </c>
      <c r="O13">
        <f>NewRecovered!R24</f>
        <v>133</v>
      </c>
      <c r="P13">
        <f>NewRecovered!S24</f>
        <v>25</v>
      </c>
      <c r="Q13">
        <f>NewRecovered!T24</f>
        <v>158</v>
      </c>
      <c r="R13">
        <f>NewRecovered!U24</f>
        <v>105</v>
      </c>
    </row>
    <row r="14" spans="1:18" x14ac:dyDescent="0.35">
      <c r="A14" s="1">
        <f>NewRecovered!A25</f>
        <v>43914</v>
      </c>
      <c r="B14">
        <f>NewRecovered!B25</f>
        <v>0</v>
      </c>
      <c r="C14">
        <f>NewRecovered!C25</f>
        <v>0</v>
      </c>
      <c r="D14">
        <f>NewRecovered!D25</f>
        <v>13</v>
      </c>
      <c r="E14">
        <f>NewRecovered!E25</f>
        <v>1</v>
      </c>
      <c r="F14">
        <f>NewRecovered!F25</f>
        <v>0</v>
      </c>
      <c r="G14">
        <f>NewRecovered!H25</f>
        <v>21</v>
      </c>
      <c r="H14">
        <f>NewRecovered!I25</f>
        <v>9</v>
      </c>
      <c r="I14">
        <f>NewRecovered!J25</f>
        <v>30</v>
      </c>
      <c r="J14">
        <f>NewRecovered!K25</f>
        <v>13</v>
      </c>
      <c r="K14">
        <f>NewRecovered!M25</f>
        <v>2436</v>
      </c>
      <c r="L14">
        <f>NewRecovered!N25</f>
        <v>441</v>
      </c>
      <c r="M14">
        <f>NewRecovered!O25</f>
        <v>2917</v>
      </c>
      <c r="N14">
        <f>NewRecovered!P25</f>
        <v>0</v>
      </c>
      <c r="O14">
        <f>NewRecovered!R25</f>
        <v>151</v>
      </c>
      <c r="P14">
        <f>NewRecovered!S25</f>
        <v>27</v>
      </c>
      <c r="Q14">
        <f>NewRecovered!T25</f>
        <v>185</v>
      </c>
      <c r="R14">
        <f>NewRecovered!U25</f>
        <v>0</v>
      </c>
    </row>
    <row r="15" spans="1:18" x14ac:dyDescent="0.35">
      <c r="A15" s="1">
        <f>NewRecovered!A28</f>
        <v>43917</v>
      </c>
      <c r="B15">
        <f>NewRecovered!B28</f>
        <v>3975</v>
      </c>
      <c r="C15">
        <f>NewRecovered!C28</f>
        <v>235</v>
      </c>
      <c r="D15">
        <f>NewRecovered!D28</f>
        <v>17</v>
      </c>
      <c r="E15">
        <f>NewRecovered!E28</f>
        <v>3</v>
      </c>
      <c r="F15">
        <f>NewRecovered!F28</f>
        <v>0</v>
      </c>
      <c r="G15">
        <f>NewRecovered!H28</f>
        <v>45</v>
      </c>
      <c r="H15">
        <f>NewRecovered!I28</f>
        <v>15</v>
      </c>
      <c r="I15">
        <f>NewRecovered!J28</f>
        <v>60</v>
      </c>
      <c r="J15">
        <f>NewRecovered!K28</f>
        <v>17</v>
      </c>
      <c r="K15">
        <f>NewRecovered!M28</f>
        <v>4148</v>
      </c>
      <c r="L15">
        <f>NewRecovered!N28</f>
        <v>828</v>
      </c>
      <c r="M15">
        <f>NewRecovered!O28</f>
        <v>5077</v>
      </c>
      <c r="N15">
        <f>NewRecovered!P28</f>
        <v>3975</v>
      </c>
      <c r="O15">
        <f>NewRecovered!R28</f>
        <v>280</v>
      </c>
      <c r="P15">
        <f>NewRecovered!S28</f>
        <v>69</v>
      </c>
      <c r="Q15">
        <f>NewRecovered!T28</f>
        <v>365</v>
      </c>
      <c r="R15">
        <f>NewRecovered!U28</f>
        <v>235</v>
      </c>
    </row>
    <row r="16" spans="1:18" x14ac:dyDescent="0.35">
      <c r="A16" s="1">
        <f>NewRecovered!A29</f>
        <v>43918</v>
      </c>
      <c r="B16">
        <f>NewRecovered!B29</f>
        <v>4673</v>
      </c>
      <c r="C16">
        <f>NewRecovered!C29</f>
        <v>298</v>
      </c>
      <c r="D16">
        <f>NewRecovered!D29</f>
        <v>21</v>
      </c>
      <c r="E16">
        <f>NewRecovered!E29</f>
        <v>3</v>
      </c>
      <c r="F16">
        <f>NewRecovered!F29</f>
        <v>0</v>
      </c>
      <c r="G16">
        <f>NewRecovered!H29</f>
        <v>60</v>
      </c>
      <c r="H16">
        <f>NewRecovered!I29</f>
        <v>9</v>
      </c>
      <c r="I16">
        <f>NewRecovered!J29</f>
        <v>69</v>
      </c>
      <c r="J16">
        <f>NewRecovered!K29</f>
        <v>21</v>
      </c>
      <c r="K16">
        <f>NewRecovered!M29</f>
        <v>4949</v>
      </c>
      <c r="L16">
        <f>NewRecovered!N29</f>
        <v>801</v>
      </c>
      <c r="M16">
        <f>NewRecovered!O29</f>
        <v>5878</v>
      </c>
      <c r="N16">
        <f>NewRecovered!P29</f>
        <v>4673</v>
      </c>
      <c r="O16">
        <f>NewRecovered!R29</f>
        <v>348</v>
      </c>
      <c r="P16">
        <f>NewRecovered!S29</f>
        <v>67</v>
      </c>
      <c r="Q16">
        <f>NewRecovered!T29</f>
        <v>432</v>
      </c>
      <c r="R16">
        <f>NewRecovered!U29</f>
        <v>298</v>
      </c>
    </row>
    <row r="17" spans="1:18" x14ac:dyDescent="0.35">
      <c r="A17" s="1">
        <f>NewRecovered!A30</f>
        <v>43919</v>
      </c>
      <c r="B17">
        <f>NewRecovered!B30</f>
        <v>5349</v>
      </c>
      <c r="C17">
        <f>NewRecovered!C30</f>
        <v>336</v>
      </c>
      <c r="D17">
        <f>NewRecovered!D30</f>
        <v>30</v>
      </c>
      <c r="E17">
        <f>NewRecovered!E30</f>
        <v>4</v>
      </c>
      <c r="F17">
        <f>NewRecovered!F30</f>
        <v>0</v>
      </c>
      <c r="G17">
        <f>NewRecovered!H30</f>
        <v>69</v>
      </c>
      <c r="H17">
        <f>NewRecovered!I30</f>
        <v>14</v>
      </c>
      <c r="I17">
        <f>NewRecovered!J30</f>
        <v>83</v>
      </c>
      <c r="J17">
        <f>NewRecovered!K30</f>
        <v>30</v>
      </c>
      <c r="K17">
        <f>NewRecovered!M30</f>
        <v>5749</v>
      </c>
      <c r="L17">
        <f>NewRecovered!N30</f>
        <v>764</v>
      </c>
      <c r="M17">
        <f>NewRecovered!O30</f>
        <v>6642</v>
      </c>
      <c r="N17">
        <f>NewRecovered!P30</f>
        <v>5349</v>
      </c>
      <c r="O17">
        <f>NewRecovered!R30</f>
        <v>414</v>
      </c>
      <c r="P17">
        <f>NewRecovered!S30</f>
        <v>89</v>
      </c>
      <c r="Q17">
        <f>NewRecovered!T30</f>
        <v>521</v>
      </c>
      <c r="R17">
        <f>NewRecovered!U30</f>
        <v>336</v>
      </c>
    </row>
    <row r="18" spans="1:18" x14ac:dyDescent="0.35">
      <c r="A18" s="1">
        <f>NewRecovered!A31</f>
        <v>43920</v>
      </c>
      <c r="B18">
        <f>NewRecovered!B31</f>
        <v>6586</v>
      </c>
      <c r="C18">
        <f>NewRecovered!C31</f>
        <v>424</v>
      </c>
      <c r="D18">
        <f>NewRecovered!D31</f>
        <v>60</v>
      </c>
      <c r="E18">
        <f>NewRecovered!E31</f>
        <v>6</v>
      </c>
      <c r="F18">
        <f>NewRecovered!F31</f>
        <v>0</v>
      </c>
      <c r="G18">
        <f>NewRecovered!H31</f>
        <v>83</v>
      </c>
      <c r="H18">
        <f>NewRecovered!I31</f>
        <v>34</v>
      </c>
      <c r="I18">
        <f>NewRecovered!J31</f>
        <v>117</v>
      </c>
      <c r="J18">
        <f>NewRecovered!K31</f>
        <v>60</v>
      </c>
      <c r="K18">
        <f>NewRecovered!M31</f>
        <v>6509</v>
      </c>
      <c r="L18">
        <f>NewRecovered!N31</f>
        <v>633</v>
      </c>
      <c r="M18">
        <f>NewRecovered!O31</f>
        <v>7275</v>
      </c>
      <c r="N18">
        <f>NewRecovered!P31</f>
        <v>6586</v>
      </c>
      <c r="O18">
        <f>NewRecovered!R31</f>
        <v>499</v>
      </c>
      <c r="P18">
        <f>NewRecovered!S31</f>
        <v>54</v>
      </c>
      <c r="Q18">
        <f>NewRecovered!T31</f>
        <v>575</v>
      </c>
      <c r="R18">
        <f>NewRecovered!U31</f>
        <v>424</v>
      </c>
    </row>
    <row r="19" spans="1:18" x14ac:dyDescent="0.35">
      <c r="A19" s="1">
        <f>NewRecovered!A32</f>
        <v>43921</v>
      </c>
      <c r="B19">
        <f>NewRecovered!B32</f>
        <v>7385</v>
      </c>
      <c r="C19">
        <f>NewRecovered!C32</f>
        <v>497</v>
      </c>
      <c r="D19">
        <f>NewRecovered!D32</f>
        <v>69</v>
      </c>
      <c r="E19">
        <f>NewRecovered!E32</f>
        <v>7</v>
      </c>
      <c r="F19">
        <f>NewRecovered!F32</f>
        <v>0</v>
      </c>
      <c r="G19">
        <f>NewRecovered!H32</f>
        <v>117</v>
      </c>
      <c r="H19">
        <f>NewRecovered!I32</f>
        <v>33</v>
      </c>
      <c r="I19">
        <f>NewRecovered!J32</f>
        <v>150</v>
      </c>
      <c r="J19">
        <f>NewRecovered!K32</f>
        <v>69</v>
      </c>
      <c r="K19">
        <f>NewRecovered!M32</f>
        <v>7008</v>
      </c>
      <c r="L19">
        <f>NewRecovered!N32</f>
        <v>606</v>
      </c>
      <c r="M19">
        <f>NewRecovered!O32</f>
        <v>7881</v>
      </c>
      <c r="N19">
        <f>NewRecovered!P32</f>
        <v>7385</v>
      </c>
      <c r="O19">
        <f>NewRecovered!R32</f>
        <v>551</v>
      </c>
      <c r="P19">
        <f>NewRecovered!S32</f>
        <v>61</v>
      </c>
      <c r="Q19">
        <f>NewRecovered!T32</f>
        <v>636</v>
      </c>
      <c r="R19">
        <f>NewRecovered!U32</f>
        <v>497</v>
      </c>
    </row>
    <row r="20" spans="1:18" x14ac:dyDescent="0.35">
      <c r="A20" s="1">
        <f>NewRecovered!A33</f>
        <v>43922</v>
      </c>
      <c r="B20">
        <f>NewRecovered!B33</f>
        <v>7853</v>
      </c>
      <c r="C20">
        <f>NewRecovered!C33</f>
        <v>549</v>
      </c>
      <c r="D20">
        <f>NewRecovered!D33</f>
        <v>83</v>
      </c>
      <c r="E20">
        <f>NewRecovered!E33</f>
        <v>9</v>
      </c>
      <c r="F20">
        <f>NewRecovered!F33</f>
        <v>0</v>
      </c>
      <c r="G20">
        <f>NewRecovered!H33</f>
        <v>149</v>
      </c>
      <c r="H20">
        <f>NewRecovered!I33</f>
        <v>45</v>
      </c>
      <c r="I20">
        <f>NewRecovered!J33</f>
        <v>195</v>
      </c>
      <c r="J20">
        <f>NewRecovered!K33</f>
        <v>83</v>
      </c>
      <c r="K20">
        <f>NewRecovered!M33</f>
        <v>7535</v>
      </c>
      <c r="L20">
        <f>NewRecovered!N33</f>
        <v>812</v>
      </c>
      <c r="M20">
        <f>NewRecovered!O33</f>
        <v>8693</v>
      </c>
      <c r="N20">
        <f>NewRecovered!P33</f>
        <v>7853</v>
      </c>
      <c r="O20">
        <f>NewRecovered!R33</f>
        <v>605</v>
      </c>
      <c r="P20">
        <f>NewRecovered!S33</f>
        <v>83</v>
      </c>
      <c r="Q20">
        <f>NewRecovered!T33</f>
        <v>719</v>
      </c>
      <c r="R20">
        <f>NewRecovered!U33</f>
        <v>549</v>
      </c>
    </row>
    <row r="21" spans="1:18" x14ac:dyDescent="0.35">
      <c r="A21" s="1">
        <f>NewRecovered!A34</f>
        <v>43923</v>
      </c>
      <c r="B21">
        <f>NewRecovered!B34</f>
        <v>8668</v>
      </c>
      <c r="C21">
        <f>NewRecovered!C34</f>
        <v>614</v>
      </c>
      <c r="D21">
        <f>NewRecovered!D34</f>
        <v>117</v>
      </c>
      <c r="E21">
        <f>NewRecovered!E34</f>
        <v>11</v>
      </c>
      <c r="F21">
        <f>NewRecovered!F34</f>
        <v>0</v>
      </c>
      <c r="G21">
        <f>NewRecovered!H34</f>
        <v>191</v>
      </c>
      <c r="H21">
        <f>NewRecovered!I34</f>
        <v>48</v>
      </c>
      <c r="I21">
        <f>NewRecovered!J34</f>
        <v>243</v>
      </c>
      <c r="J21">
        <f>NewRecovered!K34</f>
        <v>117</v>
      </c>
      <c r="K21">
        <f>NewRecovered!M34</f>
        <v>8154</v>
      </c>
      <c r="L21">
        <f>NewRecovered!N34</f>
        <v>1152</v>
      </c>
      <c r="M21">
        <f>NewRecovered!O34</f>
        <v>9845</v>
      </c>
      <c r="N21">
        <f>NewRecovered!P34</f>
        <v>8668</v>
      </c>
      <c r="O21">
        <f>NewRecovered!R34</f>
        <v>677</v>
      </c>
      <c r="P21">
        <f>NewRecovered!S34</f>
        <v>129</v>
      </c>
      <c r="Q21">
        <f>NewRecovered!T34</f>
        <v>848</v>
      </c>
      <c r="R21">
        <f>NewRecovered!U34</f>
        <v>614</v>
      </c>
    </row>
    <row r="22" spans="1:18" x14ac:dyDescent="0.35">
      <c r="A22" s="1">
        <f>NewRecovered!A35</f>
        <v>43924</v>
      </c>
      <c r="B22">
        <f>NewRecovered!B35</f>
        <v>699</v>
      </c>
      <c r="C22">
        <f>NewRecovered!C35</f>
        <v>699</v>
      </c>
      <c r="D22">
        <f>NewRecovered!D35</f>
        <v>150</v>
      </c>
      <c r="E22">
        <f>NewRecovered!E35</f>
        <v>11</v>
      </c>
      <c r="F22">
        <f>NewRecovered!F35</f>
        <v>0</v>
      </c>
      <c r="G22">
        <f>NewRecovered!H35</f>
        <v>235</v>
      </c>
      <c r="H22">
        <f>NewRecovered!I35</f>
        <v>43</v>
      </c>
      <c r="I22">
        <f>NewRecovered!J35</f>
        <v>286</v>
      </c>
      <c r="J22">
        <f>NewRecovered!K35</f>
        <v>150</v>
      </c>
      <c r="K22">
        <f>NewRecovered!M35</f>
        <v>8959</v>
      </c>
      <c r="L22">
        <f>NewRecovered!N35</f>
        <v>616</v>
      </c>
      <c r="M22">
        <f>NewRecovered!O35</f>
        <v>10461</v>
      </c>
      <c r="N22">
        <f>NewRecovered!P35</f>
        <v>699</v>
      </c>
      <c r="O22">
        <f>NewRecovered!R35</f>
        <v>796</v>
      </c>
      <c r="P22">
        <f>NewRecovered!S35</f>
        <v>80</v>
      </c>
      <c r="Q22">
        <f>NewRecovered!T35</f>
        <v>928</v>
      </c>
      <c r="R22">
        <f>NewRecovered!U35</f>
        <v>699</v>
      </c>
    </row>
    <row r="23" spans="1:18" x14ac:dyDescent="0.35">
      <c r="A23" s="1">
        <f>NewRecovered!A36</f>
        <v>43925</v>
      </c>
      <c r="B23">
        <f>NewRecovered!B36</f>
        <v>10240</v>
      </c>
      <c r="C23">
        <f>NewRecovered!C36</f>
        <v>786</v>
      </c>
      <c r="D23">
        <f>NewRecovered!D36</f>
        <v>195</v>
      </c>
      <c r="E23">
        <f>NewRecovered!E36</f>
        <v>14</v>
      </c>
      <c r="F23">
        <f>NewRecovered!F36</f>
        <v>0</v>
      </c>
      <c r="G23">
        <f>NewRecovered!H36</f>
        <v>275</v>
      </c>
      <c r="H23">
        <f>NewRecovered!I36</f>
        <v>25</v>
      </c>
      <c r="I23">
        <f>NewRecovered!J36</f>
        <v>311</v>
      </c>
      <c r="J23">
        <f>NewRecovered!K36</f>
        <v>195</v>
      </c>
      <c r="K23">
        <f>NewRecovered!M36</f>
        <v>9216</v>
      </c>
      <c r="L23">
        <f>NewRecovered!N36</f>
        <v>984</v>
      </c>
      <c r="M23">
        <f>NewRecovered!O36</f>
        <v>11445</v>
      </c>
      <c r="N23">
        <f>NewRecovered!P36</f>
        <v>10240</v>
      </c>
      <c r="O23">
        <f>NewRecovered!R36</f>
        <v>846</v>
      </c>
      <c r="P23">
        <f>NewRecovered!S36</f>
        <v>132</v>
      </c>
      <c r="Q23">
        <f>NewRecovered!T36</f>
        <v>1060</v>
      </c>
      <c r="R23">
        <f>NewRecovered!U36</f>
        <v>786</v>
      </c>
    </row>
    <row r="24" spans="1:18" x14ac:dyDescent="0.35">
      <c r="A24" s="1">
        <f>NewRecovered!A37</f>
        <v>43926</v>
      </c>
      <c r="B24">
        <f>NewRecovered!B37</f>
        <v>10841</v>
      </c>
      <c r="C24">
        <f>NewRecovered!C37</f>
        <v>868</v>
      </c>
      <c r="D24">
        <f>NewRecovered!D37</f>
        <v>243</v>
      </c>
      <c r="E24">
        <f>NewRecovered!E37</f>
        <v>22</v>
      </c>
      <c r="F24">
        <f>NewRecovered!F37</f>
        <v>0</v>
      </c>
      <c r="G24">
        <f>NewRecovered!H37</f>
        <v>298</v>
      </c>
      <c r="H24">
        <f>NewRecovered!I37</f>
        <v>36</v>
      </c>
      <c r="I24">
        <f>NewRecovered!J37</f>
        <v>347</v>
      </c>
      <c r="J24">
        <f>NewRecovered!K37</f>
        <v>243</v>
      </c>
      <c r="K24">
        <f>NewRecovered!M37</f>
        <v>9834</v>
      </c>
      <c r="L24">
        <f>NewRecovered!N37</f>
        <v>241</v>
      </c>
      <c r="M24">
        <f>NewRecovered!O37</f>
        <v>11686</v>
      </c>
      <c r="N24">
        <f>NewRecovered!P37</f>
        <v>10841</v>
      </c>
      <c r="O24">
        <f>NewRecovered!R37</f>
        <v>952</v>
      </c>
      <c r="P24">
        <f>NewRecovered!S37</f>
        <v>18</v>
      </c>
      <c r="Q24">
        <f>NewRecovered!T37</f>
        <v>1078</v>
      </c>
      <c r="R24">
        <f>NewRecovered!U37</f>
        <v>868</v>
      </c>
    </row>
    <row r="25" spans="1:18" x14ac:dyDescent="0.35">
      <c r="A25" s="1">
        <f>NewRecovered!A38</f>
        <v>43927</v>
      </c>
      <c r="B25">
        <f>NewRecovered!B38</f>
        <v>11599</v>
      </c>
      <c r="C25">
        <f>NewRecovered!C38</f>
        <v>946</v>
      </c>
      <c r="D25">
        <f>NewRecovered!D38</f>
        <v>286</v>
      </c>
      <c r="E25">
        <f>NewRecovered!E38</f>
        <v>25</v>
      </c>
      <c r="F25">
        <f>NewRecovered!F38</f>
        <v>0</v>
      </c>
      <c r="G25">
        <f>NewRecovered!H38</f>
        <v>330</v>
      </c>
      <c r="H25">
        <f>NewRecovered!I38</f>
        <v>90</v>
      </c>
      <c r="I25">
        <f>NewRecovered!J38</f>
        <v>437</v>
      </c>
      <c r="J25">
        <f>NewRecovered!K38</f>
        <v>286</v>
      </c>
      <c r="K25">
        <f>NewRecovered!M38</f>
        <v>9520</v>
      </c>
      <c r="L25">
        <f>NewRecovered!N38</f>
        <v>1174</v>
      </c>
      <c r="M25">
        <f>NewRecovered!O38</f>
        <v>12860</v>
      </c>
      <c r="N25">
        <f>NewRecovered!P38</f>
        <v>11599</v>
      </c>
      <c r="O25">
        <f>NewRecovered!R38</f>
        <v>945</v>
      </c>
      <c r="P25">
        <f>NewRecovered!S38</f>
        <v>132</v>
      </c>
      <c r="Q25">
        <f>NewRecovered!T38</f>
        <v>1210</v>
      </c>
      <c r="R25">
        <f>NewRecovered!U38</f>
        <v>946</v>
      </c>
    </row>
    <row r="26" spans="1:18" x14ac:dyDescent="0.35">
      <c r="A26" s="1">
        <f>NewRecovered!A39</f>
        <v>43928</v>
      </c>
      <c r="B26">
        <f>NewRecovered!B39</f>
        <v>12718</v>
      </c>
      <c r="C26">
        <f>NewRecovered!C39</f>
        <v>1048</v>
      </c>
      <c r="D26">
        <f>NewRecovered!D39</f>
        <v>311</v>
      </c>
      <c r="E26">
        <f>NewRecovered!E39</f>
        <v>26</v>
      </c>
      <c r="F26">
        <f>NewRecovered!F39</f>
        <v>0</v>
      </c>
      <c r="G26">
        <f>NewRecovered!H39</f>
        <v>416</v>
      </c>
      <c r="H26">
        <f>NewRecovered!I39</f>
        <v>69</v>
      </c>
      <c r="I26">
        <f>NewRecovered!J39</f>
        <v>506</v>
      </c>
      <c r="J26">
        <f>NewRecovered!K39</f>
        <v>311</v>
      </c>
      <c r="K26">
        <f>NewRecovered!M39</f>
        <v>10384</v>
      </c>
      <c r="L26">
        <f>NewRecovered!N39</f>
        <v>1353</v>
      </c>
      <c r="M26">
        <f>NewRecovered!O39</f>
        <v>14213</v>
      </c>
      <c r="N26">
        <f>NewRecovered!P39</f>
        <v>12718</v>
      </c>
      <c r="O26">
        <f>NewRecovered!R39</f>
        <v>1052</v>
      </c>
      <c r="P26">
        <f>NewRecovered!S39</f>
        <v>129</v>
      </c>
      <c r="Q26">
        <f>NewRecovered!T39</f>
        <v>1339</v>
      </c>
      <c r="R26">
        <f>NewRecovered!U39</f>
        <v>1048</v>
      </c>
    </row>
    <row r="27" spans="1:18" x14ac:dyDescent="0.35">
      <c r="A27" s="1">
        <f>NewRecovered!A40</f>
        <v>43929</v>
      </c>
      <c r="B27">
        <f>NewRecovered!B40</f>
        <v>13966</v>
      </c>
      <c r="C27">
        <f>NewRecovered!C40</f>
        <v>1145</v>
      </c>
      <c r="D27">
        <f>NewRecovered!D40</f>
        <v>347</v>
      </c>
      <c r="E27">
        <f>NewRecovered!E40</f>
        <v>27</v>
      </c>
      <c r="F27">
        <f>NewRecovered!F40</f>
        <v>0</v>
      </c>
      <c r="G27">
        <f>NewRecovered!H40</f>
        <v>476</v>
      </c>
      <c r="H27">
        <f>NewRecovered!I40</f>
        <v>68</v>
      </c>
      <c r="I27">
        <f>NewRecovered!J40</f>
        <v>574</v>
      </c>
      <c r="J27">
        <f>NewRecovered!K40</f>
        <v>347</v>
      </c>
      <c r="K27">
        <f>NewRecovered!M40</f>
        <v>11296</v>
      </c>
      <c r="L27">
        <f>NewRecovered!N40</f>
        <v>1107</v>
      </c>
      <c r="M27">
        <f>NewRecovered!O40</f>
        <v>15320</v>
      </c>
      <c r="N27">
        <f>NewRecovered!P40</f>
        <v>13966</v>
      </c>
      <c r="O27">
        <f>NewRecovered!R40</f>
        <v>1154</v>
      </c>
      <c r="P27">
        <f>NewRecovered!S40</f>
        <v>122</v>
      </c>
      <c r="Q27">
        <f>NewRecovered!T40</f>
        <v>1461</v>
      </c>
      <c r="R27">
        <f>NewRecovered!U40</f>
        <v>1145</v>
      </c>
    </row>
    <row r="28" spans="1:18" x14ac:dyDescent="0.35">
      <c r="A28" s="1">
        <f>NewRecovered!A41</f>
        <v>43930</v>
      </c>
      <c r="B28">
        <f>NewRecovered!B41</f>
        <v>14973</v>
      </c>
      <c r="C28">
        <f>NewRecovered!C41</f>
        <v>1270</v>
      </c>
      <c r="D28">
        <f>NewRecovered!D41</f>
        <v>437</v>
      </c>
      <c r="E28">
        <f>NewRecovered!E41</f>
        <v>29</v>
      </c>
      <c r="F28">
        <f>NewRecovered!F41</f>
        <v>0</v>
      </c>
      <c r="G28">
        <f>NewRecovered!H41</f>
        <v>541</v>
      </c>
      <c r="H28">
        <f>NewRecovered!I41</f>
        <v>83</v>
      </c>
      <c r="I28">
        <f>NewRecovered!J41</f>
        <v>657</v>
      </c>
      <c r="J28">
        <f>NewRecovered!K41</f>
        <v>437</v>
      </c>
      <c r="K28">
        <f>NewRecovered!M41</f>
        <v>11818</v>
      </c>
      <c r="L28">
        <f>NewRecovered!N41</f>
        <v>1016</v>
      </c>
      <c r="M28">
        <f>NewRecovered!O41</f>
        <v>16336</v>
      </c>
      <c r="N28">
        <f>NewRecovered!P41</f>
        <v>14973</v>
      </c>
      <c r="O28">
        <f>NewRecovered!R41</f>
        <v>1222</v>
      </c>
      <c r="P28">
        <f>NewRecovered!S41</f>
        <v>137</v>
      </c>
      <c r="Q28">
        <f>NewRecovered!T41</f>
        <v>1598</v>
      </c>
      <c r="R28">
        <f>NewRecovered!U41</f>
        <v>1270</v>
      </c>
    </row>
    <row r="29" spans="1:18" x14ac:dyDescent="0.35">
      <c r="A29" s="1">
        <f>NewRecovered!A42</f>
        <v>43931</v>
      </c>
      <c r="B29">
        <f>NewRecovered!B42</f>
        <v>15953</v>
      </c>
      <c r="C29">
        <f>NewRecovered!C42</f>
        <v>1388</v>
      </c>
      <c r="D29">
        <f>NewRecovered!D42</f>
        <v>506</v>
      </c>
      <c r="E29">
        <f>NewRecovered!E42</f>
        <v>31</v>
      </c>
      <c r="F29">
        <f>NewRecovered!F42</f>
        <v>18</v>
      </c>
      <c r="G29">
        <f>NewRecovered!H42</f>
        <v>612</v>
      </c>
      <c r="H29">
        <f>NewRecovered!I42</f>
        <v>98</v>
      </c>
      <c r="I29">
        <f>NewRecovered!J42</f>
        <v>755</v>
      </c>
      <c r="J29">
        <f>NewRecovered!K42</f>
        <v>506</v>
      </c>
      <c r="K29">
        <f>NewRecovered!M42</f>
        <v>12087</v>
      </c>
      <c r="L29">
        <f>NewRecovered!N42</f>
        <v>1091</v>
      </c>
      <c r="M29">
        <f>NewRecovered!O42</f>
        <v>17427</v>
      </c>
      <c r="N29">
        <f>NewRecovered!P42</f>
        <v>15953</v>
      </c>
      <c r="O29">
        <f>NewRecovered!R42</f>
        <v>1302</v>
      </c>
      <c r="P29">
        <f>NewRecovered!S42</f>
        <v>143</v>
      </c>
      <c r="Q29">
        <f>NewRecovered!T42</f>
        <v>1741</v>
      </c>
      <c r="R29">
        <f>NewRecovered!U42</f>
        <v>1388</v>
      </c>
    </row>
    <row r="30" spans="1:18" x14ac:dyDescent="0.35">
      <c r="A30" s="1">
        <f>NewRecovered!A43</f>
        <v>43932</v>
      </c>
      <c r="B30">
        <f>NewRecovered!B43</f>
        <v>17132</v>
      </c>
      <c r="C30">
        <f>NewRecovered!C43</f>
        <v>1510</v>
      </c>
      <c r="D30">
        <f>NewRecovered!D43</f>
        <v>574</v>
      </c>
      <c r="E30">
        <f>NewRecovered!E43</f>
        <v>34</v>
      </c>
      <c r="F30">
        <f>NewRecovered!F43</f>
        <v>18</v>
      </c>
      <c r="G30">
        <f>NewRecovered!H43</f>
        <v>695</v>
      </c>
      <c r="H30">
        <f>NewRecovered!I43</f>
        <v>41</v>
      </c>
      <c r="I30">
        <f>NewRecovered!J43</f>
        <v>796</v>
      </c>
      <c r="J30">
        <f>NewRecovered!K43</f>
        <v>574</v>
      </c>
      <c r="K30">
        <f>NewRecovered!M43</f>
        <v>12350</v>
      </c>
      <c r="L30">
        <f>NewRecovered!N43</f>
        <v>1005</v>
      </c>
      <c r="M30">
        <f>NewRecovered!O43</f>
        <v>18432</v>
      </c>
      <c r="N30">
        <f>NewRecovered!P43</f>
        <v>17132</v>
      </c>
      <c r="O30">
        <f>NewRecovered!R43</f>
        <v>1376</v>
      </c>
      <c r="P30">
        <f>NewRecovered!S43</f>
        <v>177</v>
      </c>
      <c r="Q30">
        <f>NewRecovered!T43</f>
        <v>1918</v>
      </c>
      <c r="R30">
        <f>NewRecovered!U43</f>
        <v>1510</v>
      </c>
    </row>
    <row r="31" spans="1:18" x14ac:dyDescent="0.35">
      <c r="A31" s="1">
        <f>NewRecovered!A44</f>
        <v>43933</v>
      </c>
      <c r="B31">
        <f>NewRecovered!B44</f>
        <v>17592</v>
      </c>
      <c r="C31">
        <f>NewRecovered!C44</f>
        <v>1587</v>
      </c>
      <c r="D31">
        <f>NewRecovered!D44</f>
        <v>657</v>
      </c>
      <c r="E31">
        <f>NewRecovered!E44</f>
        <v>41</v>
      </c>
      <c r="F31">
        <f>NewRecovered!F44</f>
        <v>38</v>
      </c>
      <c r="G31">
        <f>NewRecovered!H44</f>
        <v>727</v>
      </c>
      <c r="H31">
        <f>NewRecovered!I44</f>
        <v>26</v>
      </c>
      <c r="I31">
        <f>NewRecovered!J44</f>
        <v>822</v>
      </c>
      <c r="J31">
        <f>NewRecovered!K44</f>
        <v>657</v>
      </c>
      <c r="K31">
        <f>NewRecovered!M44</f>
        <v>12554</v>
      </c>
      <c r="L31">
        <f>NewRecovered!N44</f>
        <v>952</v>
      </c>
      <c r="M31">
        <f>NewRecovered!O44</f>
        <v>19384</v>
      </c>
      <c r="N31">
        <f>NewRecovered!P44</f>
        <v>17592</v>
      </c>
      <c r="O31">
        <f>NewRecovered!R44</f>
        <v>1486</v>
      </c>
      <c r="P31">
        <f>NewRecovered!S44</f>
        <v>203</v>
      </c>
      <c r="Q31">
        <f>NewRecovered!T44</f>
        <v>2121</v>
      </c>
      <c r="R31">
        <f>NewRecovered!U44</f>
        <v>1587</v>
      </c>
    </row>
    <row r="32" spans="1:18" x14ac:dyDescent="0.35">
      <c r="A32" s="1">
        <f>NewRecovered!A45</f>
        <v>43934</v>
      </c>
      <c r="B32">
        <f>NewRecovered!B45</f>
        <v>18696</v>
      </c>
      <c r="C32">
        <f>NewRecovered!C45</f>
        <v>1710</v>
      </c>
      <c r="D32">
        <f>NewRecovered!D45</f>
        <v>755</v>
      </c>
      <c r="E32">
        <f>NewRecovered!E45</f>
        <v>43</v>
      </c>
      <c r="F32">
        <f>NewRecovered!F45</f>
        <v>44</v>
      </c>
      <c r="G32">
        <f>NewRecovered!H45</f>
        <v>739</v>
      </c>
      <c r="H32">
        <f>NewRecovered!I45</f>
        <v>106</v>
      </c>
      <c r="I32">
        <f>NewRecovered!J45</f>
        <v>928</v>
      </c>
      <c r="J32">
        <f>NewRecovered!K45</f>
        <v>755</v>
      </c>
      <c r="K32">
        <f>NewRecovered!M45</f>
        <v>12742</v>
      </c>
      <c r="L32">
        <f>NewRecovered!N45</f>
        <v>480</v>
      </c>
      <c r="M32">
        <f>NewRecovered!O45</f>
        <v>19864</v>
      </c>
      <c r="N32">
        <f>NewRecovered!P45</f>
        <v>18696</v>
      </c>
      <c r="O32">
        <f>NewRecovered!R45</f>
        <v>1600</v>
      </c>
      <c r="P32">
        <f>NewRecovered!S45</f>
        <v>82</v>
      </c>
      <c r="Q32">
        <f>NewRecovered!T45</f>
        <v>2203</v>
      </c>
      <c r="R32">
        <f>NewRecovered!U45</f>
        <v>1710</v>
      </c>
    </row>
    <row r="33" spans="1:18" x14ac:dyDescent="0.35">
      <c r="A33" s="1">
        <f>NewRecovered!A46</f>
        <v>43935</v>
      </c>
      <c r="B33">
        <f>NewRecovered!B46</f>
        <v>19366</v>
      </c>
      <c r="C33">
        <f>NewRecovered!C46</f>
        <v>1899</v>
      </c>
      <c r="D33">
        <f>NewRecovered!D46</f>
        <v>796</v>
      </c>
      <c r="E33">
        <f>NewRecovered!E46</f>
        <v>49</v>
      </c>
      <c r="F33">
        <f>NewRecovered!F46</f>
        <v>0</v>
      </c>
      <c r="G33">
        <f>NewRecovered!H46</f>
        <v>811</v>
      </c>
      <c r="H33">
        <f>NewRecovered!I46</f>
        <v>90</v>
      </c>
      <c r="I33">
        <f>NewRecovered!J46</f>
        <v>1018</v>
      </c>
      <c r="J33">
        <f>NewRecovered!K46</f>
        <v>796</v>
      </c>
      <c r="K33">
        <f>NewRecovered!M46</f>
        <v>12589</v>
      </c>
      <c r="L33">
        <f>NewRecovered!N46</f>
        <v>495</v>
      </c>
      <c r="M33">
        <f>NewRecovered!O46</f>
        <v>20359</v>
      </c>
      <c r="N33">
        <f>NewRecovered!P46</f>
        <v>19366</v>
      </c>
      <c r="O33">
        <f>NewRecovered!R46</f>
        <v>1628</v>
      </c>
      <c r="P33">
        <f>NewRecovered!S46</f>
        <v>83</v>
      </c>
      <c r="Q33">
        <f>NewRecovered!T46</f>
        <v>2286</v>
      </c>
      <c r="R33">
        <f>NewRecovered!U46</f>
        <v>1899</v>
      </c>
    </row>
    <row r="34" spans="1:18" x14ac:dyDescent="0.35">
      <c r="A34" s="1">
        <f>NewRecovered!A47</f>
        <v>43936</v>
      </c>
      <c r="B34">
        <f>NewRecovered!B47</f>
        <v>19869</v>
      </c>
      <c r="C34">
        <f>NewRecovered!C47</f>
        <v>1995</v>
      </c>
      <c r="D34">
        <f>NewRecovered!D47</f>
        <v>822</v>
      </c>
      <c r="E34">
        <f>NewRecovered!E47</f>
        <v>43</v>
      </c>
      <c r="F34">
        <f>NewRecovered!F47</f>
        <v>0</v>
      </c>
      <c r="G34">
        <f>NewRecovered!H47</f>
        <v>868</v>
      </c>
      <c r="H34">
        <f>NewRecovered!I47</f>
        <v>81</v>
      </c>
      <c r="I34">
        <f>NewRecovered!J47</f>
        <v>1099</v>
      </c>
      <c r="J34">
        <f>NewRecovered!K47</f>
        <v>822</v>
      </c>
      <c r="K34">
        <f>NewRecovered!M47</f>
        <v>12478</v>
      </c>
      <c r="L34">
        <f>NewRecovered!N47</f>
        <v>1253</v>
      </c>
      <c r="M34">
        <f>NewRecovered!O47</f>
        <v>21612</v>
      </c>
      <c r="N34">
        <f>NewRecovered!P47</f>
        <v>19869</v>
      </c>
      <c r="O34">
        <f>NewRecovered!R47</f>
        <v>1650</v>
      </c>
      <c r="P34">
        <f>NewRecovered!S47</f>
        <v>269</v>
      </c>
      <c r="Q34">
        <f>NewRecovered!T47</f>
        <v>2555</v>
      </c>
      <c r="R34">
        <f>NewRecovered!U47</f>
        <v>1995</v>
      </c>
    </row>
    <row r="35" spans="1:18" x14ac:dyDescent="0.35">
      <c r="A35" s="1">
        <f>NewRecovered!A48</f>
        <v>43937</v>
      </c>
      <c r="B35">
        <f>NewRecovered!B48</f>
        <v>20675</v>
      </c>
      <c r="C35">
        <f>NewRecovered!C48</f>
        <v>2141</v>
      </c>
      <c r="D35">
        <f>NewRecovered!D48</f>
        <v>928</v>
      </c>
      <c r="E35">
        <f>NewRecovered!E48</f>
        <v>60</v>
      </c>
      <c r="F35">
        <f>NewRecovered!F48</f>
        <v>0</v>
      </c>
      <c r="G35">
        <f>NewRecovered!H48</f>
        <v>904</v>
      </c>
      <c r="H35">
        <f>NewRecovered!I48</f>
        <v>83</v>
      </c>
      <c r="I35">
        <f>NewRecovered!J48</f>
        <v>1182</v>
      </c>
      <c r="J35">
        <f>NewRecovered!K48</f>
        <v>928</v>
      </c>
      <c r="K35">
        <f>NewRecovered!M48</f>
        <v>12919</v>
      </c>
      <c r="L35">
        <f>NewRecovered!N48</f>
        <v>1082</v>
      </c>
      <c r="M35">
        <f>NewRecovered!O48</f>
        <v>22694</v>
      </c>
      <c r="N35">
        <f>NewRecovered!P48</f>
        <v>20675</v>
      </c>
      <c r="O35">
        <f>NewRecovered!R48</f>
        <v>1836</v>
      </c>
      <c r="P35">
        <f>NewRecovered!S48</f>
        <v>152</v>
      </c>
      <c r="Q35">
        <f>NewRecovered!T48</f>
        <v>2707</v>
      </c>
      <c r="R35">
        <f>NewRecovered!U48</f>
        <v>2141</v>
      </c>
    </row>
    <row r="36" spans="1:18" x14ac:dyDescent="0.35">
      <c r="A36" s="1">
        <f>NewRecovered!A49</f>
        <v>43938</v>
      </c>
      <c r="B36">
        <f>NewRecovered!B49</f>
        <v>21792</v>
      </c>
      <c r="C36">
        <f>NewRecovered!C49</f>
        <v>2332</v>
      </c>
      <c r="D36">
        <f>NewRecovered!D49</f>
        <v>1018</v>
      </c>
      <c r="E36">
        <f>NewRecovered!E49</f>
        <v>64</v>
      </c>
      <c r="F36">
        <f>NewRecovered!F49</f>
        <v>105</v>
      </c>
      <c r="G36">
        <f>NewRecovered!H49</f>
        <v>939</v>
      </c>
      <c r="H36">
        <f>NewRecovered!I49</f>
        <v>109</v>
      </c>
      <c r="I36">
        <f>NewRecovered!J49</f>
        <v>1291</v>
      </c>
      <c r="J36">
        <f>NewRecovered!K49</f>
        <v>1018</v>
      </c>
      <c r="K36">
        <f>NewRecovered!M49</f>
        <v>12849</v>
      </c>
      <c r="L36">
        <f>NewRecovered!N49</f>
        <v>1769</v>
      </c>
      <c r="M36">
        <f>NewRecovered!O49</f>
        <v>24463</v>
      </c>
      <c r="N36">
        <f>NewRecovered!P49</f>
        <v>21792</v>
      </c>
      <c r="O36">
        <f>NewRecovered!R49</f>
        <v>1859</v>
      </c>
      <c r="P36">
        <f>NewRecovered!S49</f>
        <v>461</v>
      </c>
      <c r="Q36">
        <f>NewRecovered!T49</f>
        <v>3168</v>
      </c>
      <c r="R36">
        <f>NewRecovered!U49</f>
        <v>2332</v>
      </c>
    </row>
    <row r="37" spans="1:18" x14ac:dyDescent="0.35">
      <c r="A37" s="1">
        <f>NewRecovered!A50</f>
        <v>43939</v>
      </c>
      <c r="B37">
        <f>NewRecovered!B50</f>
        <v>22947</v>
      </c>
      <c r="C37">
        <f>NewRecovered!C50</f>
        <v>2513</v>
      </c>
      <c r="D37">
        <f>NewRecovered!D50</f>
        <v>1099</v>
      </c>
      <c r="E37">
        <f>NewRecovered!E50</f>
        <v>74</v>
      </c>
      <c r="F37">
        <f>NewRecovered!F50</f>
        <v>0</v>
      </c>
      <c r="G37">
        <f>NewRecovered!H50</f>
        <v>1005</v>
      </c>
      <c r="H37">
        <f>NewRecovered!I50</f>
        <v>65</v>
      </c>
      <c r="I37">
        <f>NewRecovered!J50</f>
        <v>1356</v>
      </c>
      <c r="J37">
        <f>NewRecovered!K50</f>
        <v>1099</v>
      </c>
      <c r="K37">
        <f>NewRecovered!M50</f>
        <v>14002</v>
      </c>
      <c r="L37">
        <f>NewRecovered!N50</f>
        <v>1361</v>
      </c>
      <c r="M37">
        <f>NewRecovered!O50</f>
        <v>25824</v>
      </c>
      <c r="N37">
        <f>NewRecovered!P50</f>
        <v>22947</v>
      </c>
      <c r="O37">
        <f>NewRecovered!R50</f>
        <v>2240</v>
      </c>
      <c r="P37">
        <f>NewRecovered!S50</f>
        <v>315</v>
      </c>
      <c r="Q37">
        <f>NewRecovered!T50</f>
        <v>3483</v>
      </c>
      <c r="R37">
        <f>NewRecovered!U50</f>
        <v>2513</v>
      </c>
    </row>
    <row r="38" spans="1:18" x14ac:dyDescent="0.35">
      <c r="A38" s="1">
        <f>NewRecovered!A51</f>
        <v>43940</v>
      </c>
      <c r="B38">
        <f>NewRecovered!B51</f>
        <v>24550</v>
      </c>
      <c r="C38">
        <f>NewRecovered!C51</f>
        <v>2902</v>
      </c>
      <c r="D38">
        <f>NewRecovered!D51</f>
        <v>1182</v>
      </c>
      <c r="E38">
        <f>NewRecovered!E51</f>
        <v>75</v>
      </c>
      <c r="F38">
        <f>NewRecovered!F51</f>
        <v>0</v>
      </c>
      <c r="G38">
        <f>NewRecovered!H51</f>
        <v>1045</v>
      </c>
      <c r="H38">
        <f>NewRecovered!I51</f>
        <v>39</v>
      </c>
      <c r="I38">
        <f>NewRecovered!J51</f>
        <v>1395</v>
      </c>
      <c r="J38">
        <f>NewRecovered!K51</f>
        <v>1182</v>
      </c>
      <c r="K38">
        <f>NewRecovered!M51</f>
        <v>14379</v>
      </c>
      <c r="L38">
        <f>NewRecovered!N51</f>
        <v>1788</v>
      </c>
      <c r="M38">
        <f>NewRecovered!O51</f>
        <v>27612</v>
      </c>
      <c r="N38">
        <f>NewRecovered!P51</f>
        <v>24550</v>
      </c>
      <c r="O38">
        <f>NewRecovered!R51</f>
        <v>2423</v>
      </c>
      <c r="P38">
        <f>NewRecovered!S51</f>
        <v>488</v>
      </c>
      <c r="Q38">
        <f>NewRecovered!T51</f>
        <v>3971</v>
      </c>
      <c r="R38">
        <f>NewRecovered!U51</f>
        <v>2902</v>
      </c>
    </row>
    <row r="39" spans="1:18" x14ac:dyDescent="0.35">
      <c r="A39" s="1">
        <f>NewRecovered!A52</f>
        <v>43941</v>
      </c>
      <c r="B39">
        <f>NewRecovered!B52</f>
        <v>25820</v>
      </c>
      <c r="C39">
        <f>NewRecovered!C52</f>
        <v>3159</v>
      </c>
      <c r="D39">
        <f>NewRecovered!D52</f>
        <v>1291</v>
      </c>
      <c r="E39">
        <f>NewRecovered!E52</f>
        <v>79</v>
      </c>
      <c r="F39">
        <f>NewRecovered!F52</f>
        <v>0</v>
      </c>
      <c r="G39">
        <f>NewRecovered!H52</f>
        <v>1048</v>
      </c>
      <c r="H39">
        <f>NewRecovered!I52</f>
        <v>156</v>
      </c>
      <c r="I39">
        <f>NewRecovered!J52</f>
        <v>1551</v>
      </c>
      <c r="J39">
        <f>NewRecovered!K52</f>
        <v>1291</v>
      </c>
      <c r="K39">
        <f>NewRecovered!M52</f>
        <v>15926</v>
      </c>
      <c r="L39">
        <f>NewRecovered!N52</f>
        <v>552</v>
      </c>
      <c r="M39">
        <f>NewRecovered!O52</f>
        <v>28164</v>
      </c>
      <c r="N39">
        <f>NewRecovered!P52</f>
        <v>25820</v>
      </c>
      <c r="O39">
        <f>NewRecovered!R52</f>
        <v>2893</v>
      </c>
      <c r="P39">
        <f>NewRecovered!S52</f>
        <v>103</v>
      </c>
      <c r="Q39">
        <f>NewRecovered!T52</f>
        <v>4074</v>
      </c>
      <c r="R39">
        <f>NewRecovered!U52</f>
        <v>3159</v>
      </c>
    </row>
    <row r="40" spans="1:18" x14ac:dyDescent="0.35">
      <c r="A40" s="1">
        <f>NewRecovered!A53</f>
        <v>43942</v>
      </c>
      <c r="B40">
        <f>NewRecovered!B53</f>
        <v>27615</v>
      </c>
      <c r="C40">
        <f>NewRecovered!C53</f>
        <v>3641</v>
      </c>
      <c r="D40">
        <f>NewRecovered!D53</f>
        <v>1356</v>
      </c>
      <c r="E40">
        <f>NewRecovered!E53</f>
        <v>83</v>
      </c>
      <c r="F40">
        <f>NewRecovered!F53</f>
        <v>235</v>
      </c>
      <c r="G40">
        <f>NewRecovered!H53</f>
        <v>1114</v>
      </c>
      <c r="H40">
        <f>NewRecovered!I53</f>
        <v>98</v>
      </c>
      <c r="I40">
        <f>NewRecovered!J53</f>
        <v>1649</v>
      </c>
      <c r="J40">
        <f>NewRecovered!K53</f>
        <v>1356</v>
      </c>
      <c r="K40">
        <f>NewRecovered!M53</f>
        <v>15304</v>
      </c>
      <c r="L40">
        <f>NewRecovered!N53</f>
        <v>886</v>
      </c>
      <c r="M40">
        <f>NewRecovered!O53</f>
        <v>29050</v>
      </c>
      <c r="N40">
        <f>NewRecovered!P53</f>
        <v>27615</v>
      </c>
      <c r="O40">
        <f>NewRecovered!R53</f>
        <v>2864</v>
      </c>
      <c r="P40">
        <f>NewRecovered!S53</f>
        <v>170</v>
      </c>
      <c r="Q40">
        <f>NewRecovered!T53</f>
        <v>4244</v>
      </c>
      <c r="R40">
        <f>NewRecovered!U53</f>
        <v>3641</v>
      </c>
    </row>
    <row r="41" spans="1:18" x14ac:dyDescent="0.35">
      <c r="A41" s="1">
        <f>NewRecovered!A54</f>
        <v>43943</v>
      </c>
      <c r="B41">
        <f>NewRecovered!B54</f>
        <v>28244</v>
      </c>
      <c r="C41">
        <f>NewRecovered!C54</f>
        <v>3748</v>
      </c>
      <c r="D41">
        <f>NewRecovered!D54</f>
        <v>1395</v>
      </c>
      <c r="E41">
        <f>NewRecovered!E54</f>
        <v>90</v>
      </c>
      <c r="F41">
        <f>NewRecovered!F54</f>
        <v>298</v>
      </c>
      <c r="G41">
        <f>NewRecovered!H54</f>
        <v>1143</v>
      </c>
      <c r="H41">
        <f>NewRecovered!I54</f>
        <v>123</v>
      </c>
      <c r="I41">
        <f>NewRecovered!J54</f>
        <v>1772</v>
      </c>
      <c r="J41">
        <f>NewRecovered!K54</f>
        <v>1395</v>
      </c>
      <c r="K41">
        <f>NewRecovered!M54</f>
        <v>14837</v>
      </c>
      <c r="L41">
        <f>NewRecovered!N54</f>
        <v>2664</v>
      </c>
      <c r="M41">
        <f>NewRecovered!O54</f>
        <v>31714</v>
      </c>
      <c r="N41">
        <f>NewRecovered!P54</f>
        <v>28244</v>
      </c>
      <c r="O41">
        <f>NewRecovered!R54</f>
        <v>2905</v>
      </c>
      <c r="P41">
        <f>NewRecovered!S54</f>
        <v>571</v>
      </c>
      <c r="Q41">
        <f>NewRecovered!T54</f>
        <v>4815</v>
      </c>
      <c r="R41">
        <f>NewRecovered!U54</f>
        <v>3748</v>
      </c>
    </row>
    <row r="42" spans="1:18" x14ac:dyDescent="0.35">
      <c r="A42" s="1">
        <f>NewRecovered!A55</f>
        <v>43944</v>
      </c>
      <c r="B42">
        <f>NewRecovered!B55</f>
        <v>29262</v>
      </c>
      <c r="C42">
        <f>NewRecovered!C55</f>
        <v>3924</v>
      </c>
      <c r="D42">
        <f>NewRecovered!D55</f>
        <v>1551</v>
      </c>
      <c r="E42">
        <f>NewRecovered!E55</f>
        <v>96</v>
      </c>
      <c r="F42">
        <f>NewRecovered!F55</f>
        <v>336</v>
      </c>
      <c r="G42">
        <f>NewRecovered!H55</f>
        <v>1198</v>
      </c>
      <c r="H42">
        <f>NewRecovered!I55</f>
        <v>149</v>
      </c>
      <c r="I42">
        <f>NewRecovered!J55</f>
        <v>1921</v>
      </c>
      <c r="J42">
        <f>NewRecovered!K55</f>
        <v>1551</v>
      </c>
      <c r="K42">
        <f>NewRecovered!M55</f>
        <v>16394</v>
      </c>
      <c r="L42">
        <f>NewRecovered!N55</f>
        <v>2436</v>
      </c>
      <c r="M42">
        <f>NewRecovered!O55</f>
        <v>34150</v>
      </c>
      <c r="N42">
        <f>NewRecovered!P55</f>
        <v>29262</v>
      </c>
      <c r="O42">
        <f>NewRecovered!R55</f>
        <v>3354</v>
      </c>
      <c r="P42">
        <f>NewRecovered!S55</f>
        <v>717</v>
      </c>
      <c r="Q42">
        <f>NewRecovered!T55</f>
        <v>5532</v>
      </c>
      <c r="R42">
        <f>NewRecovered!U55</f>
        <v>3924</v>
      </c>
    </row>
    <row r="43" spans="1:18" x14ac:dyDescent="0.35">
      <c r="A43" s="1">
        <f>NewRecovered!A56</f>
        <v>43945</v>
      </c>
      <c r="B43">
        <f>NewRecovered!B56</f>
        <v>31973</v>
      </c>
      <c r="C43">
        <f>NewRecovered!C56</f>
        <v>4445</v>
      </c>
      <c r="D43">
        <f>NewRecovered!D56</f>
        <v>1649</v>
      </c>
      <c r="E43">
        <f>NewRecovered!E56</f>
        <v>107</v>
      </c>
      <c r="F43">
        <f>NewRecovered!F56</f>
        <v>424</v>
      </c>
      <c r="G43">
        <f>NewRecovered!H56</f>
        <v>1264</v>
      </c>
      <c r="H43">
        <f>NewRecovered!I56</f>
        <v>251</v>
      </c>
      <c r="I43">
        <f>NewRecovered!J56</f>
        <v>2172</v>
      </c>
      <c r="J43">
        <f>NewRecovered!K56</f>
        <v>1649</v>
      </c>
      <c r="K43">
        <f>NewRecovered!M56</f>
        <v>17814</v>
      </c>
      <c r="L43">
        <f>NewRecovered!N56</f>
        <v>1970</v>
      </c>
      <c r="M43">
        <f>NewRecovered!O56</f>
        <v>36120</v>
      </c>
      <c r="N43">
        <f>NewRecovered!P56</f>
        <v>31973</v>
      </c>
      <c r="O43">
        <f>NewRecovered!R56</f>
        <v>3934</v>
      </c>
      <c r="P43">
        <f>NewRecovered!S56</f>
        <v>465</v>
      </c>
      <c r="Q43">
        <f>NewRecovered!T56</f>
        <v>5997</v>
      </c>
      <c r="R43">
        <f>NewRecovered!U56</f>
        <v>4445</v>
      </c>
    </row>
    <row r="44" spans="1:18" x14ac:dyDescent="0.35">
      <c r="A44" s="1">
        <f>NewRecovered!A57</f>
        <v>43946</v>
      </c>
      <c r="B44">
        <f>NewRecovered!B57</f>
        <v>34350</v>
      </c>
      <c r="C44">
        <f>NewRecovered!C57</f>
        <v>5092</v>
      </c>
      <c r="D44">
        <f>NewRecovered!D57</f>
        <v>1772</v>
      </c>
      <c r="E44">
        <f>NewRecovered!E57</f>
        <v>111</v>
      </c>
      <c r="F44">
        <f>NewRecovered!F57</f>
        <v>497</v>
      </c>
      <c r="G44">
        <f>NewRecovered!H57</f>
        <v>1417</v>
      </c>
      <c r="H44">
        <f>NewRecovered!I57</f>
        <v>129</v>
      </c>
      <c r="I44">
        <f>NewRecovered!J57</f>
        <v>2301</v>
      </c>
      <c r="J44">
        <f>NewRecovered!K57</f>
        <v>1772</v>
      </c>
      <c r="K44">
        <f>NewRecovered!M57</f>
        <v>18693</v>
      </c>
      <c r="L44">
        <f>NewRecovered!N57</f>
        <v>2076</v>
      </c>
      <c r="M44">
        <f>NewRecovered!O57</f>
        <v>38196</v>
      </c>
      <c r="N44">
        <f>NewRecovered!P57</f>
        <v>34350</v>
      </c>
      <c r="O44">
        <f>NewRecovered!R57</f>
        <v>4256</v>
      </c>
      <c r="P44">
        <f>NewRecovered!S57</f>
        <v>441</v>
      </c>
      <c r="Q44">
        <f>NewRecovered!T57</f>
        <v>6438</v>
      </c>
      <c r="R44">
        <f>NewRecovered!U57</f>
        <v>5092</v>
      </c>
    </row>
    <row r="45" spans="1:18" x14ac:dyDescent="0.35">
      <c r="A45" s="1">
        <f>NewRecovered!A58</f>
        <v>43947</v>
      </c>
      <c r="B45">
        <f>NewRecovered!B58</f>
        <v>36090</v>
      </c>
      <c r="C45">
        <f>NewRecovered!C58</f>
        <v>5476</v>
      </c>
      <c r="D45">
        <f>NewRecovered!D58</f>
        <v>1921</v>
      </c>
      <c r="E45">
        <f>NewRecovered!E58</f>
        <v>118</v>
      </c>
      <c r="F45">
        <f>NewRecovered!F58</f>
        <v>549</v>
      </c>
      <c r="G45">
        <f>NewRecovered!H58</f>
        <v>1505</v>
      </c>
      <c r="H45">
        <f>NewRecovered!I58</f>
        <v>121</v>
      </c>
      <c r="I45">
        <f>NewRecovered!J58</f>
        <v>2422</v>
      </c>
      <c r="J45">
        <f>NewRecovered!K58</f>
        <v>1921</v>
      </c>
      <c r="K45">
        <f>NewRecovered!M58</f>
        <v>19764</v>
      </c>
      <c r="L45">
        <f>NewRecovered!N58</f>
        <v>2105</v>
      </c>
      <c r="M45">
        <f>NewRecovered!O58</f>
        <v>40301</v>
      </c>
      <c r="N45">
        <f>NewRecovered!P58</f>
        <v>36090</v>
      </c>
      <c r="O45">
        <f>NewRecovered!R58</f>
        <v>4520</v>
      </c>
      <c r="P45">
        <f>NewRecovered!S58</f>
        <v>593</v>
      </c>
      <c r="Q45">
        <f>NewRecovered!T58</f>
        <v>7031</v>
      </c>
      <c r="R45">
        <f>NewRecovered!U58</f>
        <v>5476</v>
      </c>
    </row>
    <row r="46" spans="1:18" x14ac:dyDescent="0.35">
      <c r="A46" s="1">
        <f>NewRecovered!A59</f>
        <v>43948</v>
      </c>
      <c r="B46">
        <f>NewRecovered!B59</f>
        <v>38150</v>
      </c>
      <c r="C46">
        <f>NewRecovered!C59</f>
        <v>5868</v>
      </c>
      <c r="D46">
        <f>NewRecovered!D59</f>
        <v>2172</v>
      </c>
      <c r="E46">
        <f>NewRecovered!E59</f>
        <v>127</v>
      </c>
      <c r="F46">
        <f>NewRecovered!F59</f>
        <v>614</v>
      </c>
      <c r="G46">
        <f>NewRecovered!H59</f>
        <v>1600</v>
      </c>
      <c r="H46">
        <f>NewRecovered!I59</f>
        <v>366</v>
      </c>
      <c r="I46">
        <f>NewRecovered!J59</f>
        <v>2788</v>
      </c>
      <c r="J46">
        <f>NewRecovered!K59</f>
        <v>2172</v>
      </c>
      <c r="K46">
        <f>NewRecovered!M59</f>
        <v>20917</v>
      </c>
      <c r="L46">
        <f>NewRecovered!N59</f>
        <v>2192</v>
      </c>
      <c r="M46">
        <f>NewRecovered!O59</f>
        <v>42493</v>
      </c>
      <c r="N46">
        <f>NewRecovered!P59</f>
        <v>38150</v>
      </c>
      <c r="O46">
        <f>NewRecovered!R59</f>
        <v>4910</v>
      </c>
      <c r="P46">
        <f>NewRecovered!S59</f>
        <v>667</v>
      </c>
      <c r="Q46">
        <f>NewRecovered!T59</f>
        <v>7698</v>
      </c>
      <c r="R46">
        <f>NewRecovered!U59</f>
        <v>5868</v>
      </c>
    </row>
    <row r="47" spans="1:18" x14ac:dyDescent="0.35">
      <c r="A47" s="1">
        <f>NewRecovered!A60</f>
        <v>43949</v>
      </c>
      <c r="B47">
        <f>NewRecovered!B60</f>
        <v>39823</v>
      </c>
      <c r="C47">
        <f>NewRecovered!C60</f>
        <v>6376</v>
      </c>
      <c r="D47">
        <f>NewRecovered!D60</f>
        <v>2301</v>
      </c>
      <c r="E47">
        <f>NewRecovered!E60</f>
        <v>136</v>
      </c>
      <c r="F47">
        <f>NewRecovered!F60</f>
        <v>699</v>
      </c>
      <c r="G47">
        <f>NewRecovered!H60</f>
        <v>1860</v>
      </c>
      <c r="H47">
        <f>NewRecovered!I60</f>
        <v>263</v>
      </c>
      <c r="I47">
        <f>NewRecovered!J60</f>
        <v>3051</v>
      </c>
      <c r="J47">
        <f>NewRecovered!K60</f>
        <v>2301</v>
      </c>
      <c r="K47">
        <f>NewRecovered!M60</f>
        <v>22629</v>
      </c>
      <c r="L47">
        <f>NewRecovered!N60</f>
        <v>1748</v>
      </c>
      <c r="M47">
        <f>NewRecovered!O60</f>
        <v>44241</v>
      </c>
      <c r="N47">
        <f>NewRecovered!P60</f>
        <v>39823</v>
      </c>
      <c r="O47">
        <f>NewRecovered!R60</f>
        <v>5495</v>
      </c>
      <c r="P47">
        <f>NewRecovered!S60</f>
        <v>318</v>
      </c>
      <c r="Q47">
        <f>NewRecovered!T60</f>
        <v>8016</v>
      </c>
      <c r="R47">
        <f>NewRecovered!U60</f>
        <v>6376</v>
      </c>
    </row>
    <row r="48" spans="1:18" x14ac:dyDescent="0.35">
      <c r="A48" s="1">
        <f>NewRecovered!A61</f>
        <v>43950</v>
      </c>
      <c r="B48">
        <f>NewRecovered!B61</f>
        <v>41337</v>
      </c>
      <c r="C48">
        <f>NewRecovered!C61</f>
        <v>6843</v>
      </c>
      <c r="D48">
        <f>NewRecovered!D61</f>
        <v>2422</v>
      </c>
      <c r="E48">
        <f>NewRecovered!E61</f>
        <v>148</v>
      </c>
      <c r="F48">
        <f>NewRecovered!F61</f>
        <v>786</v>
      </c>
      <c r="G48">
        <f>NewRecovered!H61</f>
        <v>2033</v>
      </c>
      <c r="H48">
        <f>NewRecovered!I61</f>
        <v>288</v>
      </c>
      <c r="I48">
        <f>NewRecovered!J61</f>
        <v>3339</v>
      </c>
      <c r="J48">
        <f>NewRecovered!K61</f>
        <v>2422</v>
      </c>
      <c r="K48">
        <f>NewRecovered!M61</f>
        <v>23882</v>
      </c>
      <c r="L48">
        <f>NewRecovered!N61</f>
        <v>2953</v>
      </c>
      <c r="M48">
        <f>NewRecovered!O61</f>
        <v>47194</v>
      </c>
      <c r="N48">
        <f>NewRecovered!P61</f>
        <v>41337</v>
      </c>
      <c r="O48">
        <f>NewRecovered!R61</f>
        <v>5730</v>
      </c>
      <c r="P48">
        <f>NewRecovered!S61</f>
        <v>801</v>
      </c>
      <c r="Q48">
        <f>NewRecovered!T61</f>
        <v>8817</v>
      </c>
      <c r="R48">
        <f>NewRecovered!U61</f>
        <v>6843</v>
      </c>
    </row>
    <row r="49" spans="1:18" x14ac:dyDescent="0.35">
      <c r="A49" s="1">
        <f>NewRecovered!A62</f>
        <v>43951</v>
      </c>
      <c r="B49">
        <f>NewRecovered!B62</f>
        <v>42667</v>
      </c>
      <c r="C49">
        <f>NewRecovered!C62</f>
        <v>7145</v>
      </c>
      <c r="D49">
        <f>NewRecovered!D62</f>
        <v>2788</v>
      </c>
      <c r="E49">
        <f>NewRecovered!E62</f>
        <v>162</v>
      </c>
      <c r="F49">
        <f>NewRecovered!F62</f>
        <v>868</v>
      </c>
      <c r="G49">
        <f>NewRecovered!H62</f>
        <v>2240</v>
      </c>
      <c r="H49">
        <f>NewRecovered!I62</f>
        <v>274</v>
      </c>
      <c r="I49">
        <f>NewRecovered!J62</f>
        <v>3613</v>
      </c>
      <c r="J49">
        <f>NewRecovered!K62</f>
        <v>2788</v>
      </c>
      <c r="K49">
        <f>NewRecovered!M62</f>
        <v>25582</v>
      </c>
      <c r="L49">
        <f>NewRecovered!N62</f>
        <v>2720</v>
      </c>
      <c r="M49">
        <f>NewRecovered!O62</f>
        <v>49914</v>
      </c>
      <c r="N49">
        <f>NewRecovered!P62</f>
        <v>42667</v>
      </c>
      <c r="O49">
        <f>NewRecovered!R62</f>
        <v>6262</v>
      </c>
      <c r="P49">
        <f>NewRecovered!S62</f>
        <v>517</v>
      </c>
      <c r="Q49">
        <f>NewRecovered!T62</f>
        <v>9334</v>
      </c>
      <c r="R49">
        <f>NewRecovered!U62</f>
        <v>7145</v>
      </c>
    </row>
    <row r="50" spans="1:18" x14ac:dyDescent="0.35">
      <c r="A50" s="1">
        <f>NewRecovered!A63</f>
        <v>43952</v>
      </c>
      <c r="B50">
        <f>NewRecovered!B63</f>
        <v>45593</v>
      </c>
      <c r="C50">
        <f>NewRecovered!C63</f>
        <v>7884</v>
      </c>
      <c r="D50">
        <f>NewRecovered!D63</f>
        <v>3051</v>
      </c>
      <c r="E50">
        <f>NewRecovered!E63</f>
        <v>170</v>
      </c>
      <c r="F50">
        <f>NewRecovered!F63</f>
        <v>946</v>
      </c>
      <c r="G50">
        <f>NewRecovered!H63</f>
        <v>2431</v>
      </c>
      <c r="H50">
        <f>NewRecovered!I63</f>
        <v>281</v>
      </c>
      <c r="I50">
        <f>NewRecovered!J63</f>
        <v>3894</v>
      </c>
      <c r="J50">
        <f>NewRecovered!K63</f>
        <v>3051</v>
      </c>
      <c r="K50">
        <f>NewRecovered!M63</f>
        <v>27220</v>
      </c>
      <c r="L50">
        <f>NewRecovered!N63</f>
        <v>3406</v>
      </c>
      <c r="M50">
        <f>NewRecovered!O63</f>
        <v>53320</v>
      </c>
      <c r="N50">
        <f>NewRecovered!P63</f>
        <v>45593</v>
      </c>
      <c r="O50">
        <f>NewRecovered!R63</f>
        <v>6627</v>
      </c>
      <c r="P50">
        <f>NewRecovered!S63</f>
        <v>597</v>
      </c>
      <c r="Q50">
        <f>NewRecovered!T63</f>
        <v>9931</v>
      </c>
      <c r="R50">
        <f>NewRecovered!U63</f>
        <v>7884</v>
      </c>
    </row>
    <row r="51" spans="1:18" x14ac:dyDescent="0.35">
      <c r="A51" s="1">
        <f>NewRecovered!A64</f>
        <v>43953</v>
      </c>
      <c r="B51">
        <f>NewRecovered!B64</f>
        <v>49727</v>
      </c>
      <c r="C51">
        <f>NewRecovered!C64</f>
        <v>8641</v>
      </c>
      <c r="D51">
        <f>NewRecovered!D64</f>
        <v>3339</v>
      </c>
      <c r="E51">
        <f>NewRecovered!E64</f>
        <v>175</v>
      </c>
      <c r="F51">
        <f>NewRecovered!F64</f>
        <v>1048</v>
      </c>
      <c r="G51">
        <f>NewRecovered!H64</f>
        <v>2603</v>
      </c>
      <c r="H51">
        <f>NewRecovered!I64</f>
        <v>187</v>
      </c>
      <c r="I51">
        <f>NewRecovered!J64</f>
        <v>4081</v>
      </c>
      <c r="J51">
        <f>NewRecovered!K64</f>
        <v>3339</v>
      </c>
      <c r="K51">
        <f>NewRecovered!M64</f>
        <v>28857</v>
      </c>
      <c r="L51">
        <f>NewRecovered!N64</f>
        <v>3099</v>
      </c>
      <c r="M51">
        <f>NewRecovered!O64</f>
        <v>56419</v>
      </c>
      <c r="N51">
        <f>NewRecovered!P64</f>
        <v>49727</v>
      </c>
      <c r="O51">
        <f>NewRecovered!R64</f>
        <v>6763</v>
      </c>
      <c r="P51">
        <f>NewRecovered!S64</f>
        <v>490</v>
      </c>
      <c r="Q51">
        <f>NewRecovered!T64</f>
        <v>10421</v>
      </c>
      <c r="R51">
        <f>NewRecovered!U64</f>
        <v>8641</v>
      </c>
    </row>
    <row r="52" spans="1:18" x14ac:dyDescent="0.35">
      <c r="A52" s="1">
        <f>NewRecovered!A65</f>
        <v>43954</v>
      </c>
      <c r="B52">
        <f>NewRecovered!B65</f>
        <v>53186</v>
      </c>
      <c r="C52">
        <f>NewRecovered!C65</f>
        <v>9169</v>
      </c>
      <c r="D52">
        <f>NewRecovered!D65</f>
        <v>3613</v>
      </c>
      <c r="E52">
        <f>NewRecovered!E65</f>
        <v>184</v>
      </c>
      <c r="F52">
        <f>NewRecovered!F65</f>
        <v>1145</v>
      </c>
      <c r="G52">
        <f>NewRecovered!H65</f>
        <v>2725</v>
      </c>
      <c r="H52">
        <f>NewRecovered!I65</f>
        <v>93</v>
      </c>
      <c r="I52">
        <f>NewRecovered!J65</f>
        <v>4174</v>
      </c>
      <c r="J52">
        <f>NewRecovered!K65</f>
        <v>3613</v>
      </c>
      <c r="K52">
        <f>NewRecovered!M65</f>
        <v>30595</v>
      </c>
      <c r="L52">
        <f>NewRecovered!N65</f>
        <v>2738</v>
      </c>
      <c r="M52">
        <f>NewRecovered!O65</f>
        <v>59157</v>
      </c>
      <c r="N52">
        <f>NewRecovered!P65</f>
        <v>53186</v>
      </c>
      <c r="O52">
        <f>NewRecovered!R65</f>
        <v>6938</v>
      </c>
      <c r="P52">
        <f>NewRecovered!S65</f>
        <v>382</v>
      </c>
      <c r="Q52">
        <f>NewRecovered!T65</f>
        <v>10803</v>
      </c>
      <c r="R52">
        <f>NewRecovered!U65</f>
        <v>9169</v>
      </c>
    </row>
    <row r="53" spans="1:18" x14ac:dyDescent="0.35">
      <c r="A53" s="1">
        <f>NewRecovered!A66</f>
        <v>43955</v>
      </c>
      <c r="B53">
        <f>NewRecovered!B66</f>
        <v>57161</v>
      </c>
      <c r="C53">
        <f>NewRecovered!C66</f>
        <v>9703</v>
      </c>
      <c r="D53">
        <f>NewRecovered!D66</f>
        <v>3894</v>
      </c>
      <c r="E53">
        <f>NewRecovered!E66</f>
        <v>188</v>
      </c>
      <c r="F53">
        <f>NewRecovered!F66</f>
        <v>1270</v>
      </c>
      <c r="G53">
        <f>NewRecovered!H66</f>
        <v>2779</v>
      </c>
      <c r="H53">
        <f>NewRecovered!I66</f>
        <v>351</v>
      </c>
      <c r="I53">
        <f>NewRecovered!J66</f>
        <v>4525</v>
      </c>
      <c r="J53">
        <f>NewRecovered!K66</f>
        <v>3894</v>
      </c>
      <c r="K53">
        <f>NewRecovered!M66</f>
        <v>31545</v>
      </c>
      <c r="L53">
        <f>NewRecovered!N66</f>
        <v>2484</v>
      </c>
      <c r="M53">
        <f>NewRecovered!O66</f>
        <v>61641</v>
      </c>
      <c r="N53">
        <f>NewRecovered!P66</f>
        <v>57161</v>
      </c>
      <c r="O53">
        <f>NewRecovered!R66</f>
        <v>6832</v>
      </c>
      <c r="P53">
        <f>NewRecovered!S66</f>
        <v>310</v>
      </c>
      <c r="Q53">
        <f>NewRecovered!T66</f>
        <v>11113</v>
      </c>
      <c r="R53">
        <f>NewRecovered!U66</f>
        <v>9703</v>
      </c>
    </row>
    <row r="54" spans="1:18" x14ac:dyDescent="0.35">
      <c r="A54" s="1">
        <f>NewRecovered!A67</f>
        <v>43956</v>
      </c>
      <c r="B54">
        <f>NewRecovered!B67</f>
        <v>60569</v>
      </c>
      <c r="C54">
        <f>NewRecovered!C67</f>
        <v>10111</v>
      </c>
      <c r="D54">
        <f>NewRecovered!D67</f>
        <v>4081</v>
      </c>
      <c r="E54">
        <f>NewRecovered!E67</f>
        <v>207</v>
      </c>
      <c r="F54">
        <f>NewRecovered!F67</f>
        <v>1388</v>
      </c>
      <c r="G54">
        <f>NewRecovered!H67</f>
        <v>2974</v>
      </c>
      <c r="H54">
        <f>NewRecovered!I67</f>
        <v>260</v>
      </c>
      <c r="I54">
        <f>NewRecovered!J67</f>
        <v>4785</v>
      </c>
      <c r="J54">
        <f>NewRecovered!K67</f>
        <v>4081</v>
      </c>
      <c r="K54">
        <f>NewRecovered!M67</f>
        <v>33477</v>
      </c>
      <c r="L54">
        <f>NewRecovered!N67</f>
        <v>2386</v>
      </c>
      <c r="M54">
        <f>NewRecovered!O67</f>
        <v>64027</v>
      </c>
      <c r="N54">
        <f>NewRecovered!P67</f>
        <v>60569</v>
      </c>
      <c r="O54">
        <f>NewRecovered!R67</f>
        <v>7039</v>
      </c>
      <c r="P54">
        <f>NewRecovered!S67</f>
        <v>332</v>
      </c>
      <c r="Q54">
        <f>NewRecovered!T67</f>
        <v>11445</v>
      </c>
      <c r="R54">
        <f>NewRecovered!U67</f>
        <v>10111</v>
      </c>
    </row>
    <row r="55" spans="1:18" x14ac:dyDescent="0.35">
      <c r="A55" s="1">
        <f>NewRecovered!A68</f>
        <v>43957</v>
      </c>
      <c r="B55">
        <f>NewRecovered!B68</f>
        <v>63171</v>
      </c>
      <c r="C55">
        <f>NewRecovered!C68</f>
        <v>10404</v>
      </c>
      <c r="D55">
        <f>NewRecovered!D68</f>
        <v>4174</v>
      </c>
      <c r="E55">
        <f>NewRecovered!E68</f>
        <v>219</v>
      </c>
      <c r="F55">
        <f>NewRecovered!F68</f>
        <v>1510</v>
      </c>
      <c r="G55">
        <f>NewRecovered!H68</f>
        <v>3136</v>
      </c>
      <c r="H55">
        <f>NewRecovered!I68</f>
        <v>317</v>
      </c>
      <c r="I55">
        <f>NewRecovered!J68</f>
        <v>5102</v>
      </c>
      <c r="J55">
        <f>NewRecovered!K68</f>
        <v>4174</v>
      </c>
      <c r="K55">
        <f>NewRecovered!M68</f>
        <v>34977</v>
      </c>
      <c r="L55">
        <f>NewRecovered!N68</f>
        <v>2633</v>
      </c>
      <c r="M55">
        <f>NewRecovered!O68</f>
        <v>66660</v>
      </c>
      <c r="N55">
        <f>NewRecovered!P68</f>
        <v>63171</v>
      </c>
      <c r="O55">
        <f>NewRecovered!R68</f>
        <v>7201</v>
      </c>
      <c r="P55">
        <f>NewRecovered!S68</f>
        <v>399</v>
      </c>
      <c r="Q55">
        <f>NewRecovered!T68</f>
        <v>11844</v>
      </c>
      <c r="R55">
        <f>NewRecovered!U68</f>
        <v>10404</v>
      </c>
    </row>
    <row r="56" spans="1:18" x14ac:dyDescent="0.35">
      <c r="A56" s="1">
        <f>NewRecovered!A69</f>
        <v>43958</v>
      </c>
      <c r="B56">
        <f>NewRecovered!B69</f>
        <v>66427</v>
      </c>
      <c r="C56">
        <f>NewRecovered!C69</f>
        <v>11059</v>
      </c>
      <c r="D56">
        <f>NewRecovered!D69</f>
        <v>4525</v>
      </c>
      <c r="E56">
        <f>NewRecovered!E69</f>
        <v>231</v>
      </c>
      <c r="F56">
        <f>NewRecovered!F69</f>
        <v>1587</v>
      </c>
      <c r="G56">
        <f>NewRecovered!H69</f>
        <v>3330</v>
      </c>
      <c r="H56">
        <f>NewRecovered!I69</f>
        <v>394</v>
      </c>
      <c r="I56">
        <f>NewRecovered!J69</f>
        <v>5496</v>
      </c>
      <c r="J56">
        <f>NewRecovered!K69</f>
        <v>4525</v>
      </c>
      <c r="K56">
        <f>NewRecovered!M69</f>
        <v>34946</v>
      </c>
      <c r="L56">
        <f>NewRecovered!N69</f>
        <v>3773</v>
      </c>
      <c r="M56">
        <f>NewRecovered!O69</f>
        <v>70433</v>
      </c>
      <c r="N56">
        <f>NewRecovered!P69</f>
        <v>66427</v>
      </c>
      <c r="O56">
        <f>NewRecovered!R69</f>
        <v>7029</v>
      </c>
      <c r="P56">
        <f>NewRecovered!S69</f>
        <v>445</v>
      </c>
      <c r="Q56">
        <f>NewRecovered!T69</f>
        <v>12289</v>
      </c>
      <c r="R56">
        <f>NewRecovered!U69</f>
        <v>11059</v>
      </c>
    </row>
    <row r="57" spans="1:18" x14ac:dyDescent="0.35">
      <c r="A57" s="1">
        <f>NewRecovered!A70</f>
        <v>43959</v>
      </c>
      <c r="B57">
        <f>NewRecovered!B70</f>
        <v>70261</v>
      </c>
      <c r="C57">
        <f>NewRecovered!C70</f>
        <v>11457</v>
      </c>
      <c r="D57">
        <f>NewRecovered!D70</f>
        <v>4785</v>
      </c>
      <c r="E57">
        <f>NewRecovered!E70</f>
        <v>243</v>
      </c>
      <c r="F57">
        <f>NewRecovered!F70</f>
        <v>1710</v>
      </c>
      <c r="G57">
        <f>NewRecovered!H70</f>
        <v>3575</v>
      </c>
      <c r="H57">
        <f>NewRecovered!I70</f>
        <v>404</v>
      </c>
      <c r="I57">
        <f>NewRecovered!J70</f>
        <v>5900</v>
      </c>
      <c r="J57">
        <f>NewRecovered!K70</f>
        <v>4785</v>
      </c>
      <c r="K57">
        <f>NewRecovered!M70</f>
        <v>36283</v>
      </c>
      <c r="L57">
        <f>NewRecovered!N70</f>
        <v>1208</v>
      </c>
      <c r="M57">
        <f>NewRecovered!O70</f>
        <v>71641</v>
      </c>
      <c r="N57">
        <f>NewRecovered!P70</f>
        <v>70261</v>
      </c>
      <c r="O57">
        <f>NewRecovered!R70</f>
        <v>6757</v>
      </c>
      <c r="P57">
        <f>NewRecovered!S70</f>
        <v>202</v>
      </c>
      <c r="Q57">
        <f>NewRecovered!T70</f>
        <v>12491</v>
      </c>
      <c r="R57">
        <f>NewRecovered!U70</f>
        <v>11457</v>
      </c>
    </row>
    <row r="58" spans="1:18" x14ac:dyDescent="0.35">
      <c r="A58" s="1">
        <f>NewRecovered!A71</f>
        <v>43960</v>
      </c>
      <c r="B58">
        <f>NewRecovered!B71</f>
        <v>71476</v>
      </c>
      <c r="C58">
        <f>NewRecovered!C71</f>
        <v>11671</v>
      </c>
      <c r="D58">
        <f>NewRecovered!D71</f>
        <v>5102</v>
      </c>
      <c r="E58">
        <f>NewRecovered!E71</f>
        <v>252</v>
      </c>
      <c r="F58">
        <f>NewRecovered!F71</f>
        <v>1899</v>
      </c>
      <c r="G58">
        <f>NewRecovered!H71</f>
        <v>3728</v>
      </c>
      <c r="H58">
        <f>NewRecovered!I71</f>
        <v>146</v>
      </c>
      <c r="I58">
        <f>NewRecovered!J71</f>
        <v>6046</v>
      </c>
      <c r="J58">
        <f>NewRecovered!K71</f>
        <v>5102</v>
      </c>
      <c r="K58">
        <f>NewRecovered!M71</f>
        <v>35521</v>
      </c>
      <c r="L58">
        <f>NewRecovered!N71</f>
        <v>2684</v>
      </c>
      <c r="M58">
        <f>NewRecovered!O71</f>
        <v>74325</v>
      </c>
      <c r="N58">
        <f>NewRecovered!P71</f>
        <v>71476</v>
      </c>
      <c r="O58">
        <f>NewRecovered!R71</f>
        <v>6494</v>
      </c>
      <c r="P58">
        <f>NewRecovered!S71</f>
        <v>330</v>
      </c>
      <c r="Q58">
        <f>NewRecovered!T71</f>
        <v>12821</v>
      </c>
      <c r="R58">
        <f>NewRecovered!U71</f>
        <v>11671</v>
      </c>
    </row>
    <row r="59" spans="1:18" x14ac:dyDescent="0.35">
      <c r="A59" s="1">
        <f>NewRecovered!A72</f>
        <v>43961</v>
      </c>
      <c r="B59">
        <f>NewRecovered!B72</f>
        <v>74174</v>
      </c>
      <c r="C59">
        <f>NewRecovered!C72</f>
        <v>11959</v>
      </c>
      <c r="D59">
        <f>NewRecovered!D72</f>
        <v>5496</v>
      </c>
      <c r="E59">
        <f>NewRecovered!E72</f>
        <v>265</v>
      </c>
      <c r="F59">
        <f>NewRecovered!F72</f>
        <v>1995</v>
      </c>
      <c r="G59">
        <f>NewRecovered!H72</f>
        <v>3745</v>
      </c>
      <c r="H59">
        <f>NewRecovered!I72</f>
        <v>120</v>
      </c>
      <c r="I59">
        <f>NewRecovered!J72</f>
        <v>6166</v>
      </c>
      <c r="J59">
        <f>NewRecovered!K72</f>
        <v>5496</v>
      </c>
      <c r="K59">
        <f>NewRecovered!M72</f>
        <v>36129</v>
      </c>
      <c r="L59">
        <f>NewRecovered!N72</f>
        <v>3610</v>
      </c>
      <c r="M59">
        <f>NewRecovered!O72</f>
        <v>77935</v>
      </c>
      <c r="N59">
        <f>NewRecovered!P72</f>
        <v>74174</v>
      </c>
      <c r="O59">
        <f>NewRecovered!R72</f>
        <v>6383</v>
      </c>
      <c r="P59">
        <f>NewRecovered!S72</f>
        <v>439</v>
      </c>
      <c r="Q59">
        <f>NewRecovered!T72</f>
        <v>13260</v>
      </c>
      <c r="R59">
        <f>NewRecovered!U72</f>
        <v>11959</v>
      </c>
    </row>
    <row r="60" spans="1:18" x14ac:dyDescent="0.35">
      <c r="A60" s="1">
        <f>NewRecovered!A73</f>
        <v>43962</v>
      </c>
      <c r="B60">
        <f>NewRecovered!B73</f>
        <v>77792</v>
      </c>
      <c r="C60">
        <f>NewRecovered!C73</f>
        <v>12373</v>
      </c>
      <c r="D60">
        <f>NewRecovered!D73</f>
        <v>5900</v>
      </c>
      <c r="E60">
        <f>NewRecovered!E73</f>
        <v>271</v>
      </c>
      <c r="F60">
        <f>NewRecovered!F73</f>
        <v>2141</v>
      </c>
      <c r="G60">
        <f>NewRecovered!H73</f>
        <v>3744</v>
      </c>
      <c r="H60">
        <f>NewRecovered!I73</f>
        <v>471</v>
      </c>
      <c r="I60">
        <f>NewRecovered!J73</f>
        <v>6637</v>
      </c>
      <c r="J60">
        <f>NewRecovered!K73</f>
        <v>5900</v>
      </c>
      <c r="K60">
        <f>NewRecovered!M73</f>
        <v>37634</v>
      </c>
      <c r="L60">
        <f>NewRecovered!N73</f>
        <v>3450</v>
      </c>
      <c r="M60">
        <f>NewRecovered!O73</f>
        <v>81385</v>
      </c>
      <c r="N60">
        <f>NewRecovered!P73</f>
        <v>77792</v>
      </c>
      <c r="O60">
        <f>NewRecovered!R73</f>
        <v>6229</v>
      </c>
      <c r="P60">
        <f>NewRecovered!S73</f>
        <v>520</v>
      </c>
      <c r="Q60">
        <f>NewRecovered!T73</f>
        <v>13780</v>
      </c>
      <c r="R60">
        <f>NewRecovered!U73</f>
        <v>12373</v>
      </c>
    </row>
    <row r="61" spans="1:18" x14ac:dyDescent="0.35">
      <c r="A61" s="1">
        <f>NewRecovered!A74</f>
        <v>43963</v>
      </c>
      <c r="B61">
        <f>NewRecovered!B74</f>
        <v>81288</v>
      </c>
      <c r="C61">
        <f>NewRecovered!C74</f>
        <v>12912</v>
      </c>
      <c r="D61">
        <f>NewRecovered!D74</f>
        <v>6046</v>
      </c>
      <c r="E61">
        <f>NewRecovered!E74</f>
        <v>289</v>
      </c>
      <c r="F61">
        <f>NewRecovered!F74</f>
        <v>2332</v>
      </c>
      <c r="G61">
        <f>NewRecovered!H74</f>
        <v>3849</v>
      </c>
      <c r="H61">
        <f>NewRecovered!I74</f>
        <v>349</v>
      </c>
      <c r="I61">
        <f>NewRecovered!J74</f>
        <v>6986</v>
      </c>
      <c r="J61">
        <f>NewRecovered!K74</f>
        <v>6046</v>
      </c>
      <c r="K61">
        <f>NewRecovered!M74</f>
        <v>38892</v>
      </c>
      <c r="L61">
        <f>NewRecovered!N74</f>
        <v>4473</v>
      </c>
      <c r="M61">
        <f>NewRecovered!O74</f>
        <v>85858</v>
      </c>
      <c r="N61">
        <f>NewRecovered!P74</f>
        <v>81288</v>
      </c>
      <c r="O61">
        <f>NewRecovered!R74</f>
        <v>6082</v>
      </c>
      <c r="P61">
        <f>NewRecovered!S74</f>
        <v>396</v>
      </c>
      <c r="Q61">
        <f>NewRecovered!T74</f>
        <v>14176</v>
      </c>
      <c r="R61">
        <f>NewRecovered!U74</f>
        <v>12912</v>
      </c>
    </row>
    <row r="62" spans="1:18" x14ac:dyDescent="0.35">
      <c r="A62" s="1">
        <f>NewRecovered!A75</f>
        <v>43964</v>
      </c>
      <c r="B62">
        <f>NewRecovered!B75</f>
        <v>85719</v>
      </c>
      <c r="C62">
        <f>NewRecovered!C75</f>
        <v>13289</v>
      </c>
      <c r="D62">
        <f>NewRecovered!D75</f>
        <v>6166</v>
      </c>
      <c r="E62">
        <f>NewRecovered!E75</f>
        <v>306</v>
      </c>
      <c r="F62">
        <f>NewRecovered!F75</f>
        <v>2513</v>
      </c>
      <c r="G62">
        <f>NewRecovered!H75</f>
        <v>3935</v>
      </c>
      <c r="H62">
        <f>NewRecovered!I75</f>
        <v>322</v>
      </c>
      <c r="I62">
        <f>NewRecovered!J75</f>
        <v>7308</v>
      </c>
      <c r="J62">
        <f>NewRecovered!K75</f>
        <v>6166</v>
      </c>
      <c r="K62">
        <f>NewRecovered!M75</f>
        <v>41617</v>
      </c>
      <c r="L62">
        <f>NewRecovered!N75</f>
        <v>3560</v>
      </c>
      <c r="M62">
        <f>NewRecovered!O75</f>
        <v>89418</v>
      </c>
      <c r="N62">
        <f>NewRecovered!P75</f>
        <v>85719</v>
      </c>
      <c r="O62">
        <f>NewRecovered!R75</f>
        <v>6160</v>
      </c>
      <c r="P62">
        <f>NewRecovered!S75</f>
        <v>361</v>
      </c>
      <c r="Q62">
        <f>NewRecovered!T75</f>
        <v>14537</v>
      </c>
      <c r="R62">
        <f>NewRecovered!U75</f>
        <v>13289</v>
      </c>
    </row>
    <row r="63" spans="1:18" x14ac:dyDescent="0.35">
      <c r="A63" s="1">
        <f>NewRecovered!A76</f>
        <v>43965</v>
      </c>
      <c r="B63">
        <f>NewRecovered!B76</f>
        <v>89294</v>
      </c>
      <c r="C63">
        <f>NewRecovered!C76</f>
        <v>13675</v>
      </c>
      <c r="D63">
        <f>NewRecovered!D76</f>
        <v>6637</v>
      </c>
      <c r="E63">
        <f>NewRecovered!E76</f>
        <v>318</v>
      </c>
      <c r="F63">
        <f>NewRecovered!F76</f>
        <v>2902</v>
      </c>
      <c r="G63">
        <f>NewRecovered!H76</f>
        <v>3969</v>
      </c>
      <c r="H63">
        <f>NewRecovered!I76</f>
        <v>383</v>
      </c>
      <c r="I63">
        <f>NewRecovered!J76</f>
        <v>7691</v>
      </c>
      <c r="J63">
        <f>NewRecovered!K76</f>
        <v>6637</v>
      </c>
      <c r="K63">
        <f>NewRecovered!M76</f>
        <v>42224</v>
      </c>
      <c r="L63">
        <f>NewRecovered!N76</f>
        <v>4282</v>
      </c>
      <c r="M63">
        <f>NewRecovered!O76</f>
        <v>93700</v>
      </c>
      <c r="N63">
        <f>NewRecovered!P76</f>
        <v>89294</v>
      </c>
      <c r="O63">
        <f>NewRecovered!R76</f>
        <v>5720</v>
      </c>
      <c r="P63">
        <f>NewRecovered!S76</f>
        <v>428</v>
      </c>
      <c r="Q63">
        <f>NewRecovered!T76</f>
        <v>14965</v>
      </c>
      <c r="R63">
        <f>NewRecovered!U76</f>
        <v>13675</v>
      </c>
    </row>
    <row r="64" spans="1:18" x14ac:dyDescent="0.35">
      <c r="A64" s="1">
        <f>NewRecovered!A77</f>
        <v>43966</v>
      </c>
      <c r="B64">
        <f>NewRecovered!B77</f>
        <v>93556</v>
      </c>
      <c r="C64">
        <f>NewRecovered!C77</f>
        <v>14049</v>
      </c>
      <c r="D64">
        <f>NewRecovered!D77</f>
        <v>6986</v>
      </c>
      <c r="E64">
        <f>NewRecovered!E77</f>
        <v>336</v>
      </c>
      <c r="F64">
        <f>NewRecovered!F77</f>
        <v>3159</v>
      </c>
      <c r="G64">
        <f>NewRecovered!H77</f>
        <v>4078</v>
      </c>
      <c r="H64">
        <f>NewRecovered!I77</f>
        <v>455</v>
      </c>
      <c r="I64">
        <f>NewRecovered!J77</f>
        <v>8146</v>
      </c>
      <c r="J64">
        <f>NewRecovered!K77</f>
        <v>6986</v>
      </c>
      <c r="K64">
        <f>NewRecovered!M77</f>
        <v>43786</v>
      </c>
      <c r="L64">
        <f>NewRecovered!N77</f>
        <v>2753</v>
      </c>
      <c r="M64">
        <f>NewRecovered!O77</f>
        <v>96453</v>
      </c>
      <c r="N64">
        <f>NewRecovered!P77</f>
        <v>93556</v>
      </c>
      <c r="O64">
        <f>NewRecovered!R77</f>
        <v>5631</v>
      </c>
      <c r="P64">
        <f>NewRecovered!S77</f>
        <v>262</v>
      </c>
      <c r="Q64">
        <f>NewRecovered!T77</f>
        <v>15227</v>
      </c>
      <c r="R64">
        <f>NewRecovered!U77</f>
        <v>14049</v>
      </c>
    </row>
    <row r="65" spans="1:18" x14ac:dyDescent="0.35">
      <c r="A65" s="1">
        <f>NewRecovered!A78</f>
        <v>43967</v>
      </c>
      <c r="B65">
        <f>NewRecovered!B78</f>
        <v>96300</v>
      </c>
      <c r="C65">
        <f>NewRecovered!C78</f>
        <v>14328</v>
      </c>
      <c r="D65">
        <f>NewRecovered!D78</f>
        <v>7308</v>
      </c>
      <c r="E65">
        <f>NewRecovered!E78</f>
        <v>346</v>
      </c>
      <c r="F65">
        <f>NewRecovered!F78</f>
        <v>3641</v>
      </c>
      <c r="G65">
        <f>NewRecovered!H78</f>
        <v>4252</v>
      </c>
      <c r="H65">
        <f>NewRecovered!I78</f>
        <v>220</v>
      </c>
      <c r="I65">
        <f>NewRecovered!J78</f>
        <v>8366</v>
      </c>
      <c r="J65">
        <f>NewRecovered!K78</f>
        <v>7308</v>
      </c>
      <c r="K65">
        <f>NewRecovered!M78</f>
        <v>43133</v>
      </c>
      <c r="L65">
        <f>NewRecovered!N78</f>
        <v>3921</v>
      </c>
      <c r="M65">
        <f>NewRecovered!O78</f>
        <v>100374</v>
      </c>
      <c r="N65">
        <f>NewRecovered!P78</f>
        <v>96300</v>
      </c>
      <c r="O65">
        <f>NewRecovered!R78</f>
        <v>5296</v>
      </c>
      <c r="P65">
        <f>NewRecovered!S78</f>
        <v>319</v>
      </c>
      <c r="Q65">
        <f>NewRecovered!T78</f>
        <v>15546</v>
      </c>
      <c r="R65">
        <f>NewRecovered!U78</f>
        <v>14328</v>
      </c>
    </row>
    <row r="66" spans="1:18" x14ac:dyDescent="0.35">
      <c r="A66" s="1">
        <f>NewRecovered!A79</f>
        <v>43968</v>
      </c>
      <c r="B66">
        <f>NewRecovered!B79</f>
        <v>100241</v>
      </c>
      <c r="C66">
        <f>NewRecovered!C79</f>
        <v>14651</v>
      </c>
      <c r="D66">
        <f>NewRecovered!D79</f>
        <v>7691</v>
      </c>
      <c r="E66">
        <f>NewRecovered!E79</f>
        <v>351</v>
      </c>
      <c r="F66">
        <f>NewRecovered!F79</f>
        <v>3748</v>
      </c>
      <c r="G66">
        <f>NewRecovered!H79</f>
        <v>4285</v>
      </c>
      <c r="H66">
        <f>NewRecovered!I79</f>
        <v>153</v>
      </c>
      <c r="I66">
        <f>NewRecovered!J79</f>
        <v>8519</v>
      </c>
      <c r="J66">
        <f>NewRecovered!K79</f>
        <v>7691</v>
      </c>
      <c r="K66">
        <f>NewRecovered!M79</f>
        <v>43955</v>
      </c>
      <c r="L66">
        <f>NewRecovered!N79</f>
        <v>2891</v>
      </c>
      <c r="M66">
        <f>NewRecovered!O79</f>
        <v>103265</v>
      </c>
      <c r="N66">
        <f>NewRecovered!P79</f>
        <v>100241</v>
      </c>
      <c r="O66">
        <f>NewRecovered!R79</f>
        <v>5125</v>
      </c>
      <c r="P66">
        <f>NewRecovered!S79</f>
        <v>269</v>
      </c>
      <c r="Q66">
        <f>NewRecovered!T79</f>
        <v>15815</v>
      </c>
      <c r="R66">
        <f>NewRecovered!U79</f>
        <v>14651</v>
      </c>
    </row>
    <row r="67" spans="1:18" x14ac:dyDescent="0.35">
      <c r="A67" s="1">
        <f>NewRecovered!A80</f>
        <v>43969</v>
      </c>
      <c r="B67">
        <f>NewRecovered!B80</f>
        <v>103148</v>
      </c>
      <c r="C67">
        <f>NewRecovered!C80</f>
        <v>14955</v>
      </c>
      <c r="D67">
        <f>NewRecovered!D80</f>
        <v>8146</v>
      </c>
      <c r="E67">
        <f>NewRecovered!E80</f>
        <v>355</v>
      </c>
      <c r="F67">
        <f>NewRecovered!F80</f>
        <v>3924</v>
      </c>
      <c r="G67">
        <f>NewRecovered!H80</f>
        <v>4345</v>
      </c>
      <c r="H67">
        <f>NewRecovered!I80</f>
        <v>433</v>
      </c>
      <c r="I67">
        <f>NewRecovered!J80</f>
        <v>8952</v>
      </c>
      <c r="J67">
        <f>NewRecovered!K80</f>
        <v>8146</v>
      </c>
      <c r="K67">
        <f>NewRecovered!M80</f>
        <v>44108</v>
      </c>
      <c r="L67">
        <f>NewRecovered!N80</f>
        <v>3299</v>
      </c>
      <c r="M67">
        <f>NewRecovered!O80</f>
        <v>106564</v>
      </c>
      <c r="N67">
        <f>NewRecovered!P80</f>
        <v>103148</v>
      </c>
      <c r="O67">
        <f>NewRecovered!R80</f>
        <v>5012</v>
      </c>
      <c r="P67">
        <f>NewRecovered!S80</f>
        <v>276</v>
      </c>
      <c r="Q67">
        <f>NewRecovered!T80</f>
        <v>16091</v>
      </c>
      <c r="R67">
        <f>NewRecovered!U80</f>
        <v>14955</v>
      </c>
    </row>
    <row r="68" spans="1:18" x14ac:dyDescent="0.35">
      <c r="A68" s="1">
        <f>NewRecovered!A81</f>
        <v>43970</v>
      </c>
      <c r="B68">
        <f>NewRecovered!B81</f>
        <v>107196</v>
      </c>
      <c r="C68">
        <f>NewRecovered!C81</f>
        <v>15296</v>
      </c>
      <c r="D68">
        <f>NewRecovered!D81</f>
        <v>8366</v>
      </c>
      <c r="E68">
        <f>NewRecovered!E81</f>
        <v>367</v>
      </c>
      <c r="F68">
        <f>NewRecovered!F81</f>
        <v>4445</v>
      </c>
      <c r="G68">
        <f>NewRecovered!H81</f>
        <v>4427</v>
      </c>
      <c r="H68">
        <f>NewRecovered!I81</f>
        <v>335</v>
      </c>
      <c r="I68">
        <f>NewRecovered!J81</f>
        <v>9287</v>
      </c>
      <c r="J68">
        <f>NewRecovered!K81</f>
        <v>8366</v>
      </c>
      <c r="K68">
        <f>NewRecovered!M81</f>
        <v>44923</v>
      </c>
      <c r="L68">
        <f>NewRecovered!N81</f>
        <v>2863</v>
      </c>
      <c r="M68">
        <f>NewRecovered!O81</f>
        <v>109427</v>
      </c>
      <c r="N68">
        <f>NewRecovered!P81</f>
        <v>107196</v>
      </c>
      <c r="O68">
        <f>NewRecovered!R81</f>
        <v>4978</v>
      </c>
      <c r="P68">
        <f>NewRecovered!S81</f>
        <v>235</v>
      </c>
      <c r="Q68">
        <f>NewRecovered!T81</f>
        <v>16326</v>
      </c>
      <c r="R68">
        <f>NewRecovered!U81</f>
        <v>15296</v>
      </c>
    </row>
    <row r="69" spans="1:18" x14ac:dyDescent="0.35">
      <c r="A69" s="1">
        <f>NewRecovered!A82</f>
        <v>43971</v>
      </c>
      <c r="B69">
        <f>NewRecovered!B82</f>
        <v>110213</v>
      </c>
      <c r="C69">
        <f>NewRecovered!C82</f>
        <v>15534</v>
      </c>
      <c r="D69">
        <f>NewRecovered!D82</f>
        <v>8519</v>
      </c>
      <c r="E69">
        <f>NewRecovered!E82</f>
        <v>383</v>
      </c>
      <c r="F69">
        <f>NewRecovered!F82</f>
        <v>5092</v>
      </c>
      <c r="G69">
        <f>NewRecovered!H82</f>
        <v>4502</v>
      </c>
      <c r="H69">
        <f>NewRecovered!I82</f>
        <v>282</v>
      </c>
      <c r="I69">
        <f>NewRecovered!J82</f>
        <v>9569</v>
      </c>
      <c r="J69">
        <f>NewRecovered!K82</f>
        <v>8519</v>
      </c>
      <c r="K69">
        <f>NewRecovered!M82</f>
        <v>45400</v>
      </c>
      <c r="L69">
        <f>NewRecovered!N82</f>
        <v>4633</v>
      </c>
      <c r="M69">
        <f>NewRecovered!O82</f>
        <v>114060</v>
      </c>
      <c r="N69">
        <f>NewRecovered!P82</f>
        <v>110213</v>
      </c>
      <c r="O69">
        <f>NewRecovered!R82</f>
        <v>4881</v>
      </c>
      <c r="P69">
        <f>NewRecovered!S82</f>
        <v>383</v>
      </c>
      <c r="Q69">
        <f>NewRecovered!T82</f>
        <v>16709</v>
      </c>
      <c r="R69">
        <f>NewRecovered!U82</f>
        <v>15534</v>
      </c>
    </row>
    <row r="70" spans="1:18" x14ac:dyDescent="0.35">
      <c r="A70" s="1">
        <f>NewRecovered!A83</f>
        <v>43972</v>
      </c>
      <c r="B70">
        <f>NewRecovered!B83</f>
        <v>115031</v>
      </c>
      <c r="C70">
        <f>NewRecovered!C83</f>
        <v>15954</v>
      </c>
      <c r="D70">
        <f>NewRecovered!D83</f>
        <v>8952</v>
      </c>
      <c r="E70">
        <f>NewRecovered!E83</f>
        <v>403</v>
      </c>
      <c r="F70" t="e">
        <f>NewRecovered!F83</f>
        <v>#REF!</v>
      </c>
      <c r="G70">
        <f>NewRecovered!H83</f>
        <v>4467</v>
      </c>
      <c r="H70">
        <f>NewRecovered!I83</f>
        <v>364</v>
      </c>
      <c r="I70">
        <f>NewRecovered!J83</f>
        <v>9933</v>
      </c>
      <c r="J70">
        <f>NewRecovered!K83</f>
        <v>8952</v>
      </c>
      <c r="K70">
        <f>NewRecovered!M83</f>
        <v>47400</v>
      </c>
      <c r="L70">
        <f>NewRecovered!N83</f>
        <v>4562</v>
      </c>
      <c r="M70">
        <f>NewRecovered!O83</f>
        <v>118622</v>
      </c>
      <c r="N70">
        <f>NewRecovered!P83</f>
        <v>115031</v>
      </c>
      <c r="O70">
        <f>NewRecovered!R83</f>
        <v>4865</v>
      </c>
      <c r="P70">
        <f>NewRecovered!S83</f>
        <v>424</v>
      </c>
      <c r="Q70">
        <f>NewRecovered!T83</f>
        <v>17133</v>
      </c>
      <c r="R70">
        <f>NewRecovered!U83</f>
        <v>15954</v>
      </c>
    </row>
    <row r="71" spans="1:18" x14ac:dyDescent="0.35">
      <c r="A71" s="1">
        <f>NewRecovered!A84</f>
        <v>43973</v>
      </c>
      <c r="B71">
        <f>NewRecovered!B84</f>
        <v>119469</v>
      </c>
      <c r="C71">
        <f>NewRecovered!C84</f>
        <v>16415</v>
      </c>
      <c r="D71">
        <f>NewRecovered!D84</f>
        <v>9287</v>
      </c>
      <c r="E71">
        <f>NewRecovered!E84</f>
        <v>419</v>
      </c>
      <c r="F71">
        <f>NewRecovered!F84</f>
        <v>5476</v>
      </c>
      <c r="G71">
        <f>NewRecovered!H84</f>
        <v>4437</v>
      </c>
      <c r="H71">
        <f>NewRecovered!I84</f>
        <v>405</v>
      </c>
      <c r="I71">
        <f>NewRecovered!J84</f>
        <v>10338</v>
      </c>
      <c r="J71">
        <f>NewRecovered!K84</f>
        <v>9287</v>
      </c>
      <c r="K71">
        <f>NewRecovered!M84</f>
        <v>48189</v>
      </c>
      <c r="L71">
        <f>NewRecovered!N84</f>
        <v>4788</v>
      </c>
      <c r="M71">
        <f>NewRecovered!O84</f>
        <v>123410</v>
      </c>
      <c r="N71">
        <f>NewRecovered!P84</f>
        <v>119469</v>
      </c>
      <c r="O71">
        <f>NewRecovered!R84</f>
        <v>4844</v>
      </c>
      <c r="P71">
        <f>NewRecovered!S84</f>
        <v>481</v>
      </c>
      <c r="Q71">
        <f>NewRecovered!T84</f>
        <v>17614</v>
      </c>
      <c r="R71">
        <f>NewRecovered!U84</f>
        <v>16415</v>
      </c>
    </row>
    <row r="72" spans="1:18" x14ac:dyDescent="0.35">
      <c r="A72" s="1">
        <f>NewRecovered!A85</f>
        <v>43974</v>
      </c>
      <c r="B72">
        <f>NewRecovered!B85</f>
        <v>122990</v>
      </c>
      <c r="C72">
        <f>NewRecovered!C85</f>
        <v>16767</v>
      </c>
      <c r="D72">
        <f>NewRecovered!D85</f>
        <v>9569</v>
      </c>
      <c r="E72">
        <f>NewRecovered!E85</f>
        <v>444</v>
      </c>
      <c r="F72">
        <f>NewRecovered!F85</f>
        <v>5868</v>
      </c>
      <c r="G72">
        <f>NewRecovered!H85</f>
        <v>4438</v>
      </c>
      <c r="H72">
        <f>NewRecovered!I85</f>
        <v>180</v>
      </c>
      <c r="I72">
        <f>NewRecovered!J85</f>
        <v>10518</v>
      </c>
      <c r="J72">
        <f>NewRecovered!K85</f>
        <v>9569</v>
      </c>
      <c r="K72">
        <f>NewRecovered!M85</f>
        <v>51769</v>
      </c>
      <c r="L72">
        <f>NewRecovered!N85</f>
        <v>3099</v>
      </c>
      <c r="M72">
        <f>NewRecovered!O85</f>
        <v>126509</v>
      </c>
      <c r="N72">
        <f>NewRecovered!P85</f>
        <v>122990</v>
      </c>
      <c r="O72">
        <f>NewRecovered!R85</f>
        <v>5123</v>
      </c>
      <c r="P72">
        <f>NewRecovered!S85</f>
        <v>285</v>
      </c>
      <c r="Q72">
        <f>NewRecovered!T85</f>
        <v>17899</v>
      </c>
      <c r="R72">
        <f>NewRecovered!U85</f>
        <v>16767</v>
      </c>
    </row>
    <row r="73" spans="1:18" x14ac:dyDescent="0.35">
      <c r="A73" s="1" t="e">
        <f>NewRecovered!A86</f>
        <v>#REF!</v>
      </c>
      <c r="B73" t="e">
        <f>NewRecovered!B86</f>
        <v>#REF!</v>
      </c>
      <c r="C73" t="e">
        <f>NewRecovered!C86</f>
        <v>#REF!</v>
      </c>
      <c r="D73" t="e">
        <f>NewRecovered!D86</f>
        <v>#REF!</v>
      </c>
      <c r="E73" t="e">
        <f>NewRecovered!E86</f>
        <v>#REF!</v>
      </c>
      <c r="F73">
        <f>NewRecovered!F86</f>
        <v>6376</v>
      </c>
      <c r="G73">
        <f>NewRecovered!H86</f>
        <v>4472</v>
      </c>
      <c r="H73">
        <f>NewRecovered!I86</f>
        <v>161</v>
      </c>
      <c r="I73">
        <f>NewRecovered!J86</f>
        <v>10679</v>
      </c>
      <c r="J73" t="e">
        <f>NewRecovered!K86</f>
        <v>#REF!</v>
      </c>
      <c r="K73">
        <f>NewRecovered!M86</f>
        <v>52184</v>
      </c>
      <c r="L73">
        <f>NewRecovered!N86</f>
        <v>4943</v>
      </c>
      <c r="M73">
        <f>NewRecovered!O86</f>
        <v>131452</v>
      </c>
      <c r="N73" t="e">
        <f>NewRecovered!P86</f>
        <v>#REF!</v>
      </c>
      <c r="O73">
        <f>NewRecovered!R86</f>
        <v>5078</v>
      </c>
      <c r="P73">
        <f>NewRecovered!S86</f>
        <v>390</v>
      </c>
      <c r="Q73">
        <f>NewRecovered!T86</f>
        <v>18289</v>
      </c>
      <c r="R73" t="e">
        <f>NewRecovered!U86</f>
        <v>#REF!</v>
      </c>
    </row>
    <row r="74" spans="1:18" x14ac:dyDescent="0.35">
      <c r="A74" s="1">
        <f>NewRecovered!A87</f>
        <v>43975</v>
      </c>
      <c r="B74">
        <f>NewRecovered!B87</f>
        <v>132352</v>
      </c>
      <c r="C74">
        <f>NewRecovered!C87</f>
        <v>17557</v>
      </c>
      <c r="D74">
        <f>NewRecovered!D87</f>
        <v>10338</v>
      </c>
      <c r="E74">
        <f>NewRecovered!E87</f>
        <v>456</v>
      </c>
      <c r="F74">
        <f>NewRecovered!F87</f>
        <v>6843</v>
      </c>
      <c r="G74">
        <f>NewRecovered!H87</f>
        <v>4513</v>
      </c>
      <c r="H74">
        <f>NewRecovered!I87</f>
        <v>226</v>
      </c>
      <c r="I74">
        <f>NewRecovered!J87</f>
        <v>10905</v>
      </c>
      <c r="J74">
        <f>NewRecovered!K87</f>
        <v>10338</v>
      </c>
      <c r="K74">
        <f>NewRecovered!M87</f>
        <v>53517</v>
      </c>
      <c r="L74">
        <f>NewRecovered!N87</f>
        <v>2617</v>
      </c>
      <c r="M74">
        <f>NewRecovered!O87</f>
        <v>134069</v>
      </c>
      <c r="N74">
        <f>NewRecovered!P87</f>
        <v>132352</v>
      </c>
      <c r="O74">
        <f>NewRecovered!R87</f>
        <v>5029</v>
      </c>
      <c r="P74">
        <f>NewRecovered!S87</f>
        <v>172</v>
      </c>
      <c r="Q74">
        <f>NewRecovered!T87</f>
        <v>18461</v>
      </c>
      <c r="R74">
        <f>NewRecovered!U87</f>
        <v>17557</v>
      </c>
    </row>
    <row r="75" spans="1:18" x14ac:dyDescent="0.35">
      <c r="A75" s="1">
        <f>NewRecovered!A88</f>
        <v>43976</v>
      </c>
      <c r="B75">
        <f>NewRecovered!B88</f>
        <v>134985</v>
      </c>
      <c r="C75">
        <f>NewRecovered!C88</f>
        <v>17659</v>
      </c>
      <c r="D75">
        <f>NewRecovered!D88</f>
        <v>10518</v>
      </c>
      <c r="E75">
        <f>NewRecovered!E88</f>
        <v>466</v>
      </c>
      <c r="F75">
        <f>NewRecovered!F88</f>
        <v>7145</v>
      </c>
      <c r="G75">
        <f>NewRecovered!H88</f>
        <v>4268</v>
      </c>
      <c r="H75">
        <f>NewRecovered!I88</f>
        <v>540</v>
      </c>
      <c r="I75">
        <f>NewRecovered!J88</f>
        <v>11445</v>
      </c>
      <c r="J75">
        <f>NewRecovered!K88</f>
        <v>10518</v>
      </c>
      <c r="K75">
        <f>NewRecovered!M88</f>
        <v>52684</v>
      </c>
      <c r="L75">
        <f>NewRecovered!N88</f>
        <v>4396</v>
      </c>
      <c r="M75">
        <f>NewRecovered!O88</f>
        <v>138465</v>
      </c>
      <c r="N75">
        <f>NewRecovered!P88</f>
        <v>134985</v>
      </c>
      <c r="O75">
        <f>NewRecovered!R88</f>
        <v>4681</v>
      </c>
      <c r="P75">
        <f>NewRecovered!S88</f>
        <v>792</v>
      </c>
      <c r="Q75">
        <f>NewRecovered!T88</f>
        <v>19253</v>
      </c>
      <c r="R75">
        <f>NewRecovered!U88</f>
        <v>17659</v>
      </c>
    </row>
    <row r="76" spans="1:18" x14ac:dyDescent="0.35">
      <c r="A76" s="1">
        <f>NewRecovered!A89</f>
        <v>43977</v>
      </c>
      <c r="B76">
        <f>NewRecovered!B89</f>
        <v>139157</v>
      </c>
      <c r="C76">
        <f>NewRecovered!C89</f>
        <v>18273</v>
      </c>
      <c r="D76">
        <f>NewRecovered!D89</f>
        <v>10679</v>
      </c>
      <c r="E76">
        <f>NewRecovered!E89</f>
        <v>488</v>
      </c>
      <c r="F76">
        <f>NewRecovered!F89</f>
        <v>7884</v>
      </c>
      <c r="G76">
        <f>NewRecovered!H89</f>
        <v>4459</v>
      </c>
      <c r="H76">
        <f>NewRecovered!I89</f>
        <v>427</v>
      </c>
      <c r="I76">
        <f>NewRecovered!J89</f>
        <v>11872</v>
      </c>
      <c r="J76">
        <f>NewRecovered!K89</f>
        <v>10679</v>
      </c>
      <c r="K76">
        <f>NewRecovered!M89</f>
        <v>52607</v>
      </c>
      <c r="L76">
        <f>NewRecovered!N89</f>
        <v>3166</v>
      </c>
      <c r="M76">
        <f>NewRecovered!O89</f>
        <v>141631</v>
      </c>
      <c r="N76">
        <f>NewRecovered!P89</f>
        <v>139157</v>
      </c>
      <c r="O76">
        <f>NewRecovered!R89</f>
        <v>5077</v>
      </c>
      <c r="P76">
        <f>NewRecovered!S89</f>
        <v>237</v>
      </c>
      <c r="Q76">
        <f>NewRecovered!T89</f>
        <v>19490</v>
      </c>
      <c r="R76">
        <f>NewRecovered!U89</f>
        <v>18273</v>
      </c>
    </row>
    <row r="77" spans="1:18" x14ac:dyDescent="0.35">
      <c r="A77" s="1">
        <f>NewRecovered!A90</f>
        <v>43978</v>
      </c>
      <c r="B77">
        <f>NewRecovered!B90</f>
        <v>142321</v>
      </c>
      <c r="C77">
        <f>NewRecovered!C90</f>
        <v>18502</v>
      </c>
      <c r="D77">
        <f>NewRecovered!D90</f>
        <v>10905</v>
      </c>
      <c r="E77">
        <f>NewRecovered!E90</f>
        <v>500</v>
      </c>
      <c r="F77">
        <f>NewRecovered!F90</f>
        <v>8641</v>
      </c>
      <c r="G77">
        <f>NewRecovered!H90</f>
        <v>4564</v>
      </c>
      <c r="H77">
        <f>NewRecovered!I90</f>
        <v>403</v>
      </c>
      <c r="I77">
        <f>NewRecovered!J90</f>
        <v>12275</v>
      </c>
      <c r="J77">
        <f>NewRecovered!K90</f>
        <v>10905</v>
      </c>
      <c r="K77">
        <f>NewRecovered!M90</f>
        <v>52213</v>
      </c>
      <c r="L77">
        <f>NewRecovered!N90</f>
        <v>3576</v>
      </c>
      <c r="M77">
        <f>NewRecovered!O90</f>
        <v>145207</v>
      </c>
      <c r="N77">
        <f>NewRecovered!P90</f>
        <v>142321</v>
      </c>
      <c r="O77">
        <f>NewRecovered!R90</f>
        <v>4953</v>
      </c>
      <c r="P77">
        <f>NewRecovered!S90</f>
        <v>229</v>
      </c>
      <c r="Q77">
        <f>NewRecovered!T90</f>
        <v>19719</v>
      </c>
      <c r="R77">
        <f>NewRecovered!U90</f>
        <v>18502</v>
      </c>
    </row>
    <row r="78" spans="1:18" x14ac:dyDescent="0.35">
      <c r="A78" s="1">
        <f>NewRecovered!A91</f>
        <v>43979</v>
      </c>
      <c r="B78">
        <f>NewRecovered!B91</f>
        <v>146275</v>
      </c>
      <c r="C78">
        <f>NewRecovered!C91</f>
        <v>18792</v>
      </c>
      <c r="D78">
        <f>NewRecovered!D91</f>
        <v>11445</v>
      </c>
      <c r="E78">
        <f>NewRecovered!E91</f>
        <v>520</v>
      </c>
      <c r="F78">
        <f>NewRecovered!F91</f>
        <v>9703</v>
      </c>
      <c r="G78">
        <f>NewRecovered!H91</f>
        <v>4584</v>
      </c>
      <c r="H78">
        <f>NewRecovered!I91</f>
        <v>509</v>
      </c>
      <c r="I78">
        <f>NewRecovered!J91</f>
        <v>12784</v>
      </c>
      <c r="J78">
        <f>NewRecovered!K91</f>
        <v>11445</v>
      </c>
      <c r="K78">
        <f>NewRecovered!M91</f>
        <v>51507</v>
      </c>
      <c r="L78">
        <f>NewRecovered!N91</f>
        <v>3772</v>
      </c>
      <c r="M78">
        <f>NewRecovered!O91</f>
        <v>148979</v>
      </c>
      <c r="N78">
        <f>NewRecovered!P91</f>
        <v>146275</v>
      </c>
      <c r="O78">
        <f>NewRecovered!R91</f>
        <v>4754</v>
      </c>
      <c r="P78">
        <f>NewRecovered!S91</f>
        <v>301</v>
      </c>
      <c r="Q78">
        <f>NewRecovered!T91</f>
        <v>20020</v>
      </c>
      <c r="R78">
        <f>NewRecovered!U91</f>
        <v>18792</v>
      </c>
    </row>
    <row r="79" spans="1:18" x14ac:dyDescent="0.35">
      <c r="A79" s="1">
        <f>NewRecovered!A92</f>
        <v>43980</v>
      </c>
      <c r="B79">
        <f>NewRecovered!B92</f>
        <v>150110</v>
      </c>
      <c r="C79">
        <f>NewRecovered!C92</f>
        <v>19135</v>
      </c>
      <c r="D79">
        <f>NewRecovered!D92</f>
        <v>11872</v>
      </c>
      <c r="E79">
        <f>NewRecovered!E92</f>
        <v>527</v>
      </c>
      <c r="F79">
        <f>NewRecovered!F92</f>
        <v>10111</v>
      </c>
      <c r="G79">
        <f>NewRecovered!H92</f>
        <v>4638</v>
      </c>
      <c r="H79">
        <f>NewRecovered!I92</f>
        <v>241</v>
      </c>
      <c r="I79">
        <f>NewRecovered!J92</f>
        <v>13025</v>
      </c>
      <c r="J79">
        <f>NewRecovered!K92</f>
        <v>11872</v>
      </c>
      <c r="K79">
        <f>NewRecovered!M92</f>
        <v>52526</v>
      </c>
      <c r="L79">
        <f>NewRecovered!N92</f>
        <v>5225</v>
      </c>
      <c r="M79">
        <f>NewRecovered!O92</f>
        <v>154204</v>
      </c>
      <c r="N79">
        <f>NewRecovered!P92</f>
        <v>150110</v>
      </c>
      <c r="O79">
        <f>NewRecovered!R92</f>
        <v>4793</v>
      </c>
      <c r="P79">
        <f>NewRecovered!S92</f>
        <v>347</v>
      </c>
      <c r="Q79">
        <f>NewRecovered!T92</f>
        <v>20367</v>
      </c>
      <c r="R79">
        <f>NewRecovered!U92</f>
        <v>19135</v>
      </c>
    </row>
    <row r="80" spans="1:18" x14ac:dyDescent="0.35">
      <c r="A80" s="1">
        <f>NewRecovered!A93</f>
        <v>43981</v>
      </c>
      <c r="B80">
        <f>NewRecovered!B93</f>
        <v>156713</v>
      </c>
      <c r="C80">
        <f>NewRecovered!C93</f>
        <v>19551</v>
      </c>
      <c r="D80">
        <f>NewRecovered!D93</f>
        <v>12275</v>
      </c>
      <c r="E80">
        <f>NewRecovered!E93</f>
        <v>534</v>
      </c>
      <c r="F80">
        <f>NewRecovered!F93</f>
        <v>10404</v>
      </c>
      <c r="G80">
        <f>NewRecovered!H93</f>
        <v>4659</v>
      </c>
      <c r="H80">
        <f>NewRecovered!I93</f>
        <v>218</v>
      </c>
      <c r="I80">
        <f>NewRecovered!J93</f>
        <v>13243</v>
      </c>
      <c r="J80">
        <f>NewRecovered!K93</f>
        <v>12275</v>
      </c>
      <c r="K80">
        <f>NewRecovered!M93</f>
        <v>53830</v>
      </c>
      <c r="L80">
        <f>NewRecovered!N93</f>
        <v>4524</v>
      </c>
      <c r="M80">
        <f>NewRecovered!O93</f>
        <v>158728</v>
      </c>
      <c r="N80">
        <f>NewRecovered!P93</f>
        <v>156713</v>
      </c>
      <c r="O80">
        <f>NewRecovered!R93</f>
        <v>4821</v>
      </c>
      <c r="P80">
        <f>NewRecovered!S93</f>
        <v>266</v>
      </c>
      <c r="Q80">
        <f>NewRecovered!T93</f>
        <v>20633</v>
      </c>
      <c r="R80">
        <f>NewRecovered!U93</f>
        <v>19551</v>
      </c>
    </row>
    <row r="81" spans="1:18" x14ac:dyDescent="0.35">
      <c r="A81" s="1">
        <f>NewRecovered!A94</f>
        <v>43983</v>
      </c>
      <c r="B81">
        <f>NewRecovered!B94</f>
        <v>159292</v>
      </c>
      <c r="C81">
        <f>NewRecovered!C94</f>
        <v>19688</v>
      </c>
      <c r="D81">
        <f>NewRecovered!D94</f>
        <v>12784</v>
      </c>
      <c r="E81">
        <f>NewRecovered!E94</f>
        <v>538</v>
      </c>
      <c r="F81">
        <f>NewRecovered!F94</f>
        <v>11059</v>
      </c>
      <c r="G81">
        <f>NewRecovered!H94</f>
        <v>4724</v>
      </c>
      <c r="H81">
        <f>NewRecovered!I94</f>
        <v>407</v>
      </c>
      <c r="I81">
        <f>NewRecovered!J94</f>
        <v>13650</v>
      </c>
      <c r="J81">
        <f>NewRecovered!K94</f>
        <v>12784</v>
      </c>
      <c r="K81">
        <f>NewRecovered!M94</f>
        <v>55463</v>
      </c>
      <c r="L81">
        <f>NewRecovered!N94</f>
        <v>5045</v>
      </c>
      <c r="M81">
        <f>NewRecovered!O94</f>
        <v>163773</v>
      </c>
      <c r="N81">
        <f>NewRecovered!P94</f>
        <v>159292</v>
      </c>
      <c r="O81">
        <f>NewRecovered!R94</f>
        <v>4818</v>
      </c>
      <c r="P81">
        <f>NewRecovered!S94</f>
        <v>331</v>
      </c>
      <c r="Q81">
        <f>NewRecovered!T94</f>
        <v>20964</v>
      </c>
      <c r="R81">
        <f>NewRecovered!U94</f>
        <v>19688</v>
      </c>
    </row>
    <row r="82" spans="1:18" x14ac:dyDescent="0.35">
      <c r="A82" s="1">
        <f>NewRecovered!A95</f>
        <v>43984</v>
      </c>
      <c r="B82">
        <f>NewRecovered!B95</f>
        <v>163969</v>
      </c>
      <c r="C82">
        <f>NewRecovered!C95</f>
        <v>19956</v>
      </c>
      <c r="D82">
        <f>NewRecovered!D95</f>
        <v>13025</v>
      </c>
      <c r="E82">
        <f>NewRecovered!E95</f>
        <v>560</v>
      </c>
      <c r="F82">
        <f>NewRecovered!F95</f>
        <v>11457</v>
      </c>
      <c r="G82">
        <f>NewRecovered!H95</f>
        <v>4698</v>
      </c>
      <c r="H82">
        <f>NewRecovered!I95</f>
        <v>377</v>
      </c>
      <c r="I82">
        <f>NewRecovered!J95</f>
        <v>14027</v>
      </c>
      <c r="J82">
        <f>NewRecovered!K95</f>
        <v>13025</v>
      </c>
      <c r="K82">
        <f>NewRecovered!M95</f>
        <v>57209</v>
      </c>
      <c r="L82">
        <f>NewRecovered!N95</f>
        <v>4126</v>
      </c>
      <c r="M82">
        <f>NewRecovered!O95</f>
        <v>167899</v>
      </c>
      <c r="N82">
        <f>NewRecovered!P95</f>
        <v>163969</v>
      </c>
      <c r="O82">
        <f>NewRecovered!R95</f>
        <v>4873</v>
      </c>
      <c r="P82">
        <f>NewRecovered!S95</f>
        <v>282</v>
      </c>
      <c r="Q82">
        <f>NewRecovered!T95</f>
        <v>21246</v>
      </c>
      <c r="R82">
        <f>NewRecovered!U95</f>
        <v>19956</v>
      </c>
    </row>
    <row r="83" spans="1:18" x14ac:dyDescent="0.35">
      <c r="A83" s="1">
        <f>NewRecovered!A96</f>
        <v>43985</v>
      </c>
      <c r="B83">
        <f>NewRecovered!B96</f>
        <v>167701</v>
      </c>
      <c r="C83">
        <f>NewRecovered!C96</f>
        <v>20157</v>
      </c>
      <c r="D83">
        <f>NewRecovered!D96</f>
        <v>13243</v>
      </c>
      <c r="E83">
        <f>NewRecovered!E96</f>
        <v>566</v>
      </c>
      <c r="F83">
        <f>NewRecovered!F96</f>
        <v>11671</v>
      </c>
      <c r="G83">
        <f>NewRecovered!H96</f>
        <v>4740</v>
      </c>
      <c r="H83">
        <f>NewRecovered!I96</f>
        <v>371</v>
      </c>
      <c r="I83">
        <f>NewRecovered!J96</f>
        <v>14398</v>
      </c>
      <c r="J83">
        <f>NewRecovered!K96</f>
        <v>13243</v>
      </c>
      <c r="K83">
        <f>NewRecovered!M96</f>
        <v>58472</v>
      </c>
      <c r="L83">
        <f>NewRecovered!N96</f>
        <v>3731</v>
      </c>
      <c r="M83">
        <f>NewRecovered!O96</f>
        <v>171630</v>
      </c>
      <c r="N83">
        <f>NewRecovered!P96</f>
        <v>167701</v>
      </c>
      <c r="O83">
        <f>NewRecovered!R96</f>
        <v>4920</v>
      </c>
      <c r="P83">
        <f>NewRecovered!S96</f>
        <v>222</v>
      </c>
      <c r="Q83">
        <f>NewRecovered!T96</f>
        <v>21468</v>
      </c>
      <c r="R83">
        <f>NewRecovered!U96</f>
        <v>20157</v>
      </c>
    </row>
    <row r="84" spans="1:18" x14ac:dyDescent="0.35">
      <c r="A84" s="1">
        <f>NewRecovered!A97</f>
        <v>43986</v>
      </c>
      <c r="B84">
        <f>NewRecovered!B97</f>
        <v>174127</v>
      </c>
      <c r="C84">
        <f>NewRecovered!C97</f>
        <v>20706</v>
      </c>
      <c r="D84">
        <f>NewRecovered!D97</f>
        <v>13650</v>
      </c>
      <c r="E84">
        <f>NewRecovered!E97</f>
        <v>579</v>
      </c>
      <c r="F84">
        <f>NewRecovered!F97</f>
        <v>11959</v>
      </c>
      <c r="G84">
        <f>NewRecovered!H97</f>
        <v>4829</v>
      </c>
      <c r="H84">
        <f>NewRecovered!I97</f>
        <v>335</v>
      </c>
      <c r="I84">
        <f>NewRecovered!J97</f>
        <v>14733</v>
      </c>
      <c r="J84">
        <f>NewRecovered!K97</f>
        <v>13650</v>
      </c>
      <c r="K84">
        <f>NewRecovered!M97</f>
        <v>57570</v>
      </c>
      <c r="L84">
        <f>NewRecovered!N97</f>
        <v>6959</v>
      </c>
      <c r="M84">
        <f>NewRecovered!O97</f>
        <v>178589</v>
      </c>
      <c r="N84">
        <f>NewRecovered!P97</f>
        <v>174127</v>
      </c>
      <c r="O84">
        <f>NewRecovered!R97</f>
        <v>4759</v>
      </c>
      <c r="P84">
        <f>NewRecovered!S97</f>
        <v>389</v>
      </c>
      <c r="Q84">
        <f>NewRecovered!T97</f>
        <v>21857</v>
      </c>
      <c r="R84">
        <f>NewRecovered!U97</f>
        <v>20706</v>
      </c>
    </row>
    <row r="85" spans="1:18" x14ac:dyDescent="0.35">
      <c r="A85" s="1">
        <f>NewRecovered!A98</f>
        <v>43987</v>
      </c>
      <c r="B85">
        <f>NewRecovered!B98</f>
        <v>179816</v>
      </c>
      <c r="C85">
        <f>NewRecovered!C98</f>
        <v>21096</v>
      </c>
      <c r="D85">
        <f>NewRecovered!D98</f>
        <v>14027</v>
      </c>
      <c r="E85">
        <f>NewRecovered!E98</f>
        <v>591</v>
      </c>
      <c r="F85">
        <f>NewRecovered!F98</f>
        <v>12373</v>
      </c>
      <c r="G85">
        <f>NewRecovered!H98</f>
        <v>4800</v>
      </c>
      <c r="H85">
        <f>NewRecovered!I98</f>
        <v>432</v>
      </c>
      <c r="I85">
        <f>NewRecovered!J98</f>
        <v>15165</v>
      </c>
      <c r="J85">
        <f>NewRecovered!K98</f>
        <v>14027</v>
      </c>
      <c r="K85">
        <f>NewRecovered!M98</f>
        <v>59967</v>
      </c>
      <c r="L85">
        <f>NewRecovered!N98</f>
        <v>5516</v>
      </c>
      <c r="M85">
        <f>NewRecovered!O98</f>
        <v>184105</v>
      </c>
      <c r="N85">
        <f>NewRecovered!P98</f>
        <v>179816</v>
      </c>
      <c r="O85">
        <f>NewRecovered!R98</f>
        <v>4724</v>
      </c>
      <c r="P85">
        <f>NewRecovered!S98</f>
        <v>370</v>
      </c>
      <c r="Q85">
        <f>NewRecovered!T98</f>
        <v>22227</v>
      </c>
      <c r="R85">
        <f>NewRecovered!U98</f>
        <v>21096</v>
      </c>
    </row>
    <row r="86" spans="1:18" x14ac:dyDescent="0.35">
      <c r="A86" s="1">
        <f>NewRecovered!A99</f>
        <v>43988</v>
      </c>
      <c r="B86">
        <f>NewRecovered!B99</f>
        <v>184554</v>
      </c>
      <c r="C86">
        <f>NewRecovered!C99</f>
        <v>21438</v>
      </c>
      <c r="D86">
        <f>NewRecovered!D99</f>
        <v>14398</v>
      </c>
      <c r="E86">
        <f>NewRecovered!E99</f>
        <v>597</v>
      </c>
      <c r="F86">
        <f>NewRecovered!F99</f>
        <v>12912</v>
      </c>
      <c r="G86">
        <f>NewRecovered!H99</f>
        <v>4827</v>
      </c>
      <c r="H86">
        <f>NewRecovered!I99</f>
        <v>187</v>
      </c>
      <c r="I86">
        <f>NewRecovered!J99</f>
        <v>15352</v>
      </c>
      <c r="J86">
        <f>NewRecovered!K99</f>
        <v>14398</v>
      </c>
      <c r="K86">
        <f>NewRecovered!M99</f>
        <v>60695</v>
      </c>
      <c r="L86">
        <f>NewRecovered!N99</f>
        <v>2455</v>
      </c>
      <c r="M86">
        <f>NewRecovered!O99</f>
        <v>186560</v>
      </c>
      <c r="N86">
        <f>NewRecovered!P99</f>
        <v>184554</v>
      </c>
      <c r="O86">
        <f>NewRecovered!R99</f>
        <v>4613</v>
      </c>
      <c r="P86">
        <f>NewRecovered!S99</f>
        <v>122</v>
      </c>
      <c r="Q86">
        <f>NewRecovered!T99</f>
        <v>22349</v>
      </c>
      <c r="R86">
        <f>NewRecovered!U99</f>
        <v>21438</v>
      </c>
    </row>
    <row r="87" spans="1:18" x14ac:dyDescent="0.35">
      <c r="A87" s="1">
        <f>NewRecovered!A100</f>
        <v>43989</v>
      </c>
      <c r="B87">
        <f>NewRecovered!B100</f>
        <v>187939</v>
      </c>
      <c r="C87">
        <f>NewRecovered!C100</f>
        <v>21635</v>
      </c>
      <c r="D87">
        <f>NewRecovered!D100</f>
        <v>14733</v>
      </c>
      <c r="E87">
        <f>NewRecovered!E100</f>
        <v>604</v>
      </c>
      <c r="F87">
        <f>NewRecovered!F100</f>
        <v>13289</v>
      </c>
      <c r="G87">
        <f>NewRecovered!H100</f>
        <v>4834</v>
      </c>
      <c r="H87">
        <f>NewRecovered!I100</f>
        <v>131</v>
      </c>
      <c r="I87">
        <f>NewRecovered!J100</f>
        <v>15483</v>
      </c>
      <c r="J87">
        <f>NewRecovered!K100</f>
        <v>14733</v>
      </c>
      <c r="K87">
        <f>NewRecovered!M100</f>
        <v>60051</v>
      </c>
      <c r="L87">
        <f>NewRecovered!N100</f>
        <v>5015</v>
      </c>
      <c r="M87">
        <f>NewRecovered!O100</f>
        <v>191575</v>
      </c>
      <c r="N87">
        <f>NewRecovered!P100</f>
        <v>187939</v>
      </c>
      <c r="O87">
        <f>NewRecovered!R100</f>
        <v>4450</v>
      </c>
      <c r="P87">
        <f>NewRecovered!S100</f>
        <v>266</v>
      </c>
      <c r="Q87">
        <f>NewRecovered!T100</f>
        <v>22615</v>
      </c>
      <c r="R87">
        <f>NewRecovered!U100</f>
        <v>21635</v>
      </c>
    </row>
    <row r="88" spans="1:18" x14ac:dyDescent="0.35">
      <c r="A88" s="1">
        <f>NewRecovered!A101</f>
        <v>43990</v>
      </c>
      <c r="B88">
        <f>NewRecovered!B101</f>
        <v>192950</v>
      </c>
      <c r="C88">
        <f>NewRecovered!C101</f>
        <v>21919</v>
      </c>
      <c r="D88">
        <f>NewRecovered!D101</f>
        <v>15165</v>
      </c>
      <c r="E88">
        <f>NewRecovered!E101</f>
        <v>606</v>
      </c>
      <c r="F88">
        <f>NewRecovered!F101</f>
        <v>13675</v>
      </c>
      <c r="G88">
        <f>NewRecovered!H101</f>
        <v>4804</v>
      </c>
      <c r="H88">
        <f>NewRecovered!I101</f>
        <v>423</v>
      </c>
      <c r="I88">
        <f>NewRecovered!J101</f>
        <v>15906</v>
      </c>
      <c r="J88">
        <f>NewRecovered!K101</f>
        <v>15165</v>
      </c>
      <c r="K88">
        <f>NewRecovered!M101</f>
        <v>60123</v>
      </c>
      <c r="L88">
        <f>NewRecovered!N101</f>
        <v>4779</v>
      </c>
      <c r="M88">
        <f>NewRecovered!O101</f>
        <v>196354</v>
      </c>
      <c r="N88">
        <f>NewRecovered!P101</f>
        <v>192950</v>
      </c>
      <c r="O88">
        <f>NewRecovered!R101</f>
        <v>4326</v>
      </c>
      <c r="P88">
        <f>NewRecovered!S101</f>
        <v>301</v>
      </c>
      <c r="Q88">
        <f>NewRecovered!T101</f>
        <v>22916</v>
      </c>
      <c r="R88">
        <f>NewRecovered!U101</f>
        <v>21919</v>
      </c>
    </row>
    <row r="89" spans="1:18" x14ac:dyDescent="0.35">
      <c r="A89" s="1">
        <f>NewRecovered!A102</f>
        <v>43991</v>
      </c>
      <c r="B89">
        <f>NewRecovered!B102</f>
        <v>197340</v>
      </c>
      <c r="C89">
        <f>NewRecovered!C102</f>
        <v>22179</v>
      </c>
      <c r="D89">
        <f>NewRecovered!D102</f>
        <v>15352</v>
      </c>
      <c r="E89">
        <f>NewRecovered!E102</f>
        <v>622</v>
      </c>
      <c r="F89">
        <f>NewRecovered!F102</f>
        <v>14049</v>
      </c>
      <c r="G89">
        <f>NewRecovered!H102</f>
        <v>5001</v>
      </c>
      <c r="H89">
        <f>NewRecovered!I102</f>
        <v>350</v>
      </c>
      <c r="I89">
        <f>NewRecovered!J102</f>
        <v>16256</v>
      </c>
      <c r="J89">
        <f>NewRecovered!K102</f>
        <v>15352</v>
      </c>
      <c r="K89">
        <f>NewRecovered!M102</f>
        <v>62285</v>
      </c>
      <c r="L89">
        <f>NewRecovered!N102</f>
        <v>5336</v>
      </c>
      <c r="M89">
        <f>NewRecovered!O102</f>
        <v>201690</v>
      </c>
      <c r="N89">
        <f>NewRecovered!P102</f>
        <v>197340</v>
      </c>
      <c r="O89">
        <f>NewRecovered!R102</f>
        <v>4455</v>
      </c>
      <c r="P89">
        <f>NewRecovered!S102</f>
        <v>305</v>
      </c>
      <c r="Q89">
        <f>NewRecovered!T102</f>
        <v>23221</v>
      </c>
      <c r="R89">
        <f>NewRecovered!U102</f>
        <v>22179</v>
      </c>
    </row>
    <row r="90" spans="1:18" x14ac:dyDescent="0.35">
      <c r="A90" s="1">
        <f>NewRecovered!A103</f>
        <v>43992</v>
      </c>
      <c r="B90">
        <f>NewRecovered!B103</f>
        <v>202594</v>
      </c>
      <c r="C90">
        <f>NewRecovered!C103</f>
        <v>22454</v>
      </c>
      <c r="D90">
        <f>NewRecovered!D103</f>
        <v>15483</v>
      </c>
      <c r="E90">
        <f>NewRecovered!E103</f>
        <v>629</v>
      </c>
      <c r="F90">
        <f>NewRecovered!F103</f>
        <v>14328</v>
      </c>
      <c r="G90">
        <f>NewRecovered!H103</f>
        <v>4811</v>
      </c>
      <c r="H90">
        <f>NewRecovered!I103</f>
        <v>343</v>
      </c>
      <c r="I90">
        <f>NewRecovered!J103</f>
        <v>16599</v>
      </c>
      <c r="J90">
        <f>NewRecovered!K103</f>
        <v>15483</v>
      </c>
      <c r="K90">
        <f>NewRecovered!M103</f>
        <v>63225</v>
      </c>
      <c r="L90">
        <f>NewRecovered!N103</f>
        <v>4380</v>
      </c>
      <c r="M90">
        <f>NewRecovered!O103</f>
        <v>206070</v>
      </c>
      <c r="N90">
        <f>NewRecovered!P103</f>
        <v>202594</v>
      </c>
      <c r="O90">
        <f>NewRecovered!R103</f>
        <v>3968</v>
      </c>
      <c r="P90">
        <f>NewRecovered!S103</f>
        <v>251</v>
      </c>
      <c r="Q90">
        <f>NewRecovered!T103</f>
        <v>23472</v>
      </c>
      <c r="R90">
        <f>NewRecovered!U103</f>
        <v>22454</v>
      </c>
    </row>
    <row r="91" spans="1:18" x14ac:dyDescent="0.35">
      <c r="A91" s="1">
        <f>NewRecovered!A104</f>
        <v>43993</v>
      </c>
      <c r="B91">
        <f>NewRecovered!B104</f>
        <v>207057</v>
      </c>
      <c r="C91">
        <f>NewRecovered!C104</f>
        <v>22785</v>
      </c>
      <c r="D91">
        <f>NewRecovered!D104</f>
        <v>15906</v>
      </c>
      <c r="E91">
        <f>NewRecovered!E104</f>
        <v>638</v>
      </c>
      <c r="F91">
        <f>NewRecovered!F104</f>
        <v>14651</v>
      </c>
      <c r="G91">
        <f>NewRecovered!H104</f>
        <v>4727</v>
      </c>
      <c r="H91">
        <f>NewRecovered!I104</f>
        <v>314</v>
      </c>
      <c r="I91">
        <f>NewRecovered!J104</f>
        <v>16913</v>
      </c>
      <c r="J91">
        <f>NewRecovered!K104</f>
        <v>15906</v>
      </c>
      <c r="K91">
        <f>NewRecovered!M104</f>
        <v>64439</v>
      </c>
      <c r="L91">
        <f>NewRecovered!N104</f>
        <v>5464</v>
      </c>
      <c r="M91">
        <f>NewRecovered!O104</f>
        <v>211534</v>
      </c>
      <c r="N91">
        <f>NewRecovered!P104</f>
        <v>207057</v>
      </c>
      <c r="O91">
        <f>NewRecovered!R104</f>
        <v>3982</v>
      </c>
      <c r="P91">
        <f>NewRecovered!S104</f>
        <v>330</v>
      </c>
      <c r="Q91">
        <f>NewRecovered!T104</f>
        <v>23802</v>
      </c>
      <c r="R91">
        <f>NewRecovered!U104</f>
        <v>22785</v>
      </c>
    </row>
    <row r="92" spans="1:18" x14ac:dyDescent="0.35">
      <c r="A92" s="1">
        <f>NewRecovered!A105</f>
        <v>43994</v>
      </c>
      <c r="B92">
        <f>NewRecovered!B105</f>
        <v>212827</v>
      </c>
      <c r="C92">
        <f>NewRecovered!C105</f>
        <v>23166</v>
      </c>
      <c r="D92">
        <f>NewRecovered!D105</f>
        <v>16256</v>
      </c>
      <c r="E92">
        <f>NewRecovered!E105</f>
        <v>641</v>
      </c>
      <c r="F92">
        <f>NewRecovered!F105</f>
        <v>14955</v>
      </c>
      <c r="G92">
        <f>NewRecovered!H105</f>
        <v>4638</v>
      </c>
      <c r="H92">
        <f>NewRecovered!I105</f>
        <v>357</v>
      </c>
      <c r="I92">
        <f>NewRecovered!J105</f>
        <v>17270</v>
      </c>
      <c r="J92">
        <f>NewRecovered!K105</f>
        <v>16256</v>
      </c>
      <c r="K92">
        <f>NewRecovered!M105</f>
        <v>66327</v>
      </c>
      <c r="L92">
        <f>NewRecovered!N105</f>
        <v>5629</v>
      </c>
      <c r="M92">
        <f>NewRecovered!O105</f>
        <v>217163</v>
      </c>
      <c r="N92">
        <f>NewRecovered!P105</f>
        <v>212827</v>
      </c>
      <c r="O92">
        <f>NewRecovered!R105</f>
        <v>4083</v>
      </c>
      <c r="P92">
        <f>NewRecovered!S105</f>
        <v>312</v>
      </c>
      <c r="Q92">
        <f>NewRecovered!T105</f>
        <v>24114</v>
      </c>
      <c r="R92">
        <f>NewRecovered!U105</f>
        <v>23166</v>
      </c>
    </row>
    <row r="93" spans="1:18" x14ac:dyDescent="0.35">
      <c r="A93" s="1">
        <f>NewRecovered!A106</f>
        <v>43995</v>
      </c>
      <c r="B93">
        <f>NewRecovered!B106</f>
        <v>218960</v>
      </c>
      <c r="C93">
        <f>NewRecovered!C106</f>
        <v>23551</v>
      </c>
      <c r="D93">
        <f>NewRecovered!D106</f>
        <v>16599</v>
      </c>
      <c r="E93">
        <f>NewRecovered!E106</f>
        <v>650</v>
      </c>
      <c r="F93">
        <f>NewRecovered!F106</f>
        <v>15296</v>
      </c>
      <c r="G93">
        <f>NewRecovered!H106</f>
        <v>4486</v>
      </c>
      <c r="H93">
        <f>NewRecovered!I106</f>
        <v>162</v>
      </c>
      <c r="I93">
        <f>NewRecovered!J106</f>
        <v>17432</v>
      </c>
      <c r="J93">
        <f>NewRecovered!K106</f>
        <v>16599</v>
      </c>
      <c r="K93">
        <f>NewRecovered!M106</f>
        <v>68184</v>
      </c>
      <c r="L93">
        <f>NewRecovered!N106</f>
        <v>5188</v>
      </c>
      <c r="M93">
        <f>NewRecovered!O106</f>
        <v>222351</v>
      </c>
      <c r="N93">
        <f>NewRecovered!P106</f>
        <v>218960</v>
      </c>
      <c r="O93">
        <f>NewRecovered!R106</f>
        <v>4094</v>
      </c>
      <c r="P93">
        <f>NewRecovered!S106</f>
        <v>274</v>
      </c>
      <c r="Q93">
        <f>NewRecovered!T106</f>
        <v>24388</v>
      </c>
      <c r="R93">
        <f>NewRecovered!U106</f>
        <v>23551</v>
      </c>
    </row>
    <row r="94" spans="1:18" x14ac:dyDescent="0.35">
      <c r="A94" s="1">
        <f>NewRecovered!A107</f>
        <v>43996</v>
      </c>
      <c r="B94">
        <f>NewRecovered!B107</f>
        <v>224663</v>
      </c>
      <c r="C94">
        <f>NewRecovered!C107</f>
        <v>23879</v>
      </c>
      <c r="D94">
        <f>NewRecovered!D107</f>
        <v>16913</v>
      </c>
      <c r="E94">
        <f>NewRecovered!E107</f>
        <v>651</v>
      </c>
      <c r="F94">
        <f>NewRecovered!F107</f>
        <v>15534</v>
      </c>
      <c r="G94">
        <f>NewRecovered!H107</f>
        <v>4407</v>
      </c>
      <c r="H94">
        <f>NewRecovered!I107</f>
        <v>154</v>
      </c>
      <c r="I94">
        <f>NewRecovered!J107</f>
        <v>17586</v>
      </c>
      <c r="J94">
        <f>NewRecovered!K107</f>
        <v>16913</v>
      </c>
      <c r="K94">
        <f>NewRecovered!M107</f>
        <v>68147</v>
      </c>
      <c r="L94">
        <f>NewRecovered!N107</f>
        <v>3448</v>
      </c>
      <c r="M94">
        <f>NewRecovered!O107</f>
        <v>225799</v>
      </c>
      <c r="N94">
        <f>NewRecovered!P107</f>
        <v>224663</v>
      </c>
      <c r="O94">
        <f>NewRecovered!R107</f>
        <v>4021</v>
      </c>
      <c r="P94">
        <f>NewRecovered!S107</f>
        <v>150</v>
      </c>
      <c r="Q94">
        <f>NewRecovered!T107</f>
        <v>24538</v>
      </c>
      <c r="R94">
        <f>NewRecovered!U107</f>
        <v>23879</v>
      </c>
    </row>
    <row r="95" spans="1:18" x14ac:dyDescent="0.35">
      <c r="A95" s="1">
        <f>NewRecovered!A108</f>
        <v>43997</v>
      </c>
      <c r="B95">
        <f>NewRecovered!B108</f>
        <v>227409</v>
      </c>
      <c r="C95">
        <f>NewRecovered!C108</f>
        <v>24041</v>
      </c>
      <c r="D95">
        <f>NewRecovered!D108</f>
        <v>17270</v>
      </c>
      <c r="E95">
        <f>NewRecovered!E108</f>
        <v>653</v>
      </c>
      <c r="F95">
        <f>NewRecovered!F108</f>
        <v>15954</v>
      </c>
      <c r="G95">
        <f>NewRecovered!H108</f>
        <v>4343</v>
      </c>
      <c r="H95">
        <f>NewRecovered!I108</f>
        <v>436</v>
      </c>
      <c r="I95">
        <f>NewRecovered!J108</f>
        <v>18022</v>
      </c>
      <c r="J95">
        <f>NewRecovered!K108</f>
        <v>17270</v>
      </c>
      <c r="K95">
        <f>NewRecovered!M108</f>
        <v>67071</v>
      </c>
      <c r="L95">
        <f>NewRecovered!N108</f>
        <v>3173</v>
      </c>
      <c r="M95">
        <f>NewRecovered!O108</f>
        <v>228972</v>
      </c>
      <c r="N95">
        <f>NewRecovered!P108</f>
        <v>227409</v>
      </c>
      <c r="O95">
        <f>NewRecovered!R108</f>
        <v>3905</v>
      </c>
      <c r="P95">
        <f>NewRecovered!S108</f>
        <v>134</v>
      </c>
      <c r="Q95">
        <f>NewRecovered!T108</f>
        <v>24672</v>
      </c>
      <c r="R95">
        <f>NewRecovered!U108</f>
        <v>24041</v>
      </c>
    </row>
    <row r="96" spans="1:18" x14ac:dyDescent="0.35">
      <c r="A96" s="1">
        <f>NewRecovered!A109</f>
        <v>43998</v>
      </c>
      <c r="B96">
        <f>NewRecovered!B109</f>
        <v>230263</v>
      </c>
      <c r="C96">
        <f>NewRecovered!C109</f>
        <v>24161</v>
      </c>
      <c r="D96">
        <f>NewRecovered!D109</f>
        <v>17432</v>
      </c>
      <c r="E96">
        <f>NewRecovered!E109</f>
        <v>661</v>
      </c>
      <c r="F96">
        <f>NewRecovered!F109</f>
        <v>16415</v>
      </c>
      <c r="G96">
        <f>NewRecovered!H109</f>
        <v>4372</v>
      </c>
      <c r="H96">
        <f>NewRecovered!I109</f>
        <v>330</v>
      </c>
      <c r="I96">
        <f>NewRecovered!J109</f>
        <v>18352</v>
      </c>
      <c r="J96">
        <f>NewRecovered!K109</f>
        <v>17432</v>
      </c>
      <c r="K96">
        <f>NewRecovered!M109</f>
        <v>65199</v>
      </c>
      <c r="L96">
        <f>NewRecovered!N109</f>
        <v>3608</v>
      </c>
      <c r="M96">
        <f>NewRecovered!O109</f>
        <v>232580</v>
      </c>
      <c r="N96">
        <f>NewRecovered!P109</f>
        <v>230263</v>
      </c>
      <c r="O96">
        <f>NewRecovered!R109</f>
        <v>3708</v>
      </c>
      <c r="P96">
        <f>NewRecovered!S109</f>
        <v>151</v>
      </c>
      <c r="Q96">
        <f>NewRecovered!T109</f>
        <v>24823</v>
      </c>
      <c r="R96">
        <f>NewRecovered!U109</f>
        <v>24161</v>
      </c>
    </row>
    <row r="97" spans="1:18" x14ac:dyDescent="0.35">
      <c r="A97" s="1">
        <f>NewRecovered!A110</f>
        <v>43999</v>
      </c>
      <c r="B97">
        <f>NewRecovered!B110</f>
        <v>234405</v>
      </c>
      <c r="C97">
        <f>NewRecovered!C110</f>
        <v>24379</v>
      </c>
      <c r="D97">
        <f>NewRecovered!D110</f>
        <v>17586</v>
      </c>
      <c r="E97">
        <f>NewRecovered!E110</f>
        <v>671</v>
      </c>
      <c r="F97">
        <f>NewRecovered!F110</f>
        <v>16767</v>
      </c>
      <c r="G97">
        <f>NewRecovered!H110</f>
        <v>4325</v>
      </c>
      <c r="H97">
        <f>NewRecovered!I110</f>
        <v>389</v>
      </c>
      <c r="I97">
        <f>NewRecovered!J110</f>
        <v>18741</v>
      </c>
      <c r="J97">
        <f>NewRecovered!K110</f>
        <v>17586</v>
      </c>
      <c r="K97">
        <f>NewRecovered!M110</f>
        <v>64681</v>
      </c>
      <c r="L97">
        <f>NewRecovered!N110</f>
        <v>5598</v>
      </c>
      <c r="M97">
        <f>NewRecovered!O110</f>
        <v>238178</v>
      </c>
      <c r="N97">
        <f>NewRecovered!P110</f>
        <v>234405</v>
      </c>
      <c r="O97">
        <f>NewRecovered!R110</f>
        <v>3577</v>
      </c>
      <c r="P97">
        <f>NewRecovered!S110</f>
        <v>330</v>
      </c>
      <c r="Q97">
        <f>NewRecovered!T110</f>
        <v>25153</v>
      </c>
      <c r="R97">
        <f>NewRecovered!U110</f>
        <v>24379</v>
      </c>
    </row>
    <row r="98" spans="1:18" x14ac:dyDescent="0.35">
      <c r="A98" s="1">
        <f>NewRecovered!A111</f>
        <v>44000</v>
      </c>
      <c r="B98">
        <f>NewRecovered!B111</f>
        <v>239596</v>
      </c>
      <c r="C98">
        <f>NewRecovered!C111</f>
        <v>24735</v>
      </c>
      <c r="D98">
        <f>NewRecovered!D111</f>
        <v>18022</v>
      </c>
      <c r="E98">
        <f>NewRecovered!E111</f>
        <v>677</v>
      </c>
      <c r="F98">
        <f>NewRecovered!F111</f>
        <v>17557</v>
      </c>
      <c r="G98">
        <f>NewRecovered!H111</f>
        <v>4343</v>
      </c>
      <c r="H98">
        <f>NewRecovered!I111</f>
        <v>345</v>
      </c>
      <c r="I98">
        <f>NewRecovered!J111</f>
        <v>19086</v>
      </c>
      <c r="J98">
        <f>NewRecovered!K111</f>
        <v>18022</v>
      </c>
      <c r="K98">
        <f>NewRecovered!M111</f>
        <v>66548</v>
      </c>
      <c r="L98">
        <f>NewRecovered!N111</f>
        <v>4836</v>
      </c>
      <c r="M98">
        <f>NewRecovered!O111</f>
        <v>243014</v>
      </c>
      <c r="N98">
        <f>NewRecovered!P111</f>
        <v>239596</v>
      </c>
      <c r="O98">
        <f>NewRecovered!R111</f>
        <v>3685</v>
      </c>
      <c r="P98">
        <f>NewRecovered!S111</f>
        <v>306</v>
      </c>
      <c r="Q98">
        <f>NewRecovered!T111</f>
        <v>25459</v>
      </c>
      <c r="R98">
        <f>NewRecovered!U111</f>
        <v>24735</v>
      </c>
    </row>
    <row r="99" spans="1:18" x14ac:dyDescent="0.35">
      <c r="A99" s="1">
        <f>NewRecovered!A112</f>
        <v>44001</v>
      </c>
      <c r="B99">
        <f>NewRecovered!B112</f>
        <v>245278</v>
      </c>
      <c r="C99">
        <f>NewRecovered!C112</f>
        <v>25127</v>
      </c>
      <c r="D99">
        <f>NewRecovered!D112</f>
        <v>18352</v>
      </c>
      <c r="E99">
        <f>NewRecovered!E112</f>
        <v>680</v>
      </c>
      <c r="F99">
        <f>NewRecovered!F112</f>
        <v>17659</v>
      </c>
      <c r="G99">
        <f>NewRecovered!H112</f>
        <v>4353</v>
      </c>
      <c r="H99">
        <f>NewRecovered!I112</f>
        <v>380</v>
      </c>
      <c r="I99">
        <f>NewRecovered!J112</f>
        <v>19466</v>
      </c>
      <c r="J99">
        <f>NewRecovered!K112</f>
        <v>18352</v>
      </c>
      <c r="K99">
        <f>NewRecovered!M112</f>
        <v>64425</v>
      </c>
      <c r="L99">
        <f>NewRecovered!N112</f>
        <v>6256</v>
      </c>
      <c r="M99">
        <f>NewRecovered!O112</f>
        <v>249270</v>
      </c>
      <c r="N99">
        <f>NewRecovered!P112</f>
        <v>245278</v>
      </c>
      <c r="O99">
        <f>NewRecovered!R112</f>
        <v>3602</v>
      </c>
      <c r="P99">
        <f>NewRecovered!S112</f>
        <v>443</v>
      </c>
      <c r="Q99">
        <f>NewRecovered!T112</f>
        <v>25902</v>
      </c>
      <c r="R99">
        <f>NewRecovered!U112</f>
        <v>25127</v>
      </c>
    </row>
    <row r="100" spans="1:18" x14ac:dyDescent="0.35">
      <c r="A100" s="1">
        <f>NewRecovered!A113</f>
        <v>44002</v>
      </c>
      <c r="B100">
        <f>NewRecovered!B113</f>
        <v>249207</v>
      </c>
      <c r="C100">
        <f>NewRecovered!C113</f>
        <v>25424</v>
      </c>
      <c r="D100">
        <f>NewRecovered!D113</f>
        <v>18741</v>
      </c>
      <c r="E100">
        <f>NewRecovered!E113</f>
        <v>681</v>
      </c>
      <c r="F100">
        <f>NewRecovered!F113</f>
        <v>18273</v>
      </c>
      <c r="G100">
        <f>NewRecovered!H113</f>
        <v>4301</v>
      </c>
      <c r="H100">
        <f>NewRecovered!I113</f>
        <v>247</v>
      </c>
      <c r="I100">
        <f>NewRecovered!J113</f>
        <v>19713</v>
      </c>
      <c r="J100">
        <f>NewRecovered!K113</f>
        <v>18741</v>
      </c>
      <c r="K100">
        <f>NewRecovered!M113</f>
        <v>65165</v>
      </c>
      <c r="L100">
        <f>NewRecovered!N113</f>
        <v>3649</v>
      </c>
      <c r="M100">
        <f>NewRecovered!O113</f>
        <v>252919</v>
      </c>
      <c r="N100">
        <f>NewRecovered!P113</f>
        <v>249207</v>
      </c>
      <c r="O100">
        <f>NewRecovered!R113</f>
        <v>3675</v>
      </c>
      <c r="P100">
        <f>NewRecovered!S113</f>
        <v>163</v>
      </c>
      <c r="Q100">
        <f>NewRecovered!T113</f>
        <v>26065</v>
      </c>
      <c r="R100">
        <f>NewRecovered!U113</f>
        <v>25424</v>
      </c>
    </row>
    <row r="101" spans="1:18" x14ac:dyDescent="0.35">
      <c r="A101" s="1">
        <f>NewRecovered!A114</f>
        <v>44003</v>
      </c>
      <c r="B101">
        <f>NewRecovered!B114</f>
        <v>256960</v>
      </c>
      <c r="C101">
        <f>NewRecovered!C114</f>
        <v>25865</v>
      </c>
      <c r="D101">
        <f>NewRecovered!D114</f>
        <v>19086</v>
      </c>
      <c r="E101">
        <f>NewRecovered!E114</f>
        <v>685</v>
      </c>
      <c r="F101">
        <f>NewRecovered!F114</f>
        <v>18502</v>
      </c>
      <c r="G101">
        <f>NewRecovered!H114</f>
        <v>4361</v>
      </c>
      <c r="H101">
        <f>NewRecovered!I114</f>
        <v>241</v>
      </c>
      <c r="I101">
        <f>NewRecovered!J114</f>
        <v>19954</v>
      </c>
      <c r="J101">
        <f>NewRecovered!K114</f>
        <v>19086</v>
      </c>
      <c r="K101">
        <f>NewRecovered!M114</f>
        <v>66359</v>
      </c>
      <c r="L101">
        <f>NewRecovered!N114</f>
        <v>5380</v>
      </c>
      <c r="M101">
        <f>NewRecovered!O114</f>
        <v>258299</v>
      </c>
      <c r="N101">
        <f>NewRecovered!P114</f>
        <v>256960</v>
      </c>
      <c r="O101">
        <f>NewRecovered!R114</f>
        <v>3716</v>
      </c>
      <c r="P101">
        <f>NewRecovered!S114</f>
        <v>353</v>
      </c>
      <c r="Q101">
        <f>NewRecovered!T114</f>
        <v>26418</v>
      </c>
      <c r="R101">
        <f>NewRecovered!U114</f>
        <v>25865</v>
      </c>
    </row>
    <row r="102" spans="1:18" x14ac:dyDescent="0.35">
      <c r="A102" s="1">
        <f>NewRecovered!A115</f>
        <v>44004</v>
      </c>
      <c r="B102">
        <f>NewRecovered!B115</f>
        <v>259002</v>
      </c>
      <c r="C102">
        <f>NewRecovered!C115</f>
        <v>26048</v>
      </c>
      <c r="D102">
        <f>NewRecovered!D115</f>
        <v>19466</v>
      </c>
      <c r="E102">
        <f>NewRecovered!E115</f>
        <v>686</v>
      </c>
      <c r="F102">
        <f>NewRecovered!F115</f>
        <v>18792</v>
      </c>
      <c r="G102">
        <f>NewRecovered!H115</f>
        <v>4471</v>
      </c>
      <c r="H102">
        <f>NewRecovered!I115</f>
        <v>306</v>
      </c>
      <c r="I102">
        <f>NewRecovered!J115</f>
        <v>20260</v>
      </c>
      <c r="J102">
        <f>NewRecovered!K115</f>
        <v>19466</v>
      </c>
      <c r="K102">
        <f>NewRecovered!M115</f>
        <v>66724</v>
      </c>
      <c r="L102">
        <f>NewRecovered!N115</f>
        <v>4230</v>
      </c>
      <c r="M102">
        <f>NewRecovered!O115</f>
        <v>262529</v>
      </c>
      <c r="N102">
        <f>NewRecovered!P115</f>
        <v>259002</v>
      </c>
      <c r="O102">
        <f>NewRecovered!R115</f>
        <v>3803</v>
      </c>
      <c r="P102">
        <f>NewRecovered!S115</f>
        <v>200</v>
      </c>
      <c r="Q102">
        <f>NewRecovered!T115</f>
        <v>26618</v>
      </c>
      <c r="R102">
        <f>NewRecovered!U115</f>
        <v>26048</v>
      </c>
    </row>
    <row r="103" spans="1:18" x14ac:dyDescent="0.35">
      <c r="A103" s="1">
        <f>NewRecovered!A116</f>
        <v>44005</v>
      </c>
      <c r="B103">
        <f>NewRecovered!B116</f>
        <v>264265</v>
      </c>
      <c r="C103">
        <f>NewRecovered!C116</f>
        <v>26343</v>
      </c>
      <c r="D103">
        <f>NewRecovered!D116</f>
        <v>19713</v>
      </c>
      <c r="E103">
        <f>NewRecovered!E116</f>
        <v>688</v>
      </c>
      <c r="F103">
        <f>NewRecovered!F116</f>
        <v>19135</v>
      </c>
      <c r="G103">
        <f>NewRecovered!H116</f>
        <v>4354</v>
      </c>
      <c r="H103">
        <f>NewRecovered!I116</f>
        <v>395</v>
      </c>
      <c r="I103">
        <f>NewRecovered!J116</f>
        <v>20655</v>
      </c>
      <c r="J103">
        <f>NewRecovered!K116</f>
        <v>19713</v>
      </c>
      <c r="K103">
        <f>NewRecovered!M116</f>
        <v>66175</v>
      </c>
      <c r="L103">
        <f>NewRecovered!N116</f>
        <v>4068</v>
      </c>
      <c r="M103">
        <f>NewRecovered!O116</f>
        <v>266597</v>
      </c>
      <c r="N103">
        <f>NewRecovered!P116</f>
        <v>264265</v>
      </c>
      <c r="O103">
        <f>NewRecovered!R116</f>
        <v>3702</v>
      </c>
      <c r="P103">
        <f>NewRecovered!S116</f>
        <v>236</v>
      </c>
      <c r="Q103">
        <f>NewRecovered!T116</f>
        <v>26854</v>
      </c>
      <c r="R103">
        <f>NewRecovered!U116</f>
        <v>26343</v>
      </c>
    </row>
    <row r="104" spans="1:18" x14ac:dyDescent="0.35">
      <c r="A104" s="1">
        <f>NewRecovered!A117</f>
        <v>44006</v>
      </c>
      <c r="B104">
        <f>NewRecovered!B117</f>
        <v>268435</v>
      </c>
      <c r="C104">
        <f>NewRecovered!C117</f>
        <v>26601</v>
      </c>
      <c r="D104">
        <f>NewRecovered!D117</f>
        <v>19954</v>
      </c>
      <c r="E104">
        <f>NewRecovered!E117</f>
        <v>690</v>
      </c>
      <c r="F104">
        <f>NewRecovered!F117</f>
        <v>19551</v>
      </c>
      <c r="G104">
        <f>NewRecovered!H117</f>
        <v>4399</v>
      </c>
      <c r="H104">
        <f>NewRecovered!I117</f>
        <v>238</v>
      </c>
      <c r="I104">
        <f>NewRecovered!J117</f>
        <v>20893</v>
      </c>
      <c r="J104">
        <f>NewRecovered!K117</f>
        <v>19954</v>
      </c>
      <c r="K104">
        <f>NewRecovered!M117</f>
        <v>64907</v>
      </c>
      <c r="L104">
        <f>NewRecovered!N117</f>
        <v>6143</v>
      </c>
      <c r="M104">
        <f>NewRecovered!O117</f>
        <v>272740</v>
      </c>
      <c r="N104">
        <f>NewRecovered!P117</f>
        <v>268435</v>
      </c>
      <c r="O104">
        <f>NewRecovered!R117</f>
        <v>3633</v>
      </c>
      <c r="P104">
        <f>NewRecovered!S117</f>
        <v>385</v>
      </c>
      <c r="Q104">
        <f>NewRecovered!T117</f>
        <v>27239</v>
      </c>
      <c r="R104">
        <f>NewRecovered!U117</f>
        <v>26601</v>
      </c>
    </row>
    <row r="105" spans="1:18" x14ac:dyDescent="0.35">
      <c r="A105" s="1">
        <f>NewRecovered!A118</f>
        <v>44007</v>
      </c>
      <c r="B105">
        <f>NewRecovered!B118</f>
        <v>275442</v>
      </c>
      <c r="C105">
        <f>NewRecovered!C118</f>
        <v>27062</v>
      </c>
      <c r="D105">
        <f>NewRecovered!D118</f>
        <v>20260</v>
      </c>
      <c r="E105">
        <f>NewRecovered!E118</f>
        <v>694</v>
      </c>
      <c r="F105">
        <f>NewRecovered!F118</f>
        <v>19551</v>
      </c>
      <c r="G105">
        <f>NewRecovered!H118</f>
        <v>4294</v>
      </c>
      <c r="H105">
        <f>NewRecovered!I118</f>
        <v>302</v>
      </c>
      <c r="I105">
        <f>NewRecovered!J118</f>
        <v>21195</v>
      </c>
      <c r="J105">
        <f>NewRecovered!K118</f>
        <v>20260</v>
      </c>
      <c r="K105">
        <f>NewRecovered!M118</f>
        <v>66670</v>
      </c>
      <c r="L105">
        <f>NewRecovered!N118</f>
        <v>7116</v>
      </c>
      <c r="M105">
        <f>NewRecovered!O118</f>
        <v>279856</v>
      </c>
      <c r="N105">
        <f>NewRecovered!P118</f>
        <v>275442</v>
      </c>
      <c r="O105">
        <f>NewRecovered!R118</f>
        <v>3767</v>
      </c>
      <c r="P105">
        <f>NewRecovered!S118</f>
        <v>443</v>
      </c>
      <c r="Q105">
        <f>NewRecovered!T118</f>
        <v>27682</v>
      </c>
      <c r="R105">
        <f>NewRecovered!U118</f>
        <v>27062</v>
      </c>
    </row>
    <row r="106" spans="1:18" x14ac:dyDescent="0.35">
      <c r="A106" s="1">
        <f>NewRecovered!A119</f>
        <v>44008</v>
      </c>
      <c r="B106">
        <f>NewRecovered!B119</f>
        <v>282023</v>
      </c>
      <c r="C106">
        <f>NewRecovered!C119</f>
        <v>27593</v>
      </c>
      <c r="D106">
        <f>NewRecovered!D119</f>
        <v>20655</v>
      </c>
      <c r="E106">
        <f>NewRecovered!E119</f>
        <v>702</v>
      </c>
      <c r="F106">
        <f>NewRecovered!F119</f>
        <v>19688</v>
      </c>
      <c r="G106">
        <f>NewRecovered!H119</f>
        <v>4282</v>
      </c>
      <c r="H106">
        <f>NewRecovered!I119</f>
        <v>390</v>
      </c>
      <c r="I106">
        <f>NewRecovered!J119</f>
        <v>21585</v>
      </c>
      <c r="J106">
        <f>NewRecovered!K119</f>
        <v>20655</v>
      </c>
      <c r="K106">
        <f>NewRecovered!M119</f>
        <v>68322</v>
      </c>
      <c r="L106">
        <f>NewRecovered!N119</f>
        <v>6385</v>
      </c>
      <c r="M106">
        <f>NewRecovered!O119</f>
        <v>286241</v>
      </c>
      <c r="N106">
        <f>NewRecovered!P119</f>
        <v>282023</v>
      </c>
      <c r="O106">
        <f>NewRecovered!R119</f>
        <v>3880</v>
      </c>
      <c r="P106">
        <f>NewRecovered!S119</f>
        <v>389</v>
      </c>
      <c r="Q106">
        <f>NewRecovered!T119</f>
        <v>28071</v>
      </c>
      <c r="R106">
        <f>NewRecovered!U119</f>
        <v>27593</v>
      </c>
    </row>
    <row r="107" spans="1:18" x14ac:dyDescent="0.35">
      <c r="A107" s="1">
        <f>NewRecovered!A120</f>
        <v>44009</v>
      </c>
      <c r="B107">
        <f>NewRecovered!B120</f>
        <v>288212</v>
      </c>
      <c r="C107">
        <f>NewRecovered!C120</f>
        <v>27934</v>
      </c>
      <c r="D107">
        <f>NewRecovered!D120</f>
        <v>20893</v>
      </c>
      <c r="E107">
        <f>NewRecovered!E120</f>
        <v>704</v>
      </c>
      <c r="F107">
        <f>NewRecovered!F120</f>
        <v>19956</v>
      </c>
      <c r="G107">
        <f>NewRecovered!H120</f>
        <v>4315</v>
      </c>
      <c r="H107">
        <f>NewRecovered!I120</f>
        <v>244</v>
      </c>
      <c r="I107">
        <f>NewRecovered!J120</f>
        <v>21829</v>
      </c>
      <c r="J107">
        <f>NewRecovered!K120</f>
        <v>20893</v>
      </c>
      <c r="K107">
        <f>NewRecovered!M120</f>
        <v>69078</v>
      </c>
      <c r="L107">
        <f>NewRecovered!N120</f>
        <v>6403</v>
      </c>
      <c r="M107">
        <f>NewRecovered!O120</f>
        <v>292644</v>
      </c>
      <c r="N107">
        <f>NewRecovered!P120</f>
        <v>288212</v>
      </c>
      <c r="O107">
        <f>NewRecovered!R120</f>
        <v>3957</v>
      </c>
      <c r="P107">
        <f>NewRecovered!S120</f>
        <v>367</v>
      </c>
      <c r="Q107">
        <f>NewRecovered!T120</f>
        <v>28438</v>
      </c>
      <c r="R107">
        <f>NewRecovered!U120</f>
        <v>27934</v>
      </c>
    </row>
    <row r="108" spans="1:18" x14ac:dyDescent="0.35">
      <c r="A108" s="1">
        <f>NewRecovered!A121</f>
        <v>44010</v>
      </c>
      <c r="B108">
        <f>NewRecovered!B121</f>
        <v>295920</v>
      </c>
      <c r="C108">
        <f>NewRecovered!C121</f>
        <v>28478</v>
      </c>
      <c r="D108">
        <f>NewRecovered!D121</f>
        <v>21195</v>
      </c>
      <c r="E108">
        <f>NewRecovered!E121</f>
        <v>704</v>
      </c>
      <c r="F108">
        <f>NewRecovered!F121</f>
        <v>20157</v>
      </c>
      <c r="G108">
        <f>NewRecovered!H121</f>
        <v>4397</v>
      </c>
      <c r="H108">
        <f>NewRecovered!I121</f>
        <v>223</v>
      </c>
      <c r="I108">
        <f>NewRecovered!J121</f>
        <v>22052</v>
      </c>
      <c r="J108">
        <f>NewRecovered!K121</f>
        <v>21195</v>
      </c>
      <c r="K108">
        <f>NewRecovered!M121</f>
        <v>70293</v>
      </c>
      <c r="L108">
        <f>NewRecovered!N121</f>
        <v>4570</v>
      </c>
      <c r="M108">
        <f>NewRecovered!O121</f>
        <v>297214</v>
      </c>
      <c r="N108">
        <f>NewRecovered!P121</f>
        <v>295920</v>
      </c>
      <c r="O108">
        <f>NewRecovered!R121</f>
        <v>4050</v>
      </c>
      <c r="P108">
        <f>NewRecovered!S121</f>
        <v>239</v>
      </c>
      <c r="Q108">
        <f>NewRecovered!T121</f>
        <v>28677</v>
      </c>
      <c r="R108">
        <f>NewRecovered!U121</f>
        <v>28478</v>
      </c>
    </row>
    <row r="109" spans="1:18" x14ac:dyDescent="0.35">
      <c r="A109" s="1">
        <f>NewRecovered!A122</f>
        <v>44011</v>
      </c>
      <c r="B109">
        <f>NewRecovered!B122</f>
        <v>300437</v>
      </c>
      <c r="C109">
        <f>NewRecovered!C122</f>
        <v>28735</v>
      </c>
      <c r="D109">
        <f>NewRecovered!D122</f>
        <v>21585</v>
      </c>
      <c r="E109">
        <f>NewRecovered!E122</f>
        <v>707</v>
      </c>
      <c r="F109" t="e">
        <f>NewRecovered!F122</f>
        <v>#N/A</v>
      </c>
      <c r="G109">
        <f>NewRecovered!H122</f>
        <v>4466</v>
      </c>
      <c r="H109">
        <f>NewRecovered!I122</f>
        <v>384</v>
      </c>
      <c r="I109">
        <f>NewRecovered!J122</f>
        <v>22436</v>
      </c>
      <c r="J109">
        <f>NewRecovered!K122</f>
        <v>21585</v>
      </c>
      <c r="K109">
        <f>NewRecovered!M122</f>
        <v>71415</v>
      </c>
      <c r="L109">
        <f>NewRecovered!N122</f>
        <v>5506</v>
      </c>
      <c r="M109">
        <f>NewRecovered!O122</f>
        <v>302720</v>
      </c>
      <c r="N109">
        <f>NewRecovered!P122</f>
        <v>300437</v>
      </c>
      <c r="O109">
        <f>NewRecovered!R122</f>
        <v>4139</v>
      </c>
      <c r="P109">
        <f>NewRecovered!S122</f>
        <v>287</v>
      </c>
      <c r="Q109">
        <f>NewRecovered!T122</f>
        <v>28964</v>
      </c>
      <c r="R109">
        <f>NewRecovered!U122</f>
        <v>28735</v>
      </c>
    </row>
    <row r="110" spans="1:18" x14ac:dyDescent="0.35">
      <c r="A110" s="1">
        <f>NewRecovered!A123</f>
        <v>44012</v>
      </c>
      <c r="B110">
        <f>NewRecovered!B123</f>
        <v>303775</v>
      </c>
      <c r="C110">
        <f>NewRecovered!C123</f>
        <v>28944</v>
      </c>
      <c r="D110">
        <f>NewRecovered!D123</f>
        <v>21829</v>
      </c>
      <c r="E110">
        <f>NewRecovered!E123</f>
        <v>713</v>
      </c>
      <c r="F110" t="e">
        <f>NewRecovered!F123</f>
        <v>#N/A</v>
      </c>
      <c r="G110">
        <f>NewRecovered!H123</f>
        <v>4414</v>
      </c>
      <c r="H110">
        <f>NewRecovered!I123</f>
        <v>355</v>
      </c>
      <c r="I110">
        <f>NewRecovered!J123</f>
        <v>22791</v>
      </c>
      <c r="J110">
        <f>NewRecovered!K123</f>
        <v>21829</v>
      </c>
      <c r="K110">
        <f>NewRecovered!M123</f>
        <v>73748</v>
      </c>
      <c r="L110">
        <f>NewRecovered!N123</f>
        <v>3773</v>
      </c>
      <c r="M110">
        <f>NewRecovered!O123</f>
        <v>306493</v>
      </c>
      <c r="N110">
        <f>NewRecovered!P123</f>
        <v>303775</v>
      </c>
      <c r="O110">
        <f>NewRecovered!R123</f>
        <v>4292</v>
      </c>
      <c r="P110">
        <f>NewRecovered!S123</f>
        <v>241</v>
      </c>
      <c r="Q110">
        <f>NewRecovered!T123</f>
        <v>29205</v>
      </c>
      <c r="R110">
        <f>NewRecovered!U123</f>
        <v>28944</v>
      </c>
    </row>
    <row r="111" spans="1:18" x14ac:dyDescent="0.35">
      <c r="A111" s="1">
        <f>NewRecovered!A124</f>
        <v>44013</v>
      </c>
      <c r="B111">
        <f>NewRecovered!B124</f>
        <v>308680</v>
      </c>
      <c r="C111">
        <f>NewRecovered!C124</f>
        <v>29347</v>
      </c>
      <c r="D111">
        <f>NewRecovered!D124</f>
        <v>22052</v>
      </c>
      <c r="E111">
        <f>NewRecovered!E124</f>
        <v>717</v>
      </c>
      <c r="F111" t="e">
        <f>NewRecovered!F124</f>
        <v>#N/A</v>
      </c>
      <c r="G111">
        <f>NewRecovered!H124</f>
        <v>4439</v>
      </c>
      <c r="H111">
        <f>NewRecovered!I124</f>
        <v>329</v>
      </c>
      <c r="I111">
        <f>NewRecovered!J124</f>
        <v>23120</v>
      </c>
      <c r="J111">
        <f>NewRecovered!K124</f>
        <v>22052</v>
      </c>
      <c r="K111">
        <f>NewRecovered!M124</f>
        <v>73913</v>
      </c>
      <c r="L111">
        <f>NewRecovered!N124</f>
        <v>2187</v>
      </c>
      <c r="M111">
        <f>NewRecovered!O124</f>
        <v>308680</v>
      </c>
      <c r="N111">
        <f>NewRecovered!P124</f>
        <v>308680</v>
      </c>
      <c r="O111">
        <f>NewRecovered!R124</f>
        <v>4382</v>
      </c>
      <c r="P111">
        <f>NewRecovered!S124</f>
        <v>142</v>
      </c>
      <c r="Q111">
        <f>NewRecovered!T124</f>
        <v>29347</v>
      </c>
      <c r="R111">
        <f>NewRecovered!U124</f>
        <v>29347</v>
      </c>
    </row>
    <row r="112" spans="1:18" x14ac:dyDescent="0.35">
      <c r="A112" s="1">
        <f>NewRecovered!A125</f>
        <v>0</v>
      </c>
      <c r="B112">
        <f>NewRecovered!B125</f>
        <v>0</v>
      </c>
      <c r="C112">
        <f>NewRecovered!C125</f>
        <v>0</v>
      </c>
      <c r="D112">
        <f>NewRecovered!D125</f>
        <v>0</v>
      </c>
      <c r="E112">
        <f>NewRecovered!E125</f>
        <v>0</v>
      </c>
      <c r="F112">
        <f>NewRecovered!F125</f>
        <v>0</v>
      </c>
      <c r="G112">
        <f>NewRecovered!H125</f>
        <v>4379</v>
      </c>
      <c r="H112">
        <f>NewRecovered!I125</f>
        <v>456</v>
      </c>
      <c r="I112">
        <f>NewRecovered!J125</f>
        <v>23576</v>
      </c>
      <c r="J112">
        <f>NewRecovered!K125</f>
        <v>0</v>
      </c>
      <c r="K112">
        <f>NewRecovered!M125</f>
        <v>0</v>
      </c>
      <c r="L112">
        <f>NewRecovered!N125</f>
        <v>0</v>
      </c>
      <c r="M112">
        <f>NewRecovered!O125</f>
        <v>0</v>
      </c>
      <c r="N112">
        <f>NewRecovered!P125</f>
        <v>0</v>
      </c>
      <c r="O112">
        <f>NewRecovered!R125</f>
        <v>0</v>
      </c>
      <c r="P112">
        <f>NewRecovered!S125</f>
        <v>0</v>
      </c>
      <c r="Q112">
        <f>NewRecovered!T125</f>
        <v>0</v>
      </c>
      <c r="R112">
        <f>NewRecovered!U125</f>
        <v>0</v>
      </c>
    </row>
    <row r="113" spans="1:18" x14ac:dyDescent="0.35">
      <c r="A113" s="1">
        <f>NewRecovered!A126</f>
        <v>0</v>
      </c>
      <c r="B113">
        <f>NewRecovered!B126</f>
        <v>0</v>
      </c>
      <c r="C113">
        <f>NewRecovered!C126</f>
        <v>0</v>
      </c>
      <c r="D113">
        <f>NewRecovered!D126</f>
        <v>0</v>
      </c>
      <c r="E113">
        <f>NewRecovered!E126</f>
        <v>0</v>
      </c>
      <c r="F113">
        <f>NewRecovered!F126</f>
        <v>0</v>
      </c>
      <c r="G113">
        <f>NewRecovered!H126</f>
        <v>4490</v>
      </c>
      <c r="H113">
        <f>NewRecovered!I126</f>
        <v>286</v>
      </c>
      <c r="I113">
        <f>NewRecovered!J126</f>
        <v>23862</v>
      </c>
      <c r="J113">
        <f>NewRecovered!K126</f>
        <v>0</v>
      </c>
      <c r="K113">
        <f>NewRecovered!M126</f>
        <v>0</v>
      </c>
      <c r="L113">
        <f>NewRecovered!N126</f>
        <v>0</v>
      </c>
      <c r="M113">
        <f>NewRecovered!O126</f>
        <v>0</v>
      </c>
      <c r="N113">
        <f>NewRecovered!P126</f>
        <v>0</v>
      </c>
      <c r="O113">
        <f>NewRecovered!R126</f>
        <v>0</v>
      </c>
      <c r="P113">
        <f>NewRecovered!S126</f>
        <v>0</v>
      </c>
      <c r="Q113">
        <f>NewRecovered!T126</f>
        <v>0</v>
      </c>
      <c r="R113">
        <f>NewRecovered!U126</f>
        <v>0</v>
      </c>
    </row>
    <row r="114" spans="1:18" x14ac:dyDescent="0.35">
      <c r="A114" s="1">
        <f>NewRecovered!A127</f>
        <v>0</v>
      </c>
      <c r="B114">
        <f>NewRecovered!B127</f>
        <v>0</v>
      </c>
      <c r="C114">
        <f>NewRecovered!C127</f>
        <v>0</v>
      </c>
      <c r="D114">
        <f>NewRecovered!D127</f>
        <v>0</v>
      </c>
      <c r="E114">
        <f>NewRecovered!E127</f>
        <v>0</v>
      </c>
      <c r="F114">
        <f>NewRecovered!F127</f>
        <v>0</v>
      </c>
      <c r="G114">
        <f>NewRecovered!H127</f>
        <v>4396</v>
      </c>
      <c r="H114">
        <f>NewRecovered!I127</f>
        <v>183</v>
      </c>
      <c r="I114">
        <f>NewRecovered!J127</f>
        <v>24045</v>
      </c>
      <c r="J114">
        <f>NewRecovered!K127</f>
        <v>0</v>
      </c>
      <c r="K114">
        <f>NewRecovered!M127</f>
        <v>0</v>
      </c>
      <c r="L114">
        <f>NewRecovered!N127</f>
        <v>0</v>
      </c>
      <c r="M114">
        <f>NewRecovered!O127</f>
        <v>0</v>
      </c>
      <c r="N114">
        <f>NewRecovered!P127</f>
        <v>0</v>
      </c>
      <c r="O114">
        <f>NewRecovered!R127</f>
        <v>0</v>
      </c>
      <c r="P114">
        <f>NewRecovered!S127</f>
        <v>0</v>
      </c>
      <c r="Q114">
        <f>NewRecovered!T127</f>
        <v>0</v>
      </c>
      <c r="R114">
        <f>NewRecovered!U127</f>
        <v>0</v>
      </c>
    </row>
    <row r="115" spans="1:18" x14ac:dyDescent="0.35">
      <c r="A115" s="1">
        <f>NewRecovered!A128</f>
        <v>0</v>
      </c>
      <c r="B115">
        <f>NewRecovered!B128</f>
        <v>0</v>
      </c>
      <c r="C115">
        <f>NewRecovered!C128</f>
        <v>0</v>
      </c>
      <c r="D115">
        <f>NewRecovered!D128</f>
        <v>0</v>
      </c>
      <c r="E115">
        <f>NewRecovered!E128</f>
        <v>0</v>
      </c>
      <c r="F115">
        <f>NewRecovered!F128</f>
        <v>0</v>
      </c>
      <c r="G115">
        <f>NewRecovered!H128</f>
        <v>4332</v>
      </c>
      <c r="H115">
        <f>NewRecovered!I128</f>
        <v>190</v>
      </c>
      <c r="I115">
        <f>NewRecovered!J128</f>
        <v>24235</v>
      </c>
      <c r="J115">
        <f>NewRecovered!K128</f>
        <v>0</v>
      </c>
      <c r="K115">
        <f>NewRecovered!M128</f>
        <v>0</v>
      </c>
      <c r="L115">
        <f>NewRecovered!N128</f>
        <v>0</v>
      </c>
      <c r="M115">
        <f>NewRecovered!O128</f>
        <v>0</v>
      </c>
      <c r="N115">
        <f>NewRecovered!P128</f>
        <v>0</v>
      </c>
      <c r="O115">
        <f>NewRecovered!R128</f>
        <v>0</v>
      </c>
      <c r="P115">
        <f>NewRecovered!S128</f>
        <v>0</v>
      </c>
      <c r="Q115">
        <f>NewRecovered!T128</f>
        <v>0</v>
      </c>
      <c r="R115">
        <f>NewRecovered!U128</f>
        <v>0</v>
      </c>
    </row>
    <row r="116" spans="1:18" x14ac:dyDescent="0.35">
      <c r="A116" s="1">
        <f>NewRecovered!A129</f>
        <v>0</v>
      </c>
      <c r="B116">
        <f>NewRecovered!B129</f>
        <v>0</v>
      </c>
      <c r="C116">
        <f>NewRecovered!C129</f>
        <v>0</v>
      </c>
      <c r="D116">
        <f>NewRecovered!D129</f>
        <v>0</v>
      </c>
      <c r="E116">
        <f>NewRecovered!E129</f>
        <v>0</v>
      </c>
      <c r="F116">
        <f>NewRecovered!F129</f>
        <v>0</v>
      </c>
      <c r="G116">
        <f>NewRecovered!H129</f>
        <v>4281</v>
      </c>
      <c r="H116">
        <f>NewRecovered!I129</f>
        <v>416</v>
      </c>
      <c r="I116">
        <f>NewRecovered!J129</f>
        <v>24651</v>
      </c>
      <c r="J116">
        <f>NewRecovered!K129</f>
        <v>0</v>
      </c>
      <c r="K116">
        <f>NewRecovered!M129</f>
        <v>0</v>
      </c>
      <c r="L116">
        <f>NewRecovered!N129</f>
        <v>0</v>
      </c>
      <c r="M116">
        <f>NewRecovered!O129</f>
        <v>0</v>
      </c>
      <c r="N116">
        <f>NewRecovered!P129</f>
        <v>0</v>
      </c>
      <c r="O116">
        <f>NewRecovered!R129</f>
        <v>0</v>
      </c>
      <c r="P116">
        <f>NewRecovered!S129</f>
        <v>0</v>
      </c>
      <c r="Q116">
        <f>NewRecovered!T129</f>
        <v>0</v>
      </c>
      <c r="R116">
        <f>NewRecovered!U129</f>
        <v>0</v>
      </c>
    </row>
    <row r="117" spans="1:18" x14ac:dyDescent="0.35">
      <c r="A117" s="1">
        <f>NewRecovered!A130</f>
        <v>0</v>
      </c>
      <c r="B117">
        <f>NewRecovered!B130</f>
        <v>0</v>
      </c>
      <c r="C117">
        <f>NewRecovered!C130</f>
        <v>0</v>
      </c>
      <c r="D117">
        <f>NewRecovered!D130</f>
        <v>0</v>
      </c>
      <c r="E117">
        <f>NewRecovered!E130</f>
        <v>0</v>
      </c>
      <c r="F117">
        <f>NewRecovered!F130</f>
        <v>0</v>
      </c>
      <c r="G117">
        <f>NewRecovered!H130</f>
        <v>4391</v>
      </c>
      <c r="H117">
        <f>NewRecovered!I130</f>
        <v>400</v>
      </c>
      <c r="I117">
        <f>NewRecovered!J130</f>
        <v>25051</v>
      </c>
      <c r="J117">
        <f>NewRecovered!K130</f>
        <v>0</v>
      </c>
      <c r="K117">
        <f>NewRecovered!M130</f>
        <v>0</v>
      </c>
      <c r="L117">
        <f>NewRecovered!N130</f>
        <v>0</v>
      </c>
      <c r="M117">
        <f>NewRecovered!O130</f>
        <v>0</v>
      </c>
      <c r="N117">
        <f>NewRecovered!P130</f>
        <v>0</v>
      </c>
      <c r="O117">
        <f>NewRecovered!R130</f>
        <v>0</v>
      </c>
      <c r="P117">
        <f>NewRecovered!S130</f>
        <v>0</v>
      </c>
      <c r="Q117">
        <f>NewRecovered!T130</f>
        <v>0</v>
      </c>
      <c r="R117">
        <f>NewRecovered!U130</f>
        <v>0</v>
      </c>
    </row>
    <row r="118" spans="1:18" x14ac:dyDescent="0.35">
      <c r="A118" s="1">
        <f>NewRecovered!A131</f>
        <v>0</v>
      </c>
      <c r="B118">
        <f>NewRecovered!B131</f>
        <v>0</v>
      </c>
      <c r="C118">
        <f>NewRecovered!C131</f>
        <v>0</v>
      </c>
      <c r="D118">
        <f>NewRecovered!D131</f>
        <v>0</v>
      </c>
      <c r="E118">
        <f>NewRecovered!E131</f>
        <v>0</v>
      </c>
      <c r="F118">
        <f>NewRecovered!F131</f>
        <v>0</v>
      </c>
      <c r="G118">
        <f>NewRecovered!H131</f>
        <v>4396</v>
      </c>
      <c r="H118">
        <f>NewRecovered!I131</f>
        <v>320</v>
      </c>
      <c r="I118">
        <f>NewRecovered!J131</f>
        <v>25371</v>
      </c>
      <c r="J118">
        <f>NewRecovered!K131</f>
        <v>0</v>
      </c>
      <c r="K118">
        <f>NewRecovered!M131</f>
        <v>0</v>
      </c>
      <c r="L118">
        <f>NewRecovered!N131</f>
        <v>0</v>
      </c>
      <c r="M118">
        <f>NewRecovered!O131</f>
        <v>0</v>
      </c>
      <c r="N118">
        <f>NewRecovered!P131</f>
        <v>0</v>
      </c>
      <c r="O118">
        <f>NewRecovered!R131</f>
        <v>0</v>
      </c>
      <c r="P118">
        <f>NewRecovered!S131</f>
        <v>0</v>
      </c>
      <c r="Q118">
        <f>NewRecovered!T131</f>
        <v>0</v>
      </c>
      <c r="R118">
        <f>NewRecovered!U131</f>
        <v>0</v>
      </c>
    </row>
    <row r="119" spans="1:18" x14ac:dyDescent="0.35">
      <c r="A119" s="1">
        <f>NewRecovered!A132</f>
        <v>0</v>
      </c>
      <c r="B119">
        <f>NewRecovered!B132</f>
        <v>0</v>
      </c>
      <c r="C119">
        <f>NewRecovered!C132</f>
        <v>0</v>
      </c>
      <c r="D119">
        <f>NewRecovered!D132</f>
        <v>0</v>
      </c>
      <c r="E119">
        <f>NewRecovered!E132</f>
        <v>0</v>
      </c>
      <c r="F119">
        <f>NewRecovered!F132</f>
        <v>0</v>
      </c>
      <c r="G119">
        <f>NewRecovered!H132</f>
        <v>4478</v>
      </c>
      <c r="H119">
        <f>NewRecovered!I132</f>
        <v>341</v>
      </c>
      <c r="I119">
        <f>NewRecovered!J132</f>
        <v>25712</v>
      </c>
      <c r="J119">
        <f>NewRecovered!K132</f>
        <v>0</v>
      </c>
      <c r="K119">
        <f>NewRecovered!M132</f>
        <v>0</v>
      </c>
      <c r="L119">
        <f>NewRecovered!N132</f>
        <v>0</v>
      </c>
      <c r="M119">
        <f>NewRecovered!O132</f>
        <v>0</v>
      </c>
      <c r="N119">
        <f>NewRecovered!P132</f>
        <v>0</v>
      </c>
      <c r="O119">
        <f>NewRecovered!R132</f>
        <v>0</v>
      </c>
      <c r="P119">
        <f>NewRecovered!S132</f>
        <v>0</v>
      </c>
      <c r="Q119">
        <f>NewRecovered!T132</f>
        <v>0</v>
      </c>
      <c r="R11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329</v>
      </c>
    </row>
    <row r="3" spans="1:1" x14ac:dyDescent="0.35">
      <c r="A3" t="s">
        <v>330</v>
      </c>
    </row>
    <row r="4" spans="1:1" x14ac:dyDescent="0.35">
      <c r="A4" t="s">
        <v>331</v>
      </c>
    </row>
    <row r="5" spans="1:1" x14ac:dyDescent="0.35">
      <c r="A5" t="s">
        <v>332</v>
      </c>
    </row>
    <row r="6" spans="1:1" x14ac:dyDescent="0.35">
      <c r="A6" t="s">
        <v>333</v>
      </c>
    </row>
    <row r="7" spans="1:1" x14ac:dyDescent="0.35">
      <c r="A7" t="s">
        <v>334</v>
      </c>
    </row>
    <row r="8" spans="1:1" x14ac:dyDescent="0.35">
      <c r="A8" t="s">
        <v>335</v>
      </c>
    </row>
    <row r="11" spans="1:1" x14ac:dyDescent="0.35">
      <c r="A11" t="s">
        <v>336</v>
      </c>
    </row>
    <row r="12" spans="1:1" x14ac:dyDescent="0.35">
      <c r="A12" t="s">
        <v>337</v>
      </c>
    </row>
    <row r="14" spans="1:1" x14ac:dyDescent="0.35">
      <c r="A14" t="s">
        <v>338</v>
      </c>
    </row>
    <row r="16" spans="1:1" x14ac:dyDescent="0.35">
      <c r="A16" t="s">
        <v>339</v>
      </c>
    </row>
    <row r="17" spans="1:1" x14ac:dyDescent="0.35">
      <c r="A17" s="1">
        <v>44141</v>
      </c>
    </row>
    <row r="18" spans="1:1" x14ac:dyDescent="0.35">
      <c r="A18" t="s">
        <v>340</v>
      </c>
    </row>
    <row r="19" spans="1:1" x14ac:dyDescent="0.35">
      <c r="A19" s="10">
        <v>144142</v>
      </c>
    </row>
    <row r="20" spans="1:1" x14ac:dyDescent="0.35">
      <c r="A20" t="s">
        <v>341</v>
      </c>
    </row>
    <row r="21" spans="1:1" x14ac:dyDescent="0.35">
      <c r="A21" s="10">
        <v>1815</v>
      </c>
    </row>
    <row r="22" spans="1:1" x14ac:dyDescent="0.35">
      <c r="A22" t="s">
        <v>342</v>
      </c>
    </row>
    <row r="23" spans="1:1" x14ac:dyDescent="0.35">
      <c r="A23">
        <v>912</v>
      </c>
    </row>
    <row r="24" spans="1:1" x14ac:dyDescent="0.35">
      <c r="A24" t="s">
        <v>343</v>
      </c>
    </row>
    <row r="25" spans="1:1" x14ac:dyDescent="0.35">
      <c r="A25" s="10">
        <v>99195</v>
      </c>
    </row>
    <row r="26" spans="1:1" x14ac:dyDescent="0.35">
      <c r="A26" t="s">
        <v>344</v>
      </c>
    </row>
    <row r="27" spans="1:1" x14ac:dyDescent="0.35">
      <c r="A27" s="10">
        <v>13031</v>
      </c>
    </row>
    <row r="28" spans="1:1" x14ac:dyDescent="0.35">
      <c r="A28" t="s">
        <v>345</v>
      </c>
    </row>
    <row r="29" spans="1:1" x14ac:dyDescent="0.35">
      <c r="A29" s="10">
        <v>63377</v>
      </c>
    </row>
    <row r="30" spans="1:1" x14ac:dyDescent="0.35">
      <c r="A30" t="s">
        <v>346</v>
      </c>
    </row>
    <row r="31" spans="1:1" x14ac:dyDescent="0.35">
      <c r="A31" s="10">
        <v>40587</v>
      </c>
    </row>
    <row r="32" spans="1:1" x14ac:dyDescent="0.35">
      <c r="A32" t="s">
        <v>347</v>
      </c>
    </row>
    <row r="33" spans="1:1" x14ac:dyDescent="0.35">
      <c r="A33" s="10">
        <v>21079</v>
      </c>
    </row>
    <row r="34" spans="1:1" x14ac:dyDescent="0.35">
      <c r="A34" t="s">
        <v>348</v>
      </c>
    </row>
    <row r="35" spans="1:1" x14ac:dyDescent="0.35">
      <c r="A35" s="10">
        <v>6032</v>
      </c>
    </row>
    <row r="36" spans="1:1" x14ac:dyDescent="0.35">
      <c r="A36" t="s">
        <v>349</v>
      </c>
    </row>
    <row r="37" spans="1:1" x14ac:dyDescent="0.35">
      <c r="A37" s="10">
        <v>68438</v>
      </c>
    </row>
    <row r="38" spans="1:1" x14ac:dyDescent="0.35">
      <c r="A38" t="s">
        <v>350</v>
      </c>
    </row>
    <row r="39" spans="1:1" x14ac:dyDescent="0.35">
      <c r="A39" s="10">
        <v>73614</v>
      </c>
    </row>
    <row r="40" spans="1:1" x14ac:dyDescent="0.35">
      <c r="A40" t="s">
        <v>68</v>
      </c>
    </row>
    <row r="41" spans="1:1" x14ac:dyDescent="0.35">
      <c r="A41" s="10">
        <v>1013209</v>
      </c>
    </row>
    <row r="42" spans="1:1" x14ac:dyDescent="0.35">
      <c r="A42" t="s">
        <v>351</v>
      </c>
    </row>
    <row r="43" spans="1:1" x14ac:dyDescent="0.35">
      <c r="A43">
        <v>164</v>
      </c>
    </row>
    <row r="44" spans="1:1" x14ac:dyDescent="0.35">
      <c r="A44" t="s">
        <v>352</v>
      </c>
    </row>
    <row r="45" spans="1:1" x14ac:dyDescent="0.35">
      <c r="A45">
        <v>188</v>
      </c>
    </row>
    <row r="46" spans="1:1" x14ac:dyDescent="0.35">
      <c r="A46" t="s">
        <v>353</v>
      </c>
    </row>
    <row r="47" spans="1:1" x14ac:dyDescent="0.35">
      <c r="A47">
        <v>739</v>
      </c>
    </row>
    <row r="48" spans="1:1" x14ac:dyDescent="0.35">
      <c r="A48" t="s">
        <v>354</v>
      </c>
    </row>
    <row r="49" spans="1:5" x14ac:dyDescent="0.35">
      <c r="A49">
        <v>67</v>
      </c>
    </row>
    <row r="50" spans="1:5" x14ac:dyDescent="0.35">
      <c r="A50" t="s">
        <v>355</v>
      </c>
      <c r="B50" t="s">
        <v>68</v>
      </c>
      <c r="C50" t="s">
        <v>46</v>
      </c>
      <c r="D50" t="s">
        <v>356</v>
      </c>
      <c r="E50" t="s">
        <v>325</v>
      </c>
    </row>
    <row r="51" spans="1:5" x14ac:dyDescent="0.35">
      <c r="A51" t="s">
        <v>357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358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359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76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360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361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362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363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364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365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366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367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368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369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370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371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372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373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374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375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376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377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378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379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380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381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382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383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384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74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385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386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387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388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389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390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391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392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393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394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395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396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397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398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399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400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401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402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403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404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405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406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407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408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409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410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411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412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413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75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414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415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416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417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418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419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420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421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422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423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424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425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426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427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428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429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430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431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432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433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434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435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436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437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438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439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440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441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442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443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444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445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446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447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448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449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450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451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452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453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454</v>
      </c>
    </row>
    <row r="154" spans="1:5" x14ac:dyDescent="0.35">
      <c r="A154" t="s">
        <v>455</v>
      </c>
    </row>
    <row r="156" spans="1:5" x14ac:dyDescent="0.35">
      <c r="A156" t="s">
        <v>456</v>
      </c>
    </row>
    <row r="158" spans="1:5" x14ac:dyDescent="0.35">
      <c r="A158" t="s">
        <v>457</v>
      </c>
    </row>
    <row r="160" spans="1:5" x14ac:dyDescent="0.35">
      <c r="A160" t="s">
        <v>458</v>
      </c>
    </row>
    <row r="162" spans="1:1" x14ac:dyDescent="0.35">
      <c r="A162" t="s">
        <v>459</v>
      </c>
    </row>
    <row r="164" spans="1:1" x14ac:dyDescent="0.35">
      <c r="A164" t="s"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Mariah Birgen</dc:creator>
  <cp:keywords/>
  <dc:description/>
  <cp:lastModifiedBy>Mariah Birgen</cp:lastModifiedBy>
  <cp:revision/>
  <dcterms:created xsi:type="dcterms:W3CDTF">2020-06-13T14:53:00Z</dcterms:created>
  <dcterms:modified xsi:type="dcterms:W3CDTF">2023-03-15T15:06:09Z</dcterms:modified>
  <cp:category/>
  <cp:contentStatus/>
</cp:coreProperties>
</file>