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3C04D75A-BAB1-4414-BE07-C46DB53F3E5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41" i="1" l="1"/>
  <c r="AT341" i="1"/>
  <c r="AU341" i="1"/>
  <c r="AV341" i="1"/>
  <c r="BB341" i="1" s="1"/>
  <c r="AW341" i="1"/>
  <c r="AX341" i="1"/>
  <c r="AY341" i="1"/>
  <c r="AZ341" i="1"/>
  <c r="BI341" i="1" s="1"/>
  <c r="BA341" i="1"/>
  <c r="BC341" i="1"/>
  <c r="BD341" i="1"/>
  <c r="BE341" i="1"/>
  <c r="BF341" i="1"/>
  <c r="BH341" i="1"/>
  <c r="M341" i="1"/>
  <c r="N341" i="1"/>
  <c r="O341" i="1"/>
  <c r="R341" i="1"/>
  <c r="T341" i="1" s="1"/>
  <c r="S341" i="1"/>
  <c r="V341" i="1"/>
  <c r="W341" i="1"/>
  <c r="X341" i="1"/>
  <c r="Y341" i="1"/>
  <c r="C341" i="1"/>
  <c r="B341" i="1"/>
  <c r="BX341" i="1"/>
  <c r="CB341" i="1"/>
  <c r="CF341" i="1"/>
  <c r="CJ341" i="1"/>
  <c r="BT341" i="1"/>
  <c r="BP341" i="1"/>
  <c r="BZ1" i="1"/>
  <c r="CA1" i="1"/>
  <c r="BV1" i="1"/>
  <c r="BW1" i="1"/>
  <c r="BS1" i="1"/>
  <c r="BR1" i="1"/>
  <c r="CI1" i="1"/>
  <c r="CH1" i="1"/>
  <c r="CR341" i="1"/>
  <c r="CQ1" i="1"/>
  <c r="CP1" i="1"/>
  <c r="CN341" i="1"/>
  <c r="A341" i="1"/>
  <c r="AI340" i="1"/>
  <c r="AJ340" i="1"/>
  <c r="AK340" i="1"/>
  <c r="BG341" i="1" l="1"/>
  <c r="U341" i="1"/>
  <c r="AS340" i="1"/>
  <c r="AT340" i="1"/>
  <c r="AU340" i="1" s="1"/>
  <c r="AV340" i="1"/>
  <c r="BB340" i="1" s="1"/>
  <c r="AW340" i="1"/>
  <c r="AX340" i="1"/>
  <c r="BC340" i="1" s="1"/>
  <c r="AY340" i="1"/>
  <c r="AZ340" i="1"/>
  <c r="BA340" i="1"/>
  <c r="BD340" i="1"/>
  <c r="BE340" i="1"/>
  <c r="BF340" i="1"/>
  <c r="BH340" i="1"/>
  <c r="BI340" i="1"/>
  <c r="M340" i="1"/>
  <c r="N340" i="1"/>
  <c r="O340" i="1"/>
  <c r="R340" i="1"/>
  <c r="T340" i="1" s="1"/>
  <c r="S340" i="1"/>
  <c r="U340" i="1"/>
  <c r="V340" i="1"/>
  <c r="W340" i="1"/>
  <c r="X340" i="1" s="1"/>
  <c r="Y340" i="1"/>
  <c r="A340" i="1"/>
  <c r="AI339" i="1"/>
  <c r="AJ339" i="1"/>
  <c r="AK339" i="1"/>
  <c r="BG340" i="1" l="1"/>
  <c r="AS339" i="1"/>
  <c r="AT339" i="1"/>
  <c r="AU339" i="1" s="1"/>
  <c r="AV339" i="1"/>
  <c r="BB339" i="1" s="1"/>
  <c r="AW339" i="1"/>
  <c r="AX339" i="1"/>
  <c r="BC339" i="1" s="1"/>
  <c r="AY339" i="1"/>
  <c r="AZ339" i="1"/>
  <c r="BI339" i="1" s="1"/>
  <c r="BA339" i="1"/>
  <c r="BD339" i="1"/>
  <c r="BE339" i="1"/>
  <c r="BF339" i="1"/>
  <c r="BH339" i="1"/>
  <c r="M339" i="1"/>
  <c r="N339" i="1"/>
  <c r="S339" i="1" s="1"/>
  <c r="O339" i="1"/>
  <c r="R339" i="1"/>
  <c r="T339" i="1" s="1"/>
  <c r="U339" i="1"/>
  <c r="V339" i="1"/>
  <c r="W339" i="1"/>
  <c r="X339" i="1" s="1"/>
  <c r="Y339" i="1"/>
  <c r="A339" i="1"/>
  <c r="BG339" i="1" l="1"/>
  <c r="AI338" i="1"/>
  <c r="AJ338" i="1"/>
  <c r="AK338" i="1"/>
  <c r="AS338" i="1" l="1"/>
  <c r="AT338" i="1"/>
  <c r="BE338" i="1" s="1"/>
  <c r="AU338" i="1"/>
  <c r="AV338" i="1"/>
  <c r="BB338" i="1" s="1"/>
  <c r="AW338" i="1"/>
  <c r="AX338" i="1"/>
  <c r="AY338" i="1"/>
  <c r="AZ338" i="1"/>
  <c r="BI338" i="1" s="1"/>
  <c r="BA338" i="1"/>
  <c r="BC338" i="1"/>
  <c r="BF338" i="1"/>
  <c r="BH338" i="1"/>
  <c r="BI337" i="1"/>
  <c r="M338" i="1"/>
  <c r="N338" i="1"/>
  <c r="O338" i="1"/>
  <c r="R338" i="1"/>
  <c r="T338" i="1" s="1"/>
  <c r="S338" i="1"/>
  <c r="U338" i="1"/>
  <c r="V338" i="1"/>
  <c r="W338" i="1"/>
  <c r="X338" i="1" s="1"/>
  <c r="Y338" i="1"/>
  <c r="A338" i="1"/>
  <c r="AI337" i="1"/>
  <c r="AJ337" i="1"/>
  <c r="AK337" i="1"/>
  <c r="BD338" i="1" l="1"/>
  <c r="BG338" i="1"/>
  <c r="AS337" i="1"/>
  <c r="AT337" i="1"/>
  <c r="AU337" i="1"/>
  <c r="AV337" i="1"/>
  <c r="BB337" i="1" s="1"/>
  <c r="AW337" i="1"/>
  <c r="AX337" i="1"/>
  <c r="AY337" i="1"/>
  <c r="AZ337" i="1"/>
  <c r="BA337" i="1"/>
  <c r="BC337" i="1"/>
  <c r="BD337" i="1"/>
  <c r="BE337" i="1"/>
  <c r="BF337" i="1"/>
  <c r="BH337" i="1"/>
  <c r="M337" i="1"/>
  <c r="N337" i="1"/>
  <c r="S337" i="1" s="1"/>
  <c r="O337" i="1"/>
  <c r="R337" i="1"/>
  <c r="T337" i="1" s="1"/>
  <c r="U337" i="1"/>
  <c r="V337" i="1"/>
  <c r="W337" i="1"/>
  <c r="X337" i="1"/>
  <c r="Y337" i="1"/>
  <c r="A337" i="1"/>
  <c r="AI336" i="1"/>
  <c r="AJ336" i="1"/>
  <c r="AK336" i="1"/>
  <c r="BG337" i="1" l="1"/>
  <c r="AS336" i="1"/>
  <c r="AT336" i="1"/>
  <c r="AU336" i="1" s="1"/>
  <c r="AV336" i="1"/>
  <c r="BB336" i="1" s="1"/>
  <c r="AW336" i="1"/>
  <c r="AX336" i="1"/>
  <c r="AY336" i="1"/>
  <c r="BC336" i="1" s="1"/>
  <c r="AZ336" i="1"/>
  <c r="BA336" i="1"/>
  <c r="BE336" i="1"/>
  <c r="BF336" i="1"/>
  <c r="BG336" i="1"/>
  <c r="BH336" i="1"/>
  <c r="BI336" i="1"/>
  <c r="M336" i="1"/>
  <c r="N336" i="1"/>
  <c r="S336" i="1" s="1"/>
  <c r="O336" i="1"/>
  <c r="R336" i="1"/>
  <c r="T336" i="1" s="1"/>
  <c r="U336" i="1"/>
  <c r="V336" i="1"/>
  <c r="W336" i="1"/>
  <c r="X336" i="1" s="1"/>
  <c r="Y336" i="1"/>
  <c r="A336" i="1"/>
  <c r="AI335" i="1"/>
  <c r="AJ335" i="1"/>
  <c r="AK335" i="1"/>
  <c r="BD336" i="1" l="1"/>
  <c r="AI334" i="1"/>
  <c r="AJ334" i="1"/>
  <c r="AK334" i="1"/>
  <c r="AI333" i="1"/>
  <c r="AJ333" i="1"/>
  <c r="AK333" i="1"/>
  <c r="AS335" i="1"/>
  <c r="AT335" i="1"/>
  <c r="AU335" i="1" s="1"/>
  <c r="AV335" i="1"/>
  <c r="BB335" i="1" s="1"/>
  <c r="AW335" i="1"/>
  <c r="AX335" i="1"/>
  <c r="AY335" i="1"/>
  <c r="AZ335" i="1"/>
  <c r="BA335" i="1"/>
  <c r="BC335" i="1"/>
  <c r="BD335" i="1"/>
  <c r="BE335" i="1"/>
  <c r="BF335" i="1"/>
  <c r="BH335" i="1"/>
  <c r="BI335" i="1"/>
  <c r="M335" i="1"/>
  <c r="N335" i="1"/>
  <c r="S335" i="1" s="1"/>
  <c r="O335" i="1"/>
  <c r="R335" i="1"/>
  <c r="T335" i="1" s="1"/>
  <c r="U335" i="1"/>
  <c r="V335" i="1"/>
  <c r="W335" i="1"/>
  <c r="X335" i="1"/>
  <c r="Y335" i="1"/>
  <c r="A335" i="1"/>
  <c r="A334" i="1"/>
  <c r="BG335" i="1" l="1"/>
  <c r="AS334" i="1"/>
  <c r="BF334" i="1" s="1"/>
  <c r="AT334" i="1"/>
  <c r="AU334" i="1" s="1"/>
  <c r="AV334" i="1"/>
  <c r="AW334" i="1"/>
  <c r="BB334" i="1" s="1"/>
  <c r="AX334" i="1"/>
  <c r="AY334" i="1"/>
  <c r="BD334" i="1" s="1"/>
  <c r="AZ334" i="1"/>
  <c r="BA334" i="1"/>
  <c r="BC334" i="1"/>
  <c r="BG334" i="1"/>
  <c r="BI334" i="1"/>
  <c r="M334" i="1"/>
  <c r="N334" i="1"/>
  <c r="S334" i="1" s="1"/>
  <c r="O334" i="1"/>
  <c r="R334" i="1"/>
  <c r="T334" i="1" s="1"/>
  <c r="U334" i="1"/>
  <c r="V334" i="1"/>
  <c r="W334" i="1"/>
  <c r="X334" i="1" s="1"/>
  <c r="Y334" i="1"/>
  <c r="A333" i="1"/>
  <c r="BE334" i="1" l="1"/>
  <c r="BH334" i="1"/>
  <c r="AS333" i="1"/>
  <c r="AT333" i="1"/>
  <c r="AU333" i="1" s="1"/>
  <c r="AV333" i="1"/>
  <c r="BB333" i="1" s="1"/>
  <c r="AW333" i="1"/>
  <c r="AX333" i="1"/>
  <c r="BC333" i="1" s="1"/>
  <c r="AY333" i="1"/>
  <c r="AZ333" i="1"/>
  <c r="BI333" i="1" s="1"/>
  <c r="BA333" i="1"/>
  <c r="BE333" i="1"/>
  <c r="BF333" i="1"/>
  <c r="BH333" i="1"/>
  <c r="M333" i="1"/>
  <c r="N333" i="1"/>
  <c r="O333" i="1"/>
  <c r="R333" i="1"/>
  <c r="T333" i="1" s="1"/>
  <c r="S333" i="1"/>
  <c r="U333" i="1"/>
  <c r="V333" i="1"/>
  <c r="W333" i="1"/>
  <c r="X333" i="1"/>
  <c r="Y333" i="1"/>
  <c r="BG333" i="1" l="1"/>
  <c r="BD333" i="1"/>
  <c r="AI332" i="1"/>
  <c r="AJ332" i="1"/>
  <c r="AK332" i="1"/>
  <c r="AS332" i="1" l="1"/>
  <c r="AT332" i="1"/>
  <c r="AU332" i="1" s="1"/>
  <c r="AV332" i="1"/>
  <c r="AW332" i="1"/>
  <c r="AX332" i="1"/>
  <c r="BC332" i="1" s="1"/>
  <c r="AY332" i="1"/>
  <c r="AZ332" i="1"/>
  <c r="BA332" i="1"/>
  <c r="BB332" i="1"/>
  <c r="BD332" i="1"/>
  <c r="BE332" i="1"/>
  <c r="BF332" i="1"/>
  <c r="BG332" i="1"/>
  <c r="BH332" i="1"/>
  <c r="BI332" i="1"/>
  <c r="M332" i="1"/>
  <c r="N332" i="1"/>
  <c r="O332" i="1"/>
  <c r="R332" i="1"/>
  <c r="T332" i="1" s="1"/>
  <c r="S332" i="1"/>
  <c r="V332" i="1"/>
  <c r="W332" i="1"/>
  <c r="X332" i="1" s="1"/>
  <c r="Y332" i="1"/>
  <c r="A332" i="1"/>
  <c r="U332" i="1" l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BC331" i="1" s="1"/>
  <c r="AZ331" i="1"/>
  <c r="BD331" i="1" s="1"/>
  <c r="BA331" i="1"/>
  <c r="M331" i="1"/>
  <c r="N331" i="1"/>
  <c r="O331" i="1"/>
  <c r="R331" i="1"/>
  <c r="T331" i="1" s="1"/>
  <c r="V331" i="1"/>
  <c r="W331" i="1"/>
  <c r="X331" i="1" s="1"/>
  <c r="Y331" i="1"/>
  <c r="AI330" i="1" l="1"/>
  <c r="AJ330" i="1"/>
  <c r="AK330" i="1"/>
  <c r="AS330" i="1" l="1"/>
  <c r="AT330" i="1"/>
  <c r="AU330" i="1"/>
  <c r="AV330" i="1"/>
  <c r="AW330" i="1"/>
  <c r="AX330" i="1"/>
  <c r="AY330" i="1"/>
  <c r="AZ330" i="1"/>
  <c r="BA330" i="1"/>
  <c r="BC330" i="1"/>
  <c r="BD330" i="1"/>
  <c r="M330" i="1"/>
  <c r="N330" i="1"/>
  <c r="S331" i="1" s="1"/>
  <c r="O330" i="1"/>
  <c r="R330" i="1"/>
  <c r="T330" i="1" s="1"/>
  <c r="V330" i="1"/>
  <c r="W330" i="1"/>
  <c r="X330" i="1" s="1"/>
  <c r="Y330" i="1"/>
  <c r="BB330" i="1" l="1"/>
  <c r="AI329" i="1"/>
  <c r="AJ329" i="1"/>
  <c r="AK329" i="1"/>
  <c r="AS329" i="1" l="1"/>
  <c r="AT329" i="1"/>
  <c r="AU329" i="1"/>
  <c r="AV329" i="1"/>
  <c r="AW329" i="1"/>
  <c r="AX329" i="1"/>
  <c r="AY329" i="1"/>
  <c r="BC329" i="1" s="1"/>
  <c r="AZ329" i="1"/>
  <c r="BD329" i="1" s="1"/>
  <c r="BA329" i="1"/>
  <c r="M329" i="1"/>
  <c r="N329" i="1"/>
  <c r="S330" i="1" s="1"/>
  <c r="O329" i="1"/>
  <c r="R329" i="1"/>
  <c r="T329" i="1" s="1"/>
  <c r="V329" i="1"/>
  <c r="W329" i="1"/>
  <c r="X329" i="1" s="1"/>
  <c r="Y329" i="1"/>
  <c r="AI328" i="1"/>
  <c r="AJ328" i="1"/>
  <c r="AK328" i="1"/>
  <c r="BB329" i="1" l="1"/>
  <c r="AS328" i="1"/>
  <c r="AT328" i="1"/>
  <c r="AU328" i="1"/>
  <c r="AV328" i="1"/>
  <c r="BB328" i="1" s="1"/>
  <c r="AW328" i="1"/>
  <c r="AX328" i="1"/>
  <c r="AY328" i="1"/>
  <c r="BC328" i="1" s="1"/>
  <c r="AZ328" i="1"/>
  <c r="BD328" i="1" s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S329" i="1" l="1"/>
  <c r="T328" i="1"/>
  <c r="AS327" i="1"/>
  <c r="AT327" i="1"/>
  <c r="AU327" i="1" s="1"/>
  <c r="AV327" i="1"/>
  <c r="AW327" i="1"/>
  <c r="AX327" i="1"/>
  <c r="AY327" i="1"/>
  <c r="BC327" i="1" s="1"/>
  <c r="AZ327" i="1"/>
  <c r="BA327" i="1"/>
  <c r="BD327" i="1"/>
  <c r="M327" i="1"/>
  <c r="N327" i="1"/>
  <c r="S328" i="1" s="1"/>
  <c r="O327" i="1"/>
  <c r="R327" i="1"/>
  <c r="T327" i="1" s="1"/>
  <c r="V327" i="1"/>
  <c r="W327" i="1"/>
  <c r="X327" i="1"/>
  <c r="Y327" i="1"/>
  <c r="AI326" i="1"/>
  <c r="AJ326" i="1"/>
  <c r="AK326" i="1"/>
  <c r="BB327" i="1" l="1"/>
  <c r="AS326" i="1"/>
  <c r="AU326" i="1" s="1"/>
  <c r="AT326" i="1"/>
  <c r="AV326" i="1"/>
  <c r="AW326" i="1"/>
  <c r="BB326" i="1" s="1"/>
  <c r="AX326" i="1"/>
  <c r="AY326" i="1"/>
  <c r="BD326" i="1" s="1"/>
  <c r="AZ326" i="1"/>
  <c r="BA326" i="1"/>
  <c r="BC326" i="1"/>
  <c r="M326" i="1"/>
  <c r="N326" i="1"/>
  <c r="S327" i="1" s="1"/>
  <c r="O326" i="1"/>
  <c r="R326" i="1"/>
  <c r="V326" i="1"/>
  <c r="W326" i="1"/>
  <c r="X326" i="1"/>
  <c r="Y326" i="1"/>
  <c r="T326" i="1" l="1"/>
  <c r="AI325" i="1"/>
  <c r="AJ325" i="1"/>
  <c r="AK325" i="1"/>
  <c r="AS325" i="1" l="1"/>
  <c r="AT325" i="1"/>
  <c r="AU325" i="1" s="1"/>
  <c r="AV325" i="1"/>
  <c r="BB325" i="1" s="1"/>
  <c r="AW325" i="1"/>
  <c r="AX325" i="1"/>
  <c r="BC325" i="1" s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T325" i="1" l="1"/>
  <c r="U331" i="1"/>
  <c r="BH331" i="1"/>
  <c r="BE331" i="1"/>
  <c r="BI331" i="1"/>
  <c r="BG331" i="1"/>
  <c r="AT324" i="1"/>
  <c r="BE330" i="1" s="1"/>
  <c r="AU324" i="1"/>
  <c r="AV324" i="1"/>
  <c r="BB324" i="1" s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I330" i="1" l="1"/>
  <c r="BG330" i="1"/>
  <c r="S325" i="1"/>
  <c r="BD324" i="1"/>
  <c r="T324" i="1"/>
  <c r="U330" i="1"/>
  <c r="BC324" i="1"/>
  <c r="AS323" i="1"/>
  <c r="AT323" i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S323" i="1"/>
  <c r="BB323" i="1"/>
  <c r="BC323" i="1"/>
  <c r="T323" i="1"/>
  <c r="U329" i="1"/>
  <c r="S324" i="1"/>
  <c r="AS322" i="1"/>
  <c r="AT322" i="1"/>
  <c r="AV322" i="1"/>
  <c r="AW322" i="1"/>
  <c r="AX322" i="1"/>
  <c r="AY322" i="1"/>
  <c r="BH328" i="1" s="1"/>
  <c r="AZ322" i="1"/>
  <c r="BD322" i="1" s="1"/>
  <c r="BA322" i="1"/>
  <c r="M322" i="1"/>
  <c r="N322" i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U321" i="1" s="1"/>
  <c r="AV321" i="1"/>
  <c r="AW321" i="1"/>
  <c r="BG327" i="1" s="1"/>
  <c r="AX321" i="1"/>
  <c r="BC321" i="1" s="1"/>
  <c r="AY321" i="1"/>
  <c r="AZ321" i="1"/>
  <c r="BA321" i="1"/>
  <c r="BI327" i="1" s="1"/>
  <c r="BD321" i="1"/>
  <c r="M321" i="1"/>
  <c r="N321" i="1"/>
  <c r="S322" i="1" s="1"/>
  <c r="O321" i="1"/>
  <c r="R321" i="1"/>
  <c r="V321" i="1"/>
  <c r="W321" i="1"/>
  <c r="X321" i="1" s="1"/>
  <c r="Y321" i="1"/>
  <c r="BH327" i="1" l="1"/>
  <c r="T321" i="1"/>
  <c r="U327" i="1"/>
  <c r="BB321" i="1"/>
  <c r="BE327" i="1"/>
  <c r="AI320" i="1"/>
  <c r="AJ320" i="1"/>
  <c r="AK320" i="1"/>
  <c r="AS320" i="1" l="1"/>
  <c r="AT320" i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BE325" i="1" s="1"/>
  <c r="AV319" i="1"/>
  <c r="BB319" i="1" s="1"/>
  <c r="AW319" i="1"/>
  <c r="BG325" i="1" s="1"/>
  <c r="AX319" i="1"/>
  <c r="AY319" i="1"/>
  <c r="AZ319" i="1"/>
  <c r="BD319" i="1" s="1"/>
  <c r="BA319" i="1"/>
  <c r="BI325" i="1" s="1"/>
  <c r="BC319" i="1"/>
  <c r="M319" i="1"/>
  <c r="N319" i="1"/>
  <c r="O319" i="1"/>
  <c r="R319" i="1"/>
  <c r="V319" i="1"/>
  <c r="W319" i="1"/>
  <c r="X319" i="1" s="1"/>
  <c r="Y319" i="1"/>
  <c r="T319" i="1" l="1"/>
  <c r="U325" i="1"/>
  <c r="BH325" i="1"/>
  <c r="AU319" i="1"/>
  <c r="S320" i="1"/>
  <c r="AI318" i="1"/>
  <c r="AJ318" i="1"/>
  <c r="AK318" i="1"/>
  <c r="AS318" i="1" l="1"/>
  <c r="AT318" i="1"/>
  <c r="AU318" i="1" s="1"/>
  <c r="AV318" i="1"/>
  <c r="BB318" i="1" s="1"/>
  <c r="AW318" i="1"/>
  <c r="AX318" i="1"/>
  <c r="AY318" i="1"/>
  <c r="BH324" i="1" s="1"/>
  <c r="AZ318" i="1"/>
  <c r="BA318" i="1"/>
  <c r="BC318" i="1"/>
  <c r="M318" i="1"/>
  <c r="N318" i="1"/>
  <c r="S319" i="1" s="1"/>
  <c r="O318" i="1"/>
  <c r="R318" i="1"/>
  <c r="V318" i="1"/>
  <c r="W318" i="1"/>
  <c r="X318" i="1"/>
  <c r="Y318" i="1"/>
  <c r="BF331" i="1" l="1"/>
  <c r="BE324" i="1"/>
  <c r="T318" i="1"/>
  <c r="U324" i="1"/>
  <c r="BI324" i="1"/>
  <c r="BG324" i="1"/>
  <c r="BD318" i="1"/>
  <c r="AI317" i="1"/>
  <c r="AJ317" i="1"/>
  <c r="AK317" i="1"/>
  <c r="AS317" i="1" l="1"/>
  <c r="AT317" i="1"/>
  <c r="AU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6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D315" i="1" s="1"/>
  <c r="BA315" i="1"/>
  <c r="M315" i="1"/>
  <c r="N315" i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BB314" i="1" s="1"/>
  <c r="AW314" i="1"/>
  <c r="AX314" i="1"/>
  <c r="AY314" i="1"/>
  <c r="BH320" i="1" s="1"/>
  <c r="AZ314" i="1"/>
  <c r="BD314" i="1" s="1"/>
  <c r="BA314" i="1"/>
  <c r="M314" i="1"/>
  <c r="N314" i="1"/>
  <c r="S315" i="1" s="1"/>
  <c r="O314" i="1"/>
  <c r="R314" i="1"/>
  <c r="V314" i="1"/>
  <c r="W314" i="1"/>
  <c r="X314" i="1" s="1"/>
  <c r="Y314" i="1"/>
  <c r="T314" i="1" l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BG318" i="1" s="1"/>
  <c r="AX312" i="1"/>
  <c r="AY312" i="1"/>
  <c r="BH318" i="1" s="1"/>
  <c r="AZ312" i="1"/>
  <c r="BA312" i="1"/>
  <c r="BI318" i="1" s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C312" i="1" l="1"/>
  <c r="BF325" i="1"/>
  <c r="BE318" i="1"/>
  <c r="T312" i="1"/>
  <c r="U318" i="1"/>
  <c r="BD312" i="1"/>
  <c r="AS311" i="1"/>
  <c r="AT311" i="1"/>
  <c r="AV311" i="1"/>
  <c r="BB311" i="1" s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T311" i="1" l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AY310" i="1"/>
  <c r="AZ310" i="1"/>
  <c r="BA310" i="1"/>
  <c r="BC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BC309" i="1" s="1"/>
  <c r="AY309" i="1"/>
  <c r="AZ309" i="1"/>
  <c r="BD309" i="1" s="1"/>
  <c r="BA309" i="1"/>
  <c r="BI315" i="1" s="1"/>
  <c r="M309" i="1"/>
  <c r="N309" i="1"/>
  <c r="O309" i="1"/>
  <c r="R309" i="1"/>
  <c r="V309" i="1"/>
  <c r="W309" i="1"/>
  <c r="X309" i="1"/>
  <c r="Y309" i="1"/>
  <c r="AI308" i="1"/>
  <c r="AJ308" i="1"/>
  <c r="AK308" i="1"/>
  <c r="T309" i="1" l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BH314" i="1" s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D308" i="1" l="1"/>
  <c r="S309" i="1"/>
  <c r="T308" i="1"/>
  <c r="U314" i="1"/>
  <c r="BB308" i="1"/>
  <c r="BF321" i="1"/>
  <c r="BE314" i="1"/>
  <c r="AS307" i="1"/>
  <c r="AT307" i="1"/>
  <c r="AV307" i="1"/>
  <c r="BB307" i="1" s="1"/>
  <c r="AW307" i="1"/>
  <c r="BG313" i="1" s="1"/>
  <c r="AX307" i="1"/>
  <c r="AY307" i="1"/>
  <c r="BH313" i="1" s="1"/>
  <c r="AZ307" i="1"/>
  <c r="BA307" i="1"/>
  <c r="BI313" i="1" s="1"/>
  <c r="BC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U307" i="1" l="1"/>
  <c r="BF320" i="1"/>
  <c r="BE313" i="1"/>
  <c r="U313" i="1"/>
  <c r="BD307" i="1"/>
  <c r="T307" i="1"/>
  <c r="AS306" i="1"/>
  <c r="AT306" i="1"/>
  <c r="AV306" i="1"/>
  <c r="AW306" i="1"/>
  <c r="BG312" i="1" s="1"/>
  <c r="AX306" i="1"/>
  <c r="AY306" i="1"/>
  <c r="BH312" i="1" s="1"/>
  <c r="AZ306" i="1"/>
  <c r="BA306" i="1"/>
  <c r="BI312" i="1" s="1"/>
  <c r="M306" i="1"/>
  <c r="N306" i="1"/>
  <c r="O306" i="1"/>
  <c r="R306" i="1"/>
  <c r="V306" i="1"/>
  <c r="W306" i="1"/>
  <c r="X306" i="1" s="1"/>
  <c r="Y306" i="1"/>
  <c r="AI305" i="1"/>
  <c r="AJ305" i="1"/>
  <c r="AK305" i="1"/>
  <c r="AU306" i="1" l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BC305" i="1"/>
  <c r="M305" i="1"/>
  <c r="N305" i="1"/>
  <c r="O305" i="1"/>
  <c r="R305" i="1"/>
  <c r="U311" i="1" s="1"/>
  <c r="V305" i="1"/>
  <c r="W305" i="1"/>
  <c r="X305" i="1" s="1"/>
  <c r="Y305" i="1"/>
  <c r="AI304" i="1"/>
  <c r="AJ304" i="1"/>
  <c r="AK304" i="1"/>
  <c r="BH311" i="1" l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AZ296" i="1"/>
  <c r="BA296" i="1"/>
  <c r="BC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BC295" i="1" s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E301" i="1" l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B292" i="1" l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BH294" i="1" s="1"/>
  <c r="AZ288" i="1"/>
  <c r="BD288" i="1" s="1"/>
  <c r="BA288" i="1"/>
  <c r="BI294" i="1" s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D287" i="1"/>
  <c r="M287" i="1"/>
  <c r="N287" i="1"/>
  <c r="O287" i="1"/>
  <c r="R287" i="1"/>
  <c r="V287" i="1"/>
  <c r="W287" i="1"/>
  <c r="X287" i="1" s="1"/>
  <c r="Y287" i="1"/>
  <c r="BC287" i="1" l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U283" i="1" s="1"/>
  <c r="AV283" i="1"/>
  <c r="AW283" i="1"/>
  <c r="BG289" i="1" s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S283" i="1" s="1"/>
  <c r="O282" i="1"/>
  <c r="R282" i="1"/>
  <c r="V282" i="1"/>
  <c r="W282" i="1"/>
  <c r="X282" i="1" s="1"/>
  <c r="Y282" i="1"/>
  <c r="AI281" i="1"/>
  <c r="AJ281" i="1"/>
  <c r="AK281" i="1"/>
  <c r="BH289" i="1" l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2" i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K263" i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1" i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U263" i="1"/>
  <c r="BU262" i="1" s="1"/>
  <c r="CB263" i="1"/>
  <c r="CB262" i="1"/>
  <c r="BP262" i="1"/>
  <c r="BT263" i="1"/>
  <c r="BT262" i="1"/>
  <c r="BP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N1" i="1"/>
  <c r="CO1" i="1"/>
  <c r="CR1" i="1"/>
  <c r="CF1" i="1"/>
  <c r="CG1" i="1"/>
  <c r="CJ1" i="1"/>
  <c r="CC1" i="1"/>
  <c r="BX1" i="1"/>
  <c r="BY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 s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<sst xmlns="http://schemas.openxmlformats.org/spreadsheetml/2006/main" count="482" uniqueCount="451">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</sst>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41"/>
  <sheetViews>
    <sheetView tabSelected="1" zoomScale="112" zoomScaleNormal="112" workbookViewId="0">
      <pane xSplit="1" ySplit="1" topLeftCell="BB330" activePane="bottomRight" state="frozen"/>
      <selection pane="topRight" activeCell="B1" sqref="B1"/>
      <selection pane="bottomLeft" activeCell="A2" sqref="A2"/>
      <selection pane="bottomRight" activeCell="AS340" sqref="AS340:BI34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449</v>
      </c>
      <c r="BO1" s="21" t="s">
        <v>450</v>
      </c>
      <c r="BP1" s="21" t="s">
        <v>241</v>
      </c>
      <c r="BQ1" s="21" t="s">
        <v>442</v>
      </c>
      <c r="BR1" s="21" t="str">
        <f>"Positive "&amp;BN1</f>
        <v>Positive PCR Individuals</v>
      </c>
      <c r="BS1" s="21" t="str">
        <f>"Positive "&amp;BO1</f>
        <v>Positive Antigen Individuals</v>
      </c>
      <c r="BT1" s="21" t="s">
        <v>443</v>
      </c>
      <c r="BU1" s="21" t="str">
        <f>"Bremer "&amp;BM1</f>
        <v>Bremer Total Tests</v>
      </c>
      <c r="BV1" s="21" t="str">
        <f t="shared" ref="BV1:BW1" si="0">"Bremer "&amp;BN1</f>
        <v>Bremer PCR Individuals</v>
      </c>
      <c r="BW1" s="21" t="str">
        <f t="shared" si="0"/>
        <v>Bremer Antigen Individuals</v>
      </c>
      <c r="BX1" s="21" t="str">
        <f>"Bremer "&amp;BP1</f>
        <v>Bremer Individuals Tested</v>
      </c>
      <c r="BY1" s="21" t="str">
        <f>"Bremer "&amp;BQ1</f>
        <v>Bremer Positive Tests</v>
      </c>
      <c r="BZ1" s="21" t="str">
        <f t="shared" ref="BZ1:CA1" si="1">"Bremer "&amp;BR1</f>
        <v>Bremer Positive PCR Individuals</v>
      </c>
      <c r="CA1" s="21" t="str">
        <f t="shared" si="1"/>
        <v>Bremer Positive Antigen Individuals</v>
      </c>
      <c r="CB1" s="21" t="str">
        <f t="shared" ref="CB1" si="2">"Bremer "&amp;BT1</f>
        <v>Bremer Individuals Postive</v>
      </c>
      <c r="CC1" s="21" t="str">
        <f>"Butler "&amp;BM1</f>
        <v>Butler Total Tests</v>
      </c>
      <c r="CD1" s="21" t="s">
        <v>447</v>
      </c>
      <c r="CE1" s="21" t="s">
        <v>448</v>
      </c>
      <c r="CF1" s="21" t="str">
        <f>"Butler "&amp;BP1</f>
        <v>Butler Individuals Tested</v>
      </c>
      <c r="CG1" s="21" t="str">
        <f>"Butler "&amp;BQ1</f>
        <v>Butler Positive Tests</v>
      </c>
      <c r="CH1" s="21" t="str">
        <f>"Positive "&amp;CD1</f>
        <v>Positive Butler PCR Individuals</v>
      </c>
      <c r="CI1" s="21" t="str">
        <f>"Positive "&amp;CE1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">
        <v>445</v>
      </c>
      <c r="CM1" s="21" t="s">
        <v>446</v>
      </c>
      <c r="CN1" s="21" t="str">
        <f>"Black Hawk "&amp;BP1</f>
        <v>Black Hawk Individuals Tested</v>
      </c>
      <c r="CO1" s="21" t="str">
        <f>"Black Hawk "&amp;BQ1</f>
        <v>Black Hawk Positive Tests</v>
      </c>
      <c r="CP1" s="21" t="str">
        <f>"Positive "&amp;CL1</f>
        <v>Positive BH PCR Individuals</v>
      </c>
      <c r="CQ1" s="21" t="str">
        <f>"Positive "&amp;CM1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96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96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P242" s="22">
        <f t="shared" ref="BP242:BP263" si="750">B242</f>
        <v>1079246</v>
      </c>
      <c r="BT242" s="21">
        <f t="shared" ref="BT242:BT263" si="751">C242</f>
        <v>175425</v>
      </c>
      <c r="BU242" s="21">
        <f>BU243-AV243</f>
        <v>18418</v>
      </c>
      <c r="CB242" s="21">
        <f t="shared" ref="CB242:CB263" si="752">Z242</f>
        <v>1341</v>
      </c>
      <c r="CC242" s="21">
        <f>CC243-AZ242</f>
        <v>13814</v>
      </c>
      <c r="CJ242" s="21">
        <f t="shared" ref="CJ242:CJ263" si="753">AA242</f>
        <v>699</v>
      </c>
      <c r="CK242" s="21">
        <f>CK243-AX242</f>
        <v>106361</v>
      </c>
      <c r="CR242" s="21">
        <f t="shared" ref="CR242:CR263" si="754">AB242</f>
        <v>8593</v>
      </c>
    </row>
    <row r="243" spans="1:96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P243" s="22">
        <f t="shared" si="750"/>
        <v>1089765</v>
      </c>
      <c r="BT243" s="21">
        <f t="shared" si="751"/>
        <v>180251</v>
      </c>
      <c r="BU243" s="21">
        <f t="shared" ref="BU243:BU260" si="766">BU244-AV244</f>
        <v>18508</v>
      </c>
      <c r="CB243" s="21">
        <f t="shared" si="752"/>
        <v>1423</v>
      </c>
      <c r="CC243" s="21">
        <f t="shared" ref="CC243:CC260" si="767">CC244-AZ243</f>
        <v>13854</v>
      </c>
      <c r="CJ243" s="21">
        <f t="shared" si="753"/>
        <v>738</v>
      </c>
      <c r="CK243" s="21">
        <f t="shared" ref="CK243:CK260" si="768">CK244-AX243</f>
        <v>106816</v>
      </c>
      <c r="CR243" s="21">
        <f t="shared" si="754"/>
        <v>8866</v>
      </c>
    </row>
    <row r="244" spans="1:96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P244" s="22">
        <f t="shared" si="750"/>
        <v>1100077</v>
      </c>
      <c r="BT244" s="21">
        <f t="shared" si="751"/>
        <v>184684</v>
      </c>
      <c r="BU244" s="21">
        <f t="shared" si="766"/>
        <v>18615</v>
      </c>
      <c r="CB244" s="21">
        <f t="shared" si="752"/>
        <v>1485</v>
      </c>
      <c r="CC244" s="21">
        <f t="shared" si="767"/>
        <v>13893</v>
      </c>
      <c r="CJ244" s="21">
        <f t="shared" si="753"/>
        <v>767</v>
      </c>
      <c r="CK244" s="21">
        <f t="shared" si="768"/>
        <v>107159</v>
      </c>
      <c r="CR244" s="21">
        <f t="shared" si="754"/>
        <v>9060</v>
      </c>
    </row>
    <row r="245" spans="1:96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P245" s="22">
        <f t="shared" si="750"/>
        <v>1105462</v>
      </c>
      <c r="BT245" s="21">
        <f t="shared" si="751"/>
        <v>187001</v>
      </c>
      <c r="BU245" s="21">
        <f t="shared" si="766"/>
        <v>18712</v>
      </c>
      <c r="CB245" s="21">
        <f t="shared" si="752"/>
        <v>1511</v>
      </c>
      <c r="CC245" s="21">
        <f t="shared" si="767"/>
        <v>13947</v>
      </c>
      <c r="CJ245" s="21">
        <f t="shared" si="753"/>
        <v>774</v>
      </c>
      <c r="CK245" s="21">
        <f t="shared" si="768"/>
        <v>107612</v>
      </c>
      <c r="CR245" s="21">
        <f t="shared" si="754"/>
        <v>9143</v>
      </c>
    </row>
    <row r="246" spans="1:96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P246" s="22">
        <f t="shared" si="750"/>
        <v>1114058</v>
      </c>
      <c r="BT246" s="21">
        <f t="shared" si="751"/>
        <v>190580</v>
      </c>
      <c r="BU246" s="21">
        <f t="shared" si="766"/>
        <v>18783</v>
      </c>
      <c r="CB246" s="21">
        <f t="shared" si="752"/>
        <v>1549</v>
      </c>
      <c r="CC246" s="21">
        <f t="shared" si="767"/>
        <v>13982</v>
      </c>
      <c r="CJ246" s="21">
        <f t="shared" si="753"/>
        <v>793</v>
      </c>
      <c r="CK246" s="21">
        <f t="shared" si="768"/>
        <v>107922</v>
      </c>
      <c r="CR246" s="21">
        <f t="shared" si="754"/>
        <v>9309</v>
      </c>
    </row>
    <row r="247" spans="1:96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P247" s="22">
        <f t="shared" si="750"/>
        <v>1123441</v>
      </c>
      <c r="BT247" s="21">
        <f t="shared" si="751"/>
        <v>194464</v>
      </c>
      <c r="BU247" s="21">
        <f t="shared" si="766"/>
        <v>18845</v>
      </c>
      <c r="CB247" s="21">
        <f t="shared" si="752"/>
        <v>1594</v>
      </c>
      <c r="CC247" s="21">
        <f t="shared" si="767"/>
        <v>14020</v>
      </c>
      <c r="CJ247" s="21">
        <f t="shared" si="753"/>
        <v>809</v>
      </c>
      <c r="CK247" s="21">
        <f t="shared" si="768"/>
        <v>108214</v>
      </c>
      <c r="CR247" s="21">
        <f t="shared" si="754"/>
        <v>9523</v>
      </c>
    </row>
    <row r="248" spans="1:96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P248" s="22">
        <f t="shared" si="750"/>
        <v>1133850</v>
      </c>
      <c r="BT248" s="21">
        <f t="shared" si="751"/>
        <v>198641</v>
      </c>
      <c r="BU248" s="21">
        <f t="shared" si="766"/>
        <v>18918</v>
      </c>
      <c r="CB248" s="21">
        <f t="shared" si="752"/>
        <v>1620</v>
      </c>
      <c r="CC248" s="21">
        <f t="shared" si="767"/>
        <v>14052</v>
      </c>
      <c r="CJ248" s="21">
        <f t="shared" si="753"/>
        <v>829</v>
      </c>
      <c r="CK248" s="21">
        <f t="shared" si="768"/>
        <v>108542</v>
      </c>
      <c r="CR248" s="21">
        <f t="shared" si="754"/>
        <v>9624</v>
      </c>
    </row>
    <row r="249" spans="1:96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P249" s="22">
        <f t="shared" si="750"/>
        <v>1144660</v>
      </c>
      <c r="BT249" s="21">
        <f t="shared" si="751"/>
        <v>203023</v>
      </c>
      <c r="BU249" s="21">
        <f t="shared" si="766"/>
        <v>19001</v>
      </c>
      <c r="CB249" s="21">
        <f t="shared" si="752"/>
        <v>1688</v>
      </c>
      <c r="CC249" s="21">
        <f t="shared" si="767"/>
        <v>14096</v>
      </c>
      <c r="CJ249" s="21">
        <f t="shared" si="753"/>
        <v>865</v>
      </c>
      <c r="CK249" s="21">
        <f t="shared" si="768"/>
        <v>108934</v>
      </c>
      <c r="CR249" s="21">
        <f t="shared" si="754"/>
        <v>9911</v>
      </c>
    </row>
    <row r="250" spans="1:96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P250" s="22">
        <f t="shared" si="750"/>
        <v>1153797</v>
      </c>
      <c r="BT250" s="21">
        <f t="shared" si="751"/>
        <v>206648</v>
      </c>
      <c r="BU250" s="21">
        <f t="shared" si="766"/>
        <v>19059</v>
      </c>
      <c r="CB250" s="21">
        <f t="shared" si="752"/>
        <v>1714</v>
      </c>
      <c r="CC250" s="21">
        <f t="shared" si="767"/>
        <v>14137</v>
      </c>
      <c r="CJ250" s="21">
        <f t="shared" si="753"/>
        <v>876</v>
      </c>
      <c r="CK250" s="21">
        <f t="shared" si="768"/>
        <v>109353</v>
      </c>
      <c r="CR250" s="21">
        <f t="shared" si="754"/>
        <v>10044</v>
      </c>
    </row>
    <row r="251" spans="1:96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P251" s="22">
        <f t="shared" si="750"/>
        <v>1162482</v>
      </c>
      <c r="BT251" s="21">
        <f t="shared" si="751"/>
        <v>210055</v>
      </c>
      <c r="BU251" s="21">
        <f t="shared" si="766"/>
        <v>19126</v>
      </c>
      <c r="CB251" s="21">
        <f t="shared" si="752"/>
        <v>1749</v>
      </c>
      <c r="CC251" s="21">
        <f t="shared" si="767"/>
        <v>14174</v>
      </c>
      <c r="CJ251" s="21">
        <f t="shared" si="753"/>
        <v>891</v>
      </c>
      <c r="CK251" s="21">
        <f t="shared" si="768"/>
        <v>109772</v>
      </c>
      <c r="CR251" s="21">
        <f t="shared" si="754"/>
        <v>10175</v>
      </c>
    </row>
    <row r="252" spans="1:96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P252" s="22">
        <f t="shared" si="750"/>
        <v>1167506</v>
      </c>
      <c r="BT252" s="21">
        <f t="shared" si="751"/>
        <v>211718</v>
      </c>
      <c r="BU252" s="21">
        <f t="shared" si="766"/>
        <v>19154</v>
      </c>
      <c r="CB252" s="21">
        <f t="shared" si="752"/>
        <v>1760</v>
      </c>
      <c r="CC252" s="21">
        <f t="shared" si="767"/>
        <v>14203</v>
      </c>
      <c r="CJ252" s="21">
        <f t="shared" si="753"/>
        <v>894</v>
      </c>
      <c r="CK252" s="21">
        <f t="shared" si="768"/>
        <v>110142</v>
      </c>
      <c r="CR252" s="21">
        <f t="shared" si="754"/>
        <v>10209</v>
      </c>
    </row>
    <row r="253" spans="1:96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P253" s="22">
        <f t="shared" si="750"/>
        <v>1177279</v>
      </c>
      <c r="BT253" s="21">
        <f t="shared" si="751"/>
        <v>215569</v>
      </c>
      <c r="BU253" s="21">
        <f t="shared" si="766"/>
        <v>19234</v>
      </c>
      <c r="CB253" s="21">
        <f t="shared" si="752"/>
        <v>1830</v>
      </c>
      <c r="CC253" s="21">
        <f t="shared" si="767"/>
        <v>14223</v>
      </c>
      <c r="CJ253" s="21">
        <f t="shared" si="753"/>
        <v>913</v>
      </c>
      <c r="CK253" s="21">
        <f t="shared" si="768"/>
        <v>110308</v>
      </c>
      <c r="CR253" s="21">
        <f t="shared" si="754"/>
        <v>10413</v>
      </c>
    </row>
    <row r="254" spans="1:96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P254" s="22">
        <f t="shared" si="750"/>
        <v>1185848</v>
      </c>
      <c r="BT254" s="21">
        <f t="shared" si="751"/>
        <v>218943</v>
      </c>
      <c r="BU254" s="21">
        <f t="shared" si="766"/>
        <v>19301</v>
      </c>
      <c r="CB254" s="21">
        <f t="shared" si="752"/>
        <v>1881</v>
      </c>
      <c r="CC254" s="21">
        <f t="shared" si="767"/>
        <v>14257</v>
      </c>
      <c r="CJ254" s="21">
        <f t="shared" si="753"/>
        <v>950</v>
      </c>
      <c r="CK254" s="21">
        <f t="shared" si="768"/>
        <v>110712</v>
      </c>
      <c r="CR254" s="21">
        <f t="shared" si="754"/>
        <v>10600</v>
      </c>
    </row>
    <row r="255" spans="1:96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P255" s="22">
        <f t="shared" si="750"/>
        <v>1194529</v>
      </c>
      <c r="BT255" s="21">
        <f t="shared" si="751"/>
        <v>222278</v>
      </c>
      <c r="BU255" s="21">
        <f t="shared" si="766"/>
        <v>19353</v>
      </c>
      <c r="CB255" s="21">
        <f t="shared" si="752"/>
        <v>1907</v>
      </c>
      <c r="CC255" s="21">
        <f t="shared" si="767"/>
        <v>14279</v>
      </c>
      <c r="CJ255" s="21">
        <f t="shared" si="753"/>
        <v>964</v>
      </c>
      <c r="CK255" s="21">
        <f t="shared" si="768"/>
        <v>110957</v>
      </c>
      <c r="CR255" s="21">
        <f t="shared" si="754"/>
        <v>10724</v>
      </c>
    </row>
    <row r="256" spans="1:96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P256" s="22">
        <f t="shared" si="750"/>
        <v>1197769</v>
      </c>
      <c r="BT256" s="21">
        <f t="shared" si="751"/>
        <v>223538</v>
      </c>
      <c r="BU256" s="21">
        <f t="shared" si="766"/>
        <v>19395</v>
      </c>
      <c r="CB256" s="21">
        <f t="shared" si="752"/>
        <v>1915</v>
      </c>
      <c r="CC256" s="21">
        <f t="shared" si="767"/>
        <v>14304</v>
      </c>
      <c r="CJ256" s="21">
        <f t="shared" si="753"/>
        <v>977</v>
      </c>
      <c r="CK256" s="21">
        <f t="shared" si="768"/>
        <v>111249</v>
      </c>
      <c r="CR256" s="21">
        <f t="shared" si="754"/>
        <v>10736</v>
      </c>
    </row>
    <row r="257" spans="1:96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P257" s="22">
        <f t="shared" si="750"/>
        <v>1203506</v>
      </c>
      <c r="BT257" s="21">
        <f t="shared" si="751"/>
        <v>225780</v>
      </c>
      <c r="BU257" s="21">
        <f t="shared" si="766"/>
        <v>19432</v>
      </c>
      <c r="CB257" s="21">
        <f t="shared" si="752"/>
        <v>1928</v>
      </c>
      <c r="CC257" s="21">
        <f t="shared" si="767"/>
        <v>14330</v>
      </c>
      <c r="CJ257" s="21">
        <f t="shared" si="753"/>
        <v>992</v>
      </c>
      <c r="CK257" s="21">
        <f t="shared" si="768"/>
        <v>111492</v>
      </c>
      <c r="CR257" s="21">
        <f t="shared" si="754"/>
        <v>10813</v>
      </c>
    </row>
    <row r="258" spans="1:96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P258" s="22">
        <f t="shared" si="750"/>
        <v>1208053</v>
      </c>
      <c r="BT258" s="21">
        <f t="shared" si="751"/>
        <v>227796</v>
      </c>
      <c r="BU258" s="21">
        <f t="shared" si="766"/>
        <v>19467</v>
      </c>
      <c r="CB258" s="21">
        <f t="shared" si="752"/>
        <v>1950</v>
      </c>
      <c r="CC258" s="21">
        <f t="shared" si="767"/>
        <v>14355</v>
      </c>
      <c r="CJ258" s="21">
        <f t="shared" si="753"/>
        <v>1018</v>
      </c>
      <c r="CK258" s="21">
        <f t="shared" si="768"/>
        <v>111737</v>
      </c>
      <c r="CR258" s="21">
        <f t="shared" si="754"/>
        <v>10886</v>
      </c>
    </row>
    <row r="259" spans="1:96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P259" s="22">
        <f t="shared" si="750"/>
        <v>1211060</v>
      </c>
      <c r="BT259" s="21">
        <f t="shared" si="751"/>
        <v>228972</v>
      </c>
      <c r="BU259" s="21">
        <f t="shared" si="766"/>
        <v>19482</v>
      </c>
      <c r="CB259" s="21">
        <f t="shared" si="752"/>
        <v>1953</v>
      </c>
      <c r="CC259" s="21">
        <f t="shared" si="767"/>
        <v>14365</v>
      </c>
      <c r="CJ259" s="21">
        <f t="shared" si="753"/>
        <v>1023</v>
      </c>
      <c r="CK259" s="21">
        <f t="shared" si="768"/>
        <v>111905</v>
      </c>
      <c r="CR259" s="21">
        <f t="shared" si="754"/>
        <v>10899</v>
      </c>
    </row>
    <row r="260" spans="1:96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P260" s="22">
        <f t="shared" si="750"/>
        <v>1215670</v>
      </c>
      <c r="BT260" s="21">
        <f t="shared" si="751"/>
        <v>230898</v>
      </c>
      <c r="BU260" s="21">
        <f t="shared" si="766"/>
        <v>19503</v>
      </c>
      <c r="CB260" s="21">
        <f t="shared" si="752"/>
        <v>1967</v>
      </c>
      <c r="CC260" s="21">
        <f t="shared" si="767"/>
        <v>14376</v>
      </c>
      <c r="CJ260" s="21">
        <f t="shared" si="753"/>
        <v>1026</v>
      </c>
      <c r="CK260" s="21">
        <f t="shared" si="768"/>
        <v>112047</v>
      </c>
      <c r="CR260" s="21">
        <f t="shared" si="754"/>
        <v>10974</v>
      </c>
    </row>
    <row r="261" spans="1:96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P261" s="22">
        <f t="shared" si="750"/>
        <v>1222575</v>
      </c>
      <c r="BT261" s="21">
        <f t="shared" si="751"/>
        <v>233868</v>
      </c>
      <c r="BU261" s="21">
        <f>BU262-AV262</f>
        <v>19548</v>
      </c>
      <c r="CB261" s="21">
        <f t="shared" si="752"/>
        <v>1986</v>
      </c>
      <c r="CC261" s="21">
        <f>CC262-AZ261</f>
        <v>14390</v>
      </c>
      <c r="CJ261" s="21">
        <f t="shared" si="753"/>
        <v>1050</v>
      </c>
      <c r="CK261" s="21">
        <f>CK262-AX261</f>
        <v>112209</v>
      </c>
      <c r="CR261" s="21">
        <f t="shared" si="754"/>
        <v>11159</v>
      </c>
    </row>
    <row r="262" spans="1:96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P262" s="22">
        <f t="shared" si="750"/>
        <v>1229577</v>
      </c>
      <c r="BT262" s="21">
        <f t="shared" si="751"/>
        <v>236796</v>
      </c>
      <c r="BU262" s="21">
        <f>BU263-AV263</f>
        <v>19592</v>
      </c>
      <c r="CB262" s="21">
        <f t="shared" si="752"/>
        <v>2007</v>
      </c>
      <c r="CC262" s="21">
        <f>CC263-AZ262</f>
        <v>14413</v>
      </c>
      <c r="CJ262" s="21">
        <f t="shared" si="753"/>
        <v>1062</v>
      </c>
      <c r="CK262" s="21">
        <f>CK263-AX262</f>
        <v>112699</v>
      </c>
      <c r="CR262" s="21">
        <f t="shared" si="754"/>
        <v>11221</v>
      </c>
    </row>
    <row r="263" spans="1:96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P263" s="22">
        <f t="shared" si="750"/>
        <v>1237164</v>
      </c>
      <c r="BT263" s="21">
        <f t="shared" si="751"/>
        <v>239687</v>
      </c>
      <c r="BU263" s="21">
        <f>BU264-AV264</f>
        <v>19640</v>
      </c>
      <c r="CB263" s="21">
        <f t="shared" si="752"/>
        <v>2030</v>
      </c>
      <c r="CC263" s="21">
        <f>CC264-AZ263</f>
        <v>14434</v>
      </c>
      <c r="CJ263" s="21">
        <f t="shared" si="753"/>
        <v>1076</v>
      </c>
      <c r="CK263" s="21">
        <f>CK264-AX263</f>
        <v>112904</v>
      </c>
      <c r="CR263" s="21">
        <f t="shared" si="754"/>
        <v>11297</v>
      </c>
    </row>
    <row r="264" spans="1:96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P264" s="21">
        <v>1243592</v>
      </c>
      <c r="BQ264" s="21">
        <v>261722</v>
      </c>
      <c r="BT264" s="21">
        <v>242065</v>
      </c>
      <c r="BU264" s="21">
        <v>19640</v>
      </c>
      <c r="BX264" s="21">
        <v>8819</v>
      </c>
      <c r="BY264" s="21">
        <v>2145</v>
      </c>
      <c r="CB264" s="21">
        <v>2046</v>
      </c>
      <c r="CC264" s="21">
        <v>14461</v>
      </c>
      <c r="CF264" s="21">
        <v>5195</v>
      </c>
      <c r="CG264" s="21">
        <v>1154</v>
      </c>
      <c r="CJ264" s="21">
        <v>1089</v>
      </c>
      <c r="CK264" s="21">
        <v>113145</v>
      </c>
      <c r="CN264" s="21">
        <v>53329</v>
      </c>
      <c r="CO264" s="21">
        <v>12426</v>
      </c>
      <c r="CR264" s="21">
        <v>11372</v>
      </c>
    </row>
    <row r="265" spans="1:96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BQ265-BQ264</f>
        <v>2030</v>
      </c>
      <c r="AU265">
        <f t="shared" si="626"/>
        <v>0.10788690476190477</v>
      </c>
      <c r="AV265">
        <f>BU265-BU264</f>
        <v>74</v>
      </c>
      <c r="AW265">
        <f>BY265-BY264</f>
        <v>8</v>
      </c>
      <c r="AX265">
        <f>CK265-CK264</f>
        <v>687</v>
      </c>
      <c r="AY265">
        <f>CO265-CO264</f>
        <v>73</v>
      </c>
      <c r="AZ265">
        <f>CC265-CC264</f>
        <v>204</v>
      </c>
      <c r="BA265">
        <f>CG265-CG264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P265" s="21">
        <v>1248997</v>
      </c>
      <c r="BQ265" s="21">
        <v>263752</v>
      </c>
      <c r="BT265" s="21">
        <v>243929</v>
      </c>
      <c r="BU265" s="21">
        <v>19714</v>
      </c>
      <c r="BX265" s="21">
        <v>8841</v>
      </c>
      <c r="BY265" s="21">
        <v>2153</v>
      </c>
      <c r="CB265" s="21">
        <v>2053</v>
      </c>
      <c r="CC265" s="21">
        <v>14665</v>
      </c>
      <c r="CF265" s="21">
        <v>5203</v>
      </c>
      <c r="CG265" s="21">
        <v>1162</v>
      </c>
      <c r="CJ265" s="21">
        <v>1097</v>
      </c>
      <c r="CK265" s="21">
        <v>113832</v>
      </c>
      <c r="CN265" s="21">
        <v>53524</v>
      </c>
      <c r="CO265" s="21">
        <v>12499</v>
      </c>
      <c r="CR265" s="21">
        <v>11434</v>
      </c>
    </row>
    <row r="266" spans="1:96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BU266-BU265</f>
        <v>54</v>
      </c>
      <c r="AW266">
        <f t="shared" ref="AW266:AW270" si="1122">BY266-BY265</f>
        <v>2</v>
      </c>
      <c r="AX266">
        <f t="shared" ref="AX266:AX270" si="1123">CK266-CK265</f>
        <v>285</v>
      </c>
      <c r="AY266">
        <f t="shared" ref="AY266:AY270" si="1124">CO266-CO265</f>
        <v>19</v>
      </c>
      <c r="AZ266">
        <f t="shared" ref="AZ266:AZ270" si="1125">CC266-CC265</f>
        <v>29</v>
      </c>
      <c r="BA266">
        <f t="shared" ref="BA266:BA270" si="1126">CG266-CG265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P266" s="22">
        <v>1251393</v>
      </c>
      <c r="BT266" s="21">
        <f>C266</f>
        <v>244848</v>
      </c>
      <c r="BU266" s="21">
        <v>19768</v>
      </c>
      <c r="BX266" s="21">
        <v>8858</v>
      </c>
      <c r="BY266" s="21">
        <v>2155</v>
      </c>
      <c r="CB266" s="21">
        <v>2058</v>
      </c>
      <c r="CC266" s="21">
        <v>14694</v>
      </c>
      <c r="CF266" s="21">
        <v>5210</v>
      </c>
      <c r="CG266" s="21">
        <v>1165</v>
      </c>
      <c r="CJ266" s="21">
        <v>1098</v>
      </c>
      <c r="CK266" s="21">
        <v>114117</v>
      </c>
      <c r="CN266" s="21">
        <v>53602</v>
      </c>
      <c r="CO266" s="21">
        <v>12518</v>
      </c>
      <c r="CR266" s="21">
        <v>11456</v>
      </c>
    </row>
    <row r="267" spans="1:96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P267" s="21">
        <v>1256462</v>
      </c>
      <c r="BQ267" s="21">
        <v>266756</v>
      </c>
      <c r="BT267" s="21">
        <v>246784</v>
      </c>
      <c r="BU267" s="21">
        <v>20018</v>
      </c>
      <c r="BX267" s="21">
        <v>8895</v>
      </c>
      <c r="BY267" s="21">
        <v>2173</v>
      </c>
      <c r="CB267" s="21">
        <v>2076</v>
      </c>
      <c r="CC267" s="21">
        <v>14926</v>
      </c>
      <c r="CF267" s="21">
        <v>5234</v>
      </c>
      <c r="CG267" s="21">
        <v>1179</v>
      </c>
      <c r="CJ267" s="21">
        <v>1111</v>
      </c>
      <c r="CK267" s="21">
        <v>115362</v>
      </c>
      <c r="CN267" s="21">
        <v>53720</v>
      </c>
      <c r="CO267" s="21">
        <v>12581</v>
      </c>
      <c r="CR267" s="21">
        <v>11515</v>
      </c>
    </row>
    <row r="268" spans="1:96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P268" s="21">
        <v>1261911</v>
      </c>
      <c r="BQ268" s="21">
        <v>268959</v>
      </c>
      <c r="BT268" s="21">
        <v>248785</v>
      </c>
      <c r="BU268" s="21">
        <v>20119</v>
      </c>
      <c r="BX268" s="21">
        <v>8920</v>
      </c>
      <c r="BY268" s="21">
        <v>2186</v>
      </c>
      <c r="CB268" s="21">
        <v>2088</v>
      </c>
      <c r="CC268" s="21">
        <v>15082</v>
      </c>
      <c r="CF268" s="21">
        <v>5260</v>
      </c>
      <c r="CG268" s="21">
        <v>1193</v>
      </c>
      <c r="CJ268" s="21">
        <v>1124</v>
      </c>
      <c r="CK268" s="21">
        <v>116244</v>
      </c>
      <c r="CN268" s="21">
        <v>53928</v>
      </c>
      <c r="CO268" s="21">
        <v>12658</v>
      </c>
      <c r="CR268" s="21">
        <v>11582</v>
      </c>
    </row>
    <row r="269" spans="1:96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P269" s="21">
        <v>1268079</v>
      </c>
      <c r="BQ269" s="21">
        <v>271421</v>
      </c>
      <c r="BT269" s="21">
        <v>251027</v>
      </c>
      <c r="BU269" s="21">
        <v>20246</v>
      </c>
      <c r="BX269" s="21">
        <v>8964</v>
      </c>
      <c r="BY269" s="21">
        <v>2195</v>
      </c>
      <c r="CB269" s="21">
        <v>2094</v>
      </c>
      <c r="CC269" s="21">
        <v>15220</v>
      </c>
      <c r="CF269" s="21">
        <v>5285</v>
      </c>
      <c r="CG269" s="21">
        <v>1202</v>
      </c>
      <c r="CJ269" s="21">
        <v>1135</v>
      </c>
      <c r="CK269" s="21">
        <v>117296</v>
      </c>
      <c r="CN269" s="21">
        <v>54139</v>
      </c>
      <c r="CO269" s="21">
        <v>12740</v>
      </c>
      <c r="CR269" s="21">
        <v>11662</v>
      </c>
    </row>
    <row r="270" spans="1:96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P270" s="21">
        <v>1273644</v>
      </c>
      <c r="BQ270" s="21">
        <v>273547</v>
      </c>
      <c r="BT270" s="21">
        <v>253067</v>
      </c>
      <c r="BU270" s="21">
        <v>20520</v>
      </c>
      <c r="BX270" s="21">
        <v>9009</v>
      </c>
      <c r="BY270" s="21">
        <v>2211</v>
      </c>
      <c r="CB270" s="21">
        <v>2110</v>
      </c>
      <c r="CC270" s="21">
        <v>15378</v>
      </c>
      <c r="CF270" s="21">
        <v>5312</v>
      </c>
      <c r="CG270" s="21">
        <v>1212</v>
      </c>
      <c r="CJ270" s="21">
        <v>1144</v>
      </c>
      <c r="CK270" s="21">
        <v>118449</v>
      </c>
      <c r="CN270" s="21">
        <v>54324</v>
      </c>
      <c r="CO270" s="21">
        <v>12805</v>
      </c>
      <c r="CR270" s="21">
        <v>11731</v>
      </c>
    </row>
    <row r="271" spans="1:96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BQ271-BQ270</f>
        <v>2124</v>
      </c>
      <c r="AU271">
        <f t="shared" ref="AU271" si="1194">AT271/AS271</f>
        <v>8.3209276815795666E-2</v>
      </c>
      <c r="AV271">
        <f t="shared" ref="AV271" si="1195">BU271-BU270</f>
        <v>177</v>
      </c>
      <c r="AW271">
        <f t="shared" ref="AW271" si="1196">BY271-BY270</f>
        <v>17</v>
      </c>
      <c r="AX271">
        <f t="shared" ref="AX271" si="1197">CK271-CK270</f>
        <v>820</v>
      </c>
      <c r="AY271">
        <f t="shared" ref="AY271" si="1198">CO271-CO270</f>
        <v>85</v>
      </c>
      <c r="AZ271">
        <f t="shared" ref="AZ271" si="1199">CC271-CC270</f>
        <v>157</v>
      </c>
      <c r="BA271">
        <f t="shared" ref="BA271" si="1200">CG271-CG270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P271" s="21">
        <v>1278953</v>
      </c>
      <c r="BQ271" s="21">
        <v>275671</v>
      </c>
      <c r="BT271" s="21">
        <v>255011</v>
      </c>
      <c r="BU271" s="21">
        <v>20697</v>
      </c>
      <c r="BX271" s="21">
        <v>9044</v>
      </c>
      <c r="BY271" s="21">
        <v>2228</v>
      </c>
      <c r="CB271" s="21">
        <v>2123</v>
      </c>
      <c r="CC271" s="21">
        <v>15535</v>
      </c>
      <c r="CF271" s="21">
        <v>5326</v>
      </c>
      <c r="CG271" s="21">
        <v>1221</v>
      </c>
      <c r="CJ271" s="21">
        <v>1151</v>
      </c>
      <c r="CK271" s="21">
        <v>119269</v>
      </c>
      <c r="CN271" s="21">
        <v>54487</v>
      </c>
      <c r="CO271" s="21">
        <v>12890</v>
      </c>
      <c r="CR271" s="21">
        <v>11803</v>
      </c>
    </row>
    <row r="272" spans="1:96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BQ272-BQ271</f>
        <v>1335</v>
      </c>
      <c r="AU272">
        <f t="shared" ref="AU272" si="1225">AT272/AS272</f>
        <v>0.13001558239189714</v>
      </c>
      <c r="AV272">
        <f t="shared" ref="AV272" si="1226">BU272-BU271</f>
        <v>57</v>
      </c>
      <c r="AW272">
        <f t="shared" ref="AW272" si="1227">BY272-BY271</f>
        <v>4</v>
      </c>
      <c r="AX272">
        <f t="shared" ref="AX272" si="1228">CK272-CK271</f>
        <v>509</v>
      </c>
      <c r="AY272">
        <f t="shared" ref="AY272" si="1229">CO272-CO271</f>
        <v>35</v>
      </c>
      <c r="AZ272">
        <f t="shared" ref="AZ272" si="1230">CC272-CC271</f>
        <v>33</v>
      </c>
      <c r="BA272">
        <f t="shared" ref="BA272" si="1231">CG272-CG271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P272" s="21">
        <v>1282699</v>
      </c>
      <c r="BQ272" s="21">
        <v>277006</v>
      </c>
      <c r="BT272" s="21">
        <v>256248</v>
      </c>
      <c r="BU272" s="21">
        <v>20754</v>
      </c>
      <c r="BX272" s="21">
        <v>9064</v>
      </c>
      <c r="BY272" s="21">
        <v>2232</v>
      </c>
      <c r="CB272" s="21">
        <v>2124</v>
      </c>
      <c r="CC272" s="21">
        <v>15568</v>
      </c>
      <c r="CF272" s="21">
        <v>5338</v>
      </c>
      <c r="CG272" s="21">
        <v>1222</v>
      </c>
      <c r="CJ272" s="21">
        <v>1152</v>
      </c>
      <c r="CK272" s="21">
        <v>119778</v>
      </c>
      <c r="CN272" s="21">
        <v>59591</v>
      </c>
      <c r="CO272" s="21">
        <v>12925</v>
      </c>
      <c r="CR272" s="21">
        <v>11841</v>
      </c>
    </row>
    <row r="273" spans="1:96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BQ273-BQ272</f>
        <v>702</v>
      </c>
      <c r="AU273">
        <f t="shared" ref="AU273" si="1256">AT273/AS273</f>
        <v>0.11262634365474089</v>
      </c>
      <c r="AV273">
        <f t="shared" ref="AV273" si="1257">BU273-BU272</f>
        <v>25</v>
      </c>
      <c r="AW273">
        <f t="shared" ref="AW273" si="1258">BY273-BY272</f>
        <v>-3</v>
      </c>
      <c r="AX273">
        <f t="shared" ref="AX273" si="1259">CK273-CK272</f>
        <v>189</v>
      </c>
      <c r="AY273">
        <f t="shared" ref="AY273" si="1260">CO273-CO272</f>
        <v>8</v>
      </c>
      <c r="AZ273">
        <f t="shared" ref="AZ273" si="1261">CC273-CC272</f>
        <v>24</v>
      </c>
      <c r="BA273">
        <f t="shared" ref="BA273" si="1262">CG273-CG272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P273" s="21">
        <v>1284887</v>
      </c>
      <c r="BQ273" s="21">
        <v>277708</v>
      </c>
      <c r="BT273" s="21">
        <v>256898</v>
      </c>
      <c r="BU273" s="21">
        <v>20779</v>
      </c>
      <c r="BX273" s="21">
        <v>9076</v>
      </c>
      <c r="BY273" s="21">
        <v>2229</v>
      </c>
      <c r="CB273" s="21">
        <v>2127</v>
      </c>
      <c r="CC273" s="21">
        <v>15592</v>
      </c>
      <c r="CF273" s="21">
        <v>5345</v>
      </c>
      <c r="CG273" s="21">
        <v>1225</v>
      </c>
      <c r="CJ273" s="21">
        <v>1153</v>
      </c>
      <c r="CK273" s="21">
        <v>119967</v>
      </c>
      <c r="CN273" s="21">
        <v>54635</v>
      </c>
      <c r="CO273" s="21">
        <v>12933</v>
      </c>
      <c r="CR273" s="21">
        <v>11847</v>
      </c>
    </row>
    <row r="274" spans="1:96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BQ274-BQ273</f>
        <v>1436</v>
      </c>
      <c r="AU274">
        <f t="shared" ref="AU274" si="1286">AT274/AS274</f>
        <v>6.3173639523118205E-2</v>
      </c>
      <c r="AV274">
        <f t="shared" ref="AV274" si="1287">BU274-BU273</f>
        <v>231</v>
      </c>
      <c r="AW274">
        <f t="shared" ref="AW274" si="1288">BY274-BY273</f>
        <v>13</v>
      </c>
      <c r="AX274">
        <f t="shared" ref="AX274" si="1289">CK274-CK273</f>
        <v>920</v>
      </c>
      <c r="AY274">
        <f t="shared" ref="AY274" si="1290">CO274-CO273</f>
        <v>40</v>
      </c>
      <c r="AZ274">
        <f t="shared" ref="AZ274" si="1291">CC274-CC273</f>
        <v>209</v>
      </c>
      <c r="BA274">
        <f t="shared" ref="BA274" si="1292">CG274-CG273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P274" s="21">
        <v>1288885</v>
      </c>
      <c r="BQ274" s="21">
        <v>279144</v>
      </c>
      <c r="BT274" s="21">
        <v>258250</v>
      </c>
      <c r="BU274" s="21">
        <v>21010</v>
      </c>
      <c r="BX274" s="21">
        <v>9116</v>
      </c>
      <c r="BY274" s="21">
        <v>2242</v>
      </c>
      <c r="CB274" s="21">
        <v>2141</v>
      </c>
      <c r="CC274" s="21">
        <v>15801</v>
      </c>
      <c r="CF274" s="21">
        <v>5358</v>
      </c>
      <c r="CG274" s="21">
        <v>1229</v>
      </c>
      <c r="CJ274" s="21">
        <v>1157</v>
      </c>
      <c r="CK274" s="21">
        <v>120887</v>
      </c>
      <c r="CN274" s="21">
        <v>54765</v>
      </c>
      <c r="CO274" s="21">
        <v>12973</v>
      </c>
      <c r="CR274" s="21">
        <v>11883</v>
      </c>
    </row>
    <row r="275" spans="1:96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BQ275-BQ274</f>
        <v>2139</v>
      </c>
      <c r="AU275">
        <f t="shared" ref="AU275" si="1313">AT275/AS275</f>
        <v>7.4680539068500806E-2</v>
      </c>
      <c r="AV275">
        <f t="shared" ref="AV275" si="1314">BU275-BU274</f>
        <v>118</v>
      </c>
      <c r="AW275">
        <f t="shared" ref="AW275" si="1315">BY275-BY274</f>
        <v>11</v>
      </c>
      <c r="AX275">
        <f t="shared" ref="AX275" si="1316">CK275-CK274</f>
        <v>778</v>
      </c>
      <c r="AY275">
        <f t="shared" ref="AY275" si="1317">CO275-CO274</f>
        <v>62</v>
      </c>
      <c r="AZ275">
        <f t="shared" ref="AZ275" si="1318">CC275-CC274</f>
        <v>128</v>
      </c>
      <c r="BA275">
        <f t="shared" ref="BA275" si="1319">CG275-CG274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P275" s="21">
        <v>1294597</v>
      </c>
      <c r="BQ275" s="21">
        <v>281283</v>
      </c>
      <c r="BT275" s="21">
        <v>260220</v>
      </c>
      <c r="BU275" s="21">
        <v>21128</v>
      </c>
      <c r="BX275" s="21">
        <v>9142</v>
      </c>
      <c r="BY275" s="21">
        <v>2253</v>
      </c>
      <c r="CB275" s="21">
        <v>2147</v>
      </c>
      <c r="CC275" s="21">
        <v>15929</v>
      </c>
      <c r="CF275" s="21">
        <v>5369</v>
      </c>
      <c r="CG275" s="21">
        <v>1235</v>
      </c>
      <c r="CJ275" s="21">
        <v>1164</v>
      </c>
      <c r="CK275" s="21">
        <v>121665</v>
      </c>
      <c r="CN275" s="21">
        <v>54933</v>
      </c>
      <c r="CO275" s="21">
        <v>13035</v>
      </c>
      <c r="CR275" s="21">
        <v>11941</v>
      </c>
    </row>
    <row r="276" spans="1:96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BQ276-BQ275</f>
        <v>2138</v>
      </c>
      <c r="AU276">
        <f t="shared" ref="AU276" si="1339">AT276/AS276</f>
        <v>9.1476981002909463E-2</v>
      </c>
      <c r="AV276">
        <f t="shared" ref="AV276" si="1340">BU276-BU275</f>
        <v>193</v>
      </c>
      <c r="AW276">
        <f t="shared" ref="AW276" si="1341">BY276-BY275</f>
        <v>9</v>
      </c>
      <c r="AX276">
        <f t="shared" ref="AX276" si="1342">CK276-CK275</f>
        <v>801</v>
      </c>
      <c r="AY276">
        <f t="shared" ref="AY276" si="1343">CO276-CO275</f>
        <v>65</v>
      </c>
      <c r="AZ276">
        <f t="shared" ref="AZ276" si="1344">CC276-CC275</f>
        <v>118</v>
      </c>
      <c r="BA276">
        <f t="shared" ref="BA276" si="1345">CG276-CG275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P276" s="21">
        <v>1300446</v>
      </c>
      <c r="BQ276" s="21">
        <v>283421</v>
      </c>
      <c r="BT276" s="21">
        <v>262198</v>
      </c>
      <c r="BU276" s="21">
        <v>21321</v>
      </c>
      <c r="BX276" s="21">
        <v>9177</v>
      </c>
      <c r="BY276" s="21">
        <v>2262</v>
      </c>
      <c r="CB276" s="21">
        <v>2154</v>
      </c>
      <c r="CC276" s="21">
        <v>16047</v>
      </c>
      <c r="CF276" s="21">
        <v>5390</v>
      </c>
      <c r="CG276" s="21">
        <v>1243</v>
      </c>
      <c r="CJ276" s="21">
        <v>1172</v>
      </c>
      <c r="CK276" s="21">
        <v>122466</v>
      </c>
      <c r="CN276" s="21">
        <v>55170</v>
      </c>
      <c r="CO276" s="21">
        <v>13100</v>
      </c>
      <c r="CR276" s="21">
        <v>12005</v>
      </c>
    </row>
    <row r="277" spans="1:96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BQ277-BQ276</f>
        <v>2055</v>
      </c>
      <c r="AU277">
        <f t="shared" ref="AU277" si="1368">AT277/AS277</f>
        <v>8.0940564811532556E-2</v>
      </c>
      <c r="AV277">
        <f t="shared" ref="AV277" si="1369">BU277-BU276</f>
        <v>239</v>
      </c>
      <c r="AW277">
        <f t="shared" ref="AW277" si="1370">BY277-BY276</f>
        <v>8</v>
      </c>
      <c r="AX277">
        <f t="shared" ref="AX277" si="1371">CK277-CK276</f>
        <v>1479</v>
      </c>
      <c r="AY277">
        <f t="shared" ref="AY277" si="1372">CO277-CO276</f>
        <v>106</v>
      </c>
      <c r="AZ277">
        <f t="shared" ref="AZ277" si="1373">CC277-CC276</f>
        <v>160</v>
      </c>
      <c r="BA277">
        <f t="shared" ref="BA277" si="1374">CG277-CG276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P277" s="21">
        <v>1305931</v>
      </c>
      <c r="BQ277" s="21">
        <v>285476</v>
      </c>
      <c r="BT277" s="21">
        <v>264103</v>
      </c>
      <c r="BU277" s="21">
        <v>21560</v>
      </c>
      <c r="BX277" s="21">
        <v>9213</v>
      </c>
      <c r="BY277" s="21">
        <v>2270</v>
      </c>
      <c r="CB277" s="21">
        <v>2165</v>
      </c>
      <c r="CC277" s="21">
        <v>16207</v>
      </c>
      <c r="CF277" s="21">
        <v>5412</v>
      </c>
      <c r="CG277" s="21">
        <v>1250</v>
      </c>
      <c r="CJ277" s="21">
        <v>1177</v>
      </c>
      <c r="CK277" s="21">
        <v>123945</v>
      </c>
      <c r="CN277" s="21">
        <v>55428</v>
      </c>
      <c r="CO277" s="21">
        <v>13206</v>
      </c>
      <c r="CR277" s="21">
        <v>12098</v>
      </c>
    </row>
    <row r="278" spans="1:96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BQ278-BQ277</f>
        <v>1961</v>
      </c>
      <c r="AU278">
        <f t="shared" ref="AU278" si="1394">AT278/AS278</f>
        <v>6.9726923623951068E-2</v>
      </c>
      <c r="AV278">
        <f t="shared" ref="AV278" si="1395">BU278-BU277</f>
        <v>171</v>
      </c>
      <c r="AW278">
        <f t="shared" ref="AW278" si="1396">BY278-BY277</f>
        <v>13</v>
      </c>
      <c r="AX278">
        <f t="shared" ref="AX278" si="1397">CK278-CK277</f>
        <v>1098</v>
      </c>
      <c r="AY278">
        <f t="shared" ref="AY278" si="1398">CO278-CO277</f>
        <v>82</v>
      </c>
      <c r="AZ278">
        <f t="shared" ref="AZ278" si="1399">CC278-CC277</f>
        <v>133</v>
      </c>
      <c r="BA278">
        <f t="shared" ref="BA278" si="1400">CG278-CG277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P278" s="21">
        <v>1311809</v>
      </c>
      <c r="BQ278" s="21">
        <v>287437</v>
      </c>
      <c r="BT278" s="21">
        <v>165987</v>
      </c>
      <c r="BU278" s="21">
        <v>21731</v>
      </c>
      <c r="BX278" s="21">
        <v>9240</v>
      </c>
      <c r="BY278" s="21">
        <v>2283</v>
      </c>
      <c r="CB278" s="21">
        <v>2178</v>
      </c>
      <c r="CC278" s="21">
        <v>16340</v>
      </c>
      <c r="CF278" s="21">
        <v>5427</v>
      </c>
      <c r="CG278" s="21">
        <v>1256</v>
      </c>
      <c r="CJ278" s="21">
        <v>1183</v>
      </c>
      <c r="CK278" s="21">
        <v>125043</v>
      </c>
      <c r="CN278" s="21">
        <v>55608</v>
      </c>
      <c r="CO278" s="21">
        <v>13288</v>
      </c>
      <c r="CR278" s="21">
        <v>12174</v>
      </c>
    </row>
    <row r="279" spans="1:96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BQ279-BQ278</f>
        <v>1264</v>
      </c>
      <c r="AU279">
        <f t="shared" ref="AU279" si="1424">AT279/AS279</f>
        <v>0.10614712798118911</v>
      </c>
      <c r="AV279">
        <f t="shared" ref="AV279" si="1425">BU279-BU278</f>
        <v>67</v>
      </c>
      <c r="AW279">
        <f t="shared" ref="AW279" si="1426">BY279-BY278</f>
        <v>4</v>
      </c>
      <c r="AX279">
        <f t="shared" ref="AX279" si="1427">CK279-CK278</f>
        <v>501</v>
      </c>
      <c r="AY279">
        <f t="shared" ref="AY279" si="1428">CO279-CO278</f>
        <v>51</v>
      </c>
      <c r="AZ279">
        <f t="shared" ref="AZ279" si="1429">CC279-CC278</f>
        <v>54</v>
      </c>
      <c r="BA279">
        <f t="shared" ref="BA279" si="1430">CG279-CG278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P279" s="21">
        <v>1315996</v>
      </c>
      <c r="BQ279" s="21">
        <v>288701</v>
      </c>
      <c r="BT279" s="21">
        <v>267144</v>
      </c>
      <c r="BU279" s="21">
        <v>21798</v>
      </c>
      <c r="BX279" s="21">
        <v>9265</v>
      </c>
      <c r="BY279" s="21">
        <v>2287</v>
      </c>
      <c r="CB279" s="21">
        <v>2183</v>
      </c>
      <c r="CC279" s="21">
        <v>16394</v>
      </c>
      <c r="CF279" s="21">
        <v>5448</v>
      </c>
      <c r="CG279" s="21">
        <v>1262</v>
      </c>
      <c r="CJ279" s="21">
        <v>1187</v>
      </c>
      <c r="CK279" s="21">
        <v>125544</v>
      </c>
      <c r="CN279" s="21">
        <v>55761</v>
      </c>
      <c r="CO279" s="21">
        <v>13339</v>
      </c>
      <c r="CR279" s="21">
        <v>12217</v>
      </c>
    </row>
    <row r="280" spans="1:96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BQ280-BQ279</f>
        <v>643</v>
      </c>
      <c r="AU280">
        <f t="shared" ref="AU280" si="1454">AT280/AS280</f>
        <v>0.10294588536663464</v>
      </c>
      <c r="AV280">
        <f t="shared" ref="AV280" si="1455">BU280-BU279</f>
        <v>29</v>
      </c>
      <c r="AW280">
        <f t="shared" ref="AW280" si="1456">BY280-BY279</f>
        <v>6</v>
      </c>
      <c r="AX280">
        <f t="shared" ref="AX280" si="1457">CK280-CK279</f>
        <v>204</v>
      </c>
      <c r="AY280">
        <f t="shared" ref="AY280" si="1458">CO280-CO279</f>
        <v>17</v>
      </c>
      <c r="AZ280">
        <f t="shared" ref="AZ280" si="1459">CC280-CC279</f>
        <v>23</v>
      </c>
      <c r="BA280">
        <f t="shared" ref="BA280" si="1460">CG280-CG279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P280" s="21">
        <v>1317905</v>
      </c>
      <c r="BQ280" s="21">
        <v>289344</v>
      </c>
      <c r="BT280" s="21">
        <v>267727</v>
      </c>
      <c r="BU280" s="21">
        <v>21827</v>
      </c>
      <c r="BX280" s="21">
        <v>9274</v>
      </c>
      <c r="BY280" s="21">
        <v>2293</v>
      </c>
      <c r="CB280" s="21">
        <v>2183</v>
      </c>
      <c r="CC280" s="21">
        <v>16417</v>
      </c>
      <c r="CF280" s="21">
        <v>5461</v>
      </c>
      <c r="CG280" s="21">
        <v>1263</v>
      </c>
      <c r="CJ280" s="21">
        <v>1189</v>
      </c>
      <c r="CK280" s="21">
        <v>125748</v>
      </c>
      <c r="CN280" s="21">
        <v>55816</v>
      </c>
      <c r="CO280" s="21">
        <v>13356</v>
      </c>
      <c r="CR280" s="21">
        <v>12234</v>
      </c>
    </row>
    <row r="281" spans="1:96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BQ281-BQ280</f>
        <v>1361</v>
      </c>
      <c r="AU281">
        <f t="shared" ref="AU281" si="1485">AT281/AS281</f>
        <v>4.436548554291489E-2</v>
      </c>
      <c r="AV281">
        <f t="shared" ref="AV281" si="1486">BU281-BU280</f>
        <v>279</v>
      </c>
      <c r="AW281">
        <f t="shared" ref="AW281" si="1487">BY281-BY280</f>
        <v>8</v>
      </c>
      <c r="AX281">
        <f t="shared" ref="AX281" si="1488">CK281-CK280</f>
        <v>1543</v>
      </c>
      <c r="AY281">
        <f t="shared" ref="AY281" si="1489">CO281-CO280</f>
        <v>47</v>
      </c>
      <c r="AZ281">
        <f t="shared" ref="AZ281" si="1490">CC281-CC280</f>
        <v>248</v>
      </c>
      <c r="BA281">
        <f t="shared" ref="BA281" si="1491">CG281-CG280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P281" s="21">
        <v>1322134</v>
      </c>
      <c r="BQ281" s="21">
        <v>290705</v>
      </c>
      <c r="BT281" s="21">
        <v>269020</v>
      </c>
      <c r="BU281" s="21">
        <v>22106</v>
      </c>
      <c r="BX281" s="21">
        <v>9295</v>
      </c>
      <c r="BY281" s="21">
        <v>2301</v>
      </c>
      <c r="CB281" s="21">
        <v>2189</v>
      </c>
      <c r="CC281" s="21">
        <v>16665</v>
      </c>
      <c r="CF281" s="21">
        <v>5472</v>
      </c>
      <c r="CG281" s="21">
        <v>1271</v>
      </c>
      <c r="CJ281" s="21">
        <v>1197</v>
      </c>
      <c r="CK281" s="21">
        <v>127291</v>
      </c>
      <c r="CN281" s="21">
        <v>55963</v>
      </c>
      <c r="CO281" s="21">
        <v>13403</v>
      </c>
      <c r="CR281" s="21">
        <v>12278</v>
      </c>
    </row>
    <row r="282" spans="1:96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BQ282-BQ281</f>
        <v>2125</v>
      </c>
      <c r="AU282">
        <f t="shared" ref="AU282" si="1516">AT282/AS282</f>
        <v>7.3593073593073599E-2</v>
      </c>
      <c r="AV282">
        <f t="shared" ref="AV282" si="1517">BU282-BU281</f>
        <v>152</v>
      </c>
      <c r="AW282">
        <f t="shared" ref="AW282" si="1518">BY282-BY281</f>
        <v>5</v>
      </c>
      <c r="AX282">
        <f t="shared" ref="AX282" si="1519">CK282-CK281</f>
        <v>1343</v>
      </c>
      <c r="AY282">
        <f t="shared" ref="AY282" si="1520">CO282-CO281</f>
        <v>90</v>
      </c>
      <c r="AZ282">
        <f t="shared" ref="AZ282" si="1521">CC282-CC281</f>
        <v>171</v>
      </c>
      <c r="BA282">
        <f t="shared" ref="BA282" si="1522">CG282-CG281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P282" s="21">
        <v>1329329</v>
      </c>
      <c r="BQ282" s="21">
        <v>292830</v>
      </c>
      <c r="BT282" s="21">
        <v>271018</v>
      </c>
      <c r="BU282" s="21">
        <v>22258</v>
      </c>
      <c r="BX282" s="21">
        <v>9326</v>
      </c>
      <c r="BY282" s="21">
        <v>2306</v>
      </c>
      <c r="CB282" s="21">
        <v>2199</v>
      </c>
      <c r="CC282" s="21">
        <v>16836</v>
      </c>
      <c r="CF282" s="21">
        <v>5496</v>
      </c>
      <c r="CG282" s="21">
        <v>1285</v>
      </c>
      <c r="CJ282" s="21">
        <v>1211</v>
      </c>
      <c r="CK282" s="21">
        <v>128634</v>
      </c>
      <c r="CN282" s="21">
        <v>56229</v>
      </c>
      <c r="CO282" s="21">
        <v>13493</v>
      </c>
      <c r="CR282" s="21">
        <v>12366</v>
      </c>
    </row>
    <row r="283" spans="1:96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BQ283-BQ282</f>
        <v>1534</v>
      </c>
      <c r="AU283">
        <f t="shared" ref="AU283" si="1547">AT283/AS283</f>
        <v>7.0170623484744524E-2</v>
      </c>
      <c r="AV283">
        <f t="shared" ref="AV283" si="1548">BU283-BU282</f>
        <v>94</v>
      </c>
      <c r="AW283">
        <f t="shared" ref="AW283" si="1549">BY283-BY282</f>
        <v>10</v>
      </c>
      <c r="AX283">
        <f t="shared" ref="AX283" si="1550">CK283-CK282</f>
        <v>811</v>
      </c>
      <c r="AY283">
        <f t="shared" ref="AY283" si="1551">CO283-CO282</f>
        <v>43</v>
      </c>
      <c r="AZ283">
        <f t="shared" ref="AZ283" si="1552">CC283-CC282</f>
        <v>119</v>
      </c>
      <c r="BA283">
        <f t="shared" ref="BA283" si="1553">CG283-CG282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P283" s="21">
        <v>1332938</v>
      </c>
      <c r="BQ283" s="21">
        <v>294364</v>
      </c>
      <c r="BT283" s="21">
        <v>272444</v>
      </c>
      <c r="BU283" s="21">
        <v>22352</v>
      </c>
      <c r="BX283" s="21">
        <v>9343</v>
      </c>
      <c r="BY283" s="21">
        <v>2316</v>
      </c>
      <c r="CB283" s="21">
        <v>2208</v>
      </c>
      <c r="CC283" s="21">
        <v>16955</v>
      </c>
      <c r="CF283" s="21">
        <v>5512</v>
      </c>
      <c r="CG283" s="21">
        <v>1298</v>
      </c>
      <c r="CJ283" s="21">
        <v>1224</v>
      </c>
      <c r="CK283" s="21">
        <v>129445</v>
      </c>
      <c r="CN283" s="21">
        <v>56352</v>
      </c>
      <c r="CO283" s="21">
        <v>13536</v>
      </c>
      <c r="CR283" s="21">
        <v>12402</v>
      </c>
    </row>
    <row r="284" spans="1:96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BQ284-BQ283</f>
        <v>1653</v>
      </c>
      <c r="AU284">
        <f t="shared" ref="AU284" si="1578">AT284/AS284</f>
        <v>7.0586728157827308E-2</v>
      </c>
      <c r="AV284">
        <f t="shared" ref="AV284" si="1579">BU284-BU283</f>
        <v>189</v>
      </c>
      <c r="AW284">
        <f t="shared" ref="AW284" si="1580">BY284-BY283</f>
        <v>4</v>
      </c>
      <c r="AX284">
        <f t="shared" ref="AX284" si="1581">CK284-CK283</f>
        <v>1306</v>
      </c>
      <c r="AY284">
        <f t="shared" ref="AY284" si="1582">CO284-CO283</f>
        <v>86</v>
      </c>
      <c r="AZ284">
        <f t="shared" ref="AZ284" si="1583">CC284-CC283</f>
        <v>163</v>
      </c>
      <c r="BA284">
        <f t="shared" ref="BA284" si="1584">CG284-CG283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P284" s="21">
        <v>1337938</v>
      </c>
      <c r="BQ284" s="21">
        <v>296017</v>
      </c>
      <c r="BT284" s="21">
        <v>273915</v>
      </c>
      <c r="BU284" s="21">
        <v>22541</v>
      </c>
      <c r="BX284" s="21">
        <v>9382</v>
      </c>
      <c r="BY284" s="21">
        <v>2320</v>
      </c>
      <c r="CB284" s="21">
        <v>2214</v>
      </c>
      <c r="CC284" s="21">
        <v>17118</v>
      </c>
      <c r="CF284" s="21">
        <v>5537</v>
      </c>
      <c r="CG284" s="21">
        <v>1314</v>
      </c>
      <c r="CJ284" s="21">
        <v>1240</v>
      </c>
      <c r="CK284" s="21">
        <v>130751</v>
      </c>
      <c r="CN284" s="21">
        <v>56557</v>
      </c>
      <c r="CO284" s="21">
        <v>13622</v>
      </c>
      <c r="CR284" s="21">
        <v>12486</v>
      </c>
    </row>
    <row r="285" spans="1:96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BQ285-BQ284</f>
        <v>424</v>
      </c>
      <c r="AU285">
        <f t="shared" ref="AU285" si="1606">AT285/AS285</f>
        <v>7.6204169662113588E-2</v>
      </c>
      <c r="AV285">
        <f t="shared" ref="AV285" si="1607">BU285-BU284</f>
        <v>26</v>
      </c>
      <c r="AW285">
        <f t="shared" ref="AW285" si="1608">BY285-BY284</f>
        <v>6</v>
      </c>
      <c r="AX285">
        <f t="shared" ref="AX285" si="1609">CK285-CK284</f>
        <v>245</v>
      </c>
      <c r="AY285">
        <f t="shared" ref="AY285" si="1610">CO285-CO284</f>
        <v>15</v>
      </c>
      <c r="AZ285">
        <f t="shared" ref="AZ285" si="1611">CC285-CC284</f>
        <v>36</v>
      </c>
      <c r="BA285">
        <f t="shared" ref="BA285" si="1612">CG285-CG284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P285" s="21">
        <v>1339488</v>
      </c>
      <c r="BQ285" s="21">
        <v>296441</v>
      </c>
      <c r="BT285" s="21">
        <v>274311</v>
      </c>
      <c r="BU285" s="21">
        <v>22567</v>
      </c>
      <c r="BX285" s="21">
        <v>9393</v>
      </c>
      <c r="BY285" s="21">
        <v>2326</v>
      </c>
      <c r="CB285" s="21">
        <v>2221</v>
      </c>
      <c r="CC285" s="21">
        <v>17154</v>
      </c>
      <c r="CF285" s="21">
        <v>5542</v>
      </c>
      <c r="CG285" s="21">
        <v>1317</v>
      </c>
      <c r="CJ285" s="21">
        <v>1243</v>
      </c>
      <c r="CK285" s="21">
        <v>130996</v>
      </c>
      <c r="CN285" s="21">
        <v>56601</v>
      </c>
      <c r="CO285" s="21">
        <v>13637</v>
      </c>
      <c r="CR285" s="21">
        <v>12501</v>
      </c>
    </row>
    <row r="286" spans="1:96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BQ286-BQ285</f>
        <v>681</v>
      </c>
      <c r="AU286">
        <f t="shared" ref="AU286" si="1637">AT286/AS286</f>
        <v>0.10665622552858262</v>
      </c>
      <c r="AV286">
        <f t="shared" ref="AV286" si="1638">BU286-BU285</f>
        <v>37</v>
      </c>
      <c r="AW286">
        <f t="shared" ref="AW286" si="1639">BY286-BY285</f>
        <v>2</v>
      </c>
      <c r="AX286">
        <f t="shared" ref="AX286" si="1640">CK286-CK285</f>
        <v>283</v>
      </c>
      <c r="AY286">
        <f t="shared" ref="AY286" si="1641">CO286-CO285</f>
        <v>23</v>
      </c>
      <c r="AZ286">
        <f t="shared" ref="AZ286" si="1642">CC286-CC285</f>
        <v>41</v>
      </c>
      <c r="BA286">
        <f t="shared" ref="BA286" si="1643">CG286-CG285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P286" s="21">
        <v>1341403</v>
      </c>
      <c r="BQ286" s="21">
        <v>297122</v>
      </c>
      <c r="BT286" s="21">
        <v>274936</v>
      </c>
      <c r="BU286" s="21">
        <v>22604</v>
      </c>
      <c r="BX286" s="21">
        <v>9405</v>
      </c>
      <c r="BY286" s="21">
        <v>2328</v>
      </c>
      <c r="CB286" s="21">
        <v>2223</v>
      </c>
      <c r="CC286" s="21">
        <v>17195</v>
      </c>
      <c r="CF286" s="21">
        <v>5550</v>
      </c>
      <c r="CG286" s="21">
        <v>1321</v>
      </c>
      <c r="CJ286" s="21">
        <v>1246</v>
      </c>
      <c r="CK286" s="21">
        <v>131279</v>
      </c>
      <c r="CN286" s="21">
        <v>56679</v>
      </c>
      <c r="CO286" s="21">
        <v>13660</v>
      </c>
      <c r="CR286" s="21">
        <v>12521</v>
      </c>
    </row>
    <row r="287" spans="1:96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BQ287-BQ286</f>
        <v>576</v>
      </c>
      <c r="AU287">
        <f t="shared" ref="AU287" si="1668">AT287/AS287</f>
        <v>0.10637119113573407</v>
      </c>
      <c r="AV287">
        <f t="shared" ref="AV287" si="1669">BU287-BU286</f>
        <v>36</v>
      </c>
      <c r="AW287">
        <f t="shared" ref="AW287" si="1670">BY287-BY286</f>
        <v>5</v>
      </c>
      <c r="AX287">
        <f t="shared" ref="AX287" si="1671">CK287-CK286</f>
        <v>405</v>
      </c>
      <c r="AY287">
        <f t="shared" ref="AY287" si="1672">CO287-CO286</f>
        <v>37</v>
      </c>
      <c r="AZ287">
        <f t="shared" ref="AZ287" si="1673">CC287-CC286</f>
        <v>55</v>
      </c>
      <c r="BA287">
        <f t="shared" ref="BA287" si="1674">CG287-CG286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P287" s="21">
        <v>1342809</v>
      </c>
      <c r="BQ287" s="21">
        <v>297698</v>
      </c>
      <c r="BT287" s="21">
        <v>275471</v>
      </c>
      <c r="BU287" s="21">
        <v>22640</v>
      </c>
      <c r="BX287" s="21">
        <v>9410</v>
      </c>
      <c r="BY287" s="21">
        <v>2333</v>
      </c>
      <c r="CB287" s="21">
        <v>2226</v>
      </c>
      <c r="CC287" s="21">
        <v>17250</v>
      </c>
      <c r="CF287" s="21">
        <v>5562</v>
      </c>
      <c r="CG287" s="21">
        <v>1322</v>
      </c>
      <c r="CJ287" s="21">
        <v>1248</v>
      </c>
      <c r="CK287" s="21">
        <v>131684</v>
      </c>
      <c r="CN287" s="21">
        <v>56771</v>
      </c>
      <c r="CO287" s="21">
        <v>13697</v>
      </c>
      <c r="CR287" s="21">
        <v>12554</v>
      </c>
    </row>
    <row r="288" spans="1:96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BQ288-BQ287</f>
        <v>1558</v>
      </c>
      <c r="AU288">
        <f t="shared" ref="AU288" si="1699">AT288/AS288</f>
        <v>5.9736973275564584E-2</v>
      </c>
      <c r="AV288">
        <f t="shared" ref="AV288" si="1700">BU288-BU287</f>
        <v>106</v>
      </c>
      <c r="AW288">
        <f t="shared" ref="AW288" si="1701">BY288-BY287</f>
        <v>13</v>
      </c>
      <c r="AX288">
        <f t="shared" ref="AX288" si="1702">CK288-CK287</f>
        <v>1737</v>
      </c>
      <c r="AY288">
        <f t="shared" ref="AY288" si="1703">CO288-CO287</f>
        <v>53</v>
      </c>
      <c r="AZ288">
        <f t="shared" ref="AZ288" si="1704">CC288-CC287</f>
        <v>133</v>
      </c>
      <c r="BA288">
        <f t="shared" ref="BA288" si="1705">CG288-CG287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/>
      <c r="BO288" s="20"/>
      <c r="BP288" s="20">
        <v>1346710</v>
      </c>
      <c r="BQ288" s="20">
        <v>299256</v>
      </c>
      <c r="BR288" s="20"/>
      <c r="BS288" s="20"/>
      <c r="BT288" s="20">
        <v>276946</v>
      </c>
      <c r="BU288" s="20">
        <v>22746</v>
      </c>
      <c r="BV288" s="20"/>
      <c r="BW288" s="20"/>
      <c r="BX288" s="20">
        <v>9431</v>
      </c>
      <c r="BY288" s="20">
        <v>2346</v>
      </c>
      <c r="BZ288" s="20"/>
      <c r="CA288" s="20"/>
      <c r="CB288" s="20">
        <v>2234</v>
      </c>
      <c r="CC288" s="20">
        <v>17383</v>
      </c>
      <c r="CD288" s="20"/>
      <c r="CE288" s="20"/>
      <c r="CF288" s="20">
        <v>5570</v>
      </c>
      <c r="CG288" s="20">
        <v>1323</v>
      </c>
      <c r="CH288" s="20"/>
      <c r="CI288" s="20"/>
      <c r="CJ288" s="20">
        <v>1249</v>
      </c>
      <c r="CK288" s="20">
        <v>133421</v>
      </c>
      <c r="CL288" s="20"/>
      <c r="CM288" s="20"/>
      <c r="CN288" s="20">
        <v>56885</v>
      </c>
      <c r="CO288" s="20">
        <v>13750</v>
      </c>
      <c r="CP288" s="20"/>
      <c r="CQ288" s="20"/>
      <c r="CR288" s="20">
        <v>12600</v>
      </c>
    </row>
    <row r="289" spans="1:96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BQ289-BQ288</f>
        <v>1727</v>
      </c>
      <c r="AU289">
        <f t="shared" ref="AU289" si="1730">AT289/AS289</f>
        <v>8.3875667799902867E-2</v>
      </c>
      <c r="AV289">
        <f t="shared" ref="AV289" si="1731">BU289-BU288</f>
        <v>160</v>
      </c>
      <c r="AW289">
        <f t="shared" ref="AW289" si="1732">BY289-BY288</f>
        <v>10</v>
      </c>
      <c r="AX289">
        <f t="shared" ref="AX289" si="1733">CK289-CK288</f>
        <v>881</v>
      </c>
      <c r="AY289">
        <f t="shared" ref="AY289" si="1734">CO289-CO288</f>
        <v>80</v>
      </c>
      <c r="AZ289">
        <f t="shared" ref="AZ289" si="1735">CC289-CC288</f>
        <v>144</v>
      </c>
      <c r="BA289">
        <f t="shared" ref="BA289" si="1736">CG289-CG288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/>
      <c r="BO289" s="20"/>
      <c r="BP289" s="20">
        <v>1350876</v>
      </c>
      <c r="BQ289" s="20">
        <v>300983</v>
      </c>
      <c r="BR289" s="20"/>
      <c r="BS289" s="20"/>
      <c r="BT289" s="20">
        <v>278593</v>
      </c>
      <c r="BU289" s="20">
        <v>22906</v>
      </c>
      <c r="BV289" s="20"/>
      <c r="BW289" s="20"/>
      <c r="BX289" s="20">
        <v>9462</v>
      </c>
      <c r="BY289" s="20">
        <v>2356</v>
      </c>
      <c r="BZ289" s="20"/>
      <c r="CA289" s="20"/>
      <c r="CB289" s="20">
        <v>2247</v>
      </c>
      <c r="CC289" s="20">
        <v>17527</v>
      </c>
      <c r="CD289" s="20"/>
      <c r="CE289" s="20"/>
      <c r="CF289" s="20">
        <v>5595</v>
      </c>
      <c r="CG289" s="20">
        <v>1332</v>
      </c>
      <c r="CH289" s="20"/>
      <c r="CI289" s="20"/>
      <c r="CJ289" s="20">
        <v>1258</v>
      </c>
      <c r="CK289" s="20">
        <v>134302</v>
      </c>
      <c r="CL289" s="20"/>
      <c r="CM289" s="20"/>
      <c r="CN289" s="20">
        <v>57087</v>
      </c>
      <c r="CO289" s="20">
        <v>13830</v>
      </c>
      <c r="CP289" s="20"/>
      <c r="CQ289" s="20"/>
      <c r="CR289" s="20">
        <v>12680</v>
      </c>
    </row>
    <row r="290" spans="1:96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BQ290-BQ289</f>
        <v>1909</v>
      </c>
      <c r="AU290">
        <f t="shared" ref="AU290" si="1761">AT290/AS290</f>
        <v>0.1238163185886626</v>
      </c>
      <c r="AV290">
        <f t="shared" ref="AV290" si="1762">BU290-BU289</f>
        <v>93</v>
      </c>
      <c r="AW290">
        <f t="shared" ref="AW290" si="1763">BY290-BY289</f>
        <v>14</v>
      </c>
      <c r="AX290">
        <f t="shared" ref="AX290" si="1764">CK290-CK289</f>
        <v>719</v>
      </c>
      <c r="AY290">
        <f t="shared" ref="AY290" si="1765">CO290-CO289</f>
        <v>74</v>
      </c>
      <c r="AZ290">
        <f t="shared" ref="AZ290" si="1766">CC290-CC289</f>
        <v>69</v>
      </c>
      <c r="BA290">
        <f t="shared" ref="BA290" si="1767">CG290-CG289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/>
      <c r="BO290" s="20"/>
      <c r="BP290" s="20">
        <v>1355010</v>
      </c>
      <c r="BQ290" s="20">
        <v>302892</v>
      </c>
      <c r="BR290" s="20"/>
      <c r="BS290" s="20"/>
      <c r="BT290" s="20">
        <v>280298</v>
      </c>
      <c r="BU290" s="20">
        <v>22999</v>
      </c>
      <c r="BV290" s="20"/>
      <c r="BW290" s="20"/>
      <c r="BX290" s="20">
        <v>9479</v>
      </c>
      <c r="BY290" s="20">
        <v>2370</v>
      </c>
      <c r="BZ290" s="20"/>
      <c r="CA290" s="20"/>
      <c r="CB290" s="20">
        <v>2259</v>
      </c>
      <c r="CC290" s="20">
        <v>17596</v>
      </c>
      <c r="CD290" s="20"/>
      <c r="CE290" s="20"/>
      <c r="CF290" s="20">
        <v>5609</v>
      </c>
      <c r="CG290" s="20">
        <v>1341</v>
      </c>
      <c r="CH290" s="20"/>
      <c r="CI290" s="20"/>
      <c r="CJ290" s="20">
        <v>1267</v>
      </c>
      <c r="CK290" s="20">
        <v>135021</v>
      </c>
      <c r="CL290" s="20"/>
      <c r="CM290" s="20"/>
      <c r="CN290" s="20">
        <v>57247</v>
      </c>
      <c r="CO290" s="20">
        <v>13904</v>
      </c>
      <c r="CP290" s="20"/>
      <c r="CQ290" s="20"/>
      <c r="CR290" s="20">
        <v>12746</v>
      </c>
    </row>
    <row r="291" spans="1:96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BQ291-BQ290</f>
        <v>2268</v>
      </c>
      <c r="AU291">
        <f t="shared" ref="AU291" si="1792">AT291/AS291</f>
        <v>7.7035426785774935E-2</v>
      </c>
      <c r="AV291">
        <f t="shared" ref="AV291" si="1793">BU291-BU290</f>
        <v>143</v>
      </c>
      <c r="AW291">
        <f t="shared" ref="AW291" si="1794">BY291-BY290</f>
        <v>7</v>
      </c>
      <c r="AX291">
        <f t="shared" ref="AX291" si="1795">CK291-CK290</f>
        <v>1297</v>
      </c>
      <c r="AY291">
        <f t="shared" ref="AY291" si="1796">CO291-CO290</f>
        <v>61</v>
      </c>
      <c r="AZ291">
        <f t="shared" ref="AZ291" si="1797">CC291-CC290</f>
        <v>239</v>
      </c>
      <c r="BA291">
        <f t="shared" ref="BA291" si="1798">CG291-CG290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/>
      <c r="BO291" s="20"/>
      <c r="BP291" s="20">
        <v>1359659</v>
      </c>
      <c r="BQ291" s="20">
        <v>305160</v>
      </c>
      <c r="BR291" s="20"/>
      <c r="BS291" s="20"/>
      <c r="BT291" s="20">
        <v>282437</v>
      </c>
      <c r="BU291" s="20">
        <v>23142</v>
      </c>
      <c r="BV291" s="20"/>
      <c r="BW291" s="20"/>
      <c r="BX291" s="20">
        <v>9501</v>
      </c>
      <c r="BY291" s="20">
        <v>2377</v>
      </c>
      <c r="BZ291" s="20"/>
      <c r="CA291" s="20"/>
      <c r="CB291" s="20">
        <v>2269</v>
      </c>
      <c r="CC291" s="20">
        <v>17835</v>
      </c>
      <c r="CD291" s="20"/>
      <c r="CE291" s="20"/>
      <c r="CF291" s="20">
        <v>5631</v>
      </c>
      <c r="CG291" s="20">
        <v>1356</v>
      </c>
      <c r="CH291" s="20"/>
      <c r="CI291" s="20"/>
      <c r="CJ291" s="20">
        <v>1282</v>
      </c>
      <c r="CK291" s="20">
        <v>136318</v>
      </c>
      <c r="CL291" s="20"/>
      <c r="CM291" s="20"/>
      <c r="CN291" s="20">
        <v>57394</v>
      </c>
      <c r="CO291" s="20">
        <v>13965</v>
      </c>
      <c r="CP291" s="20"/>
      <c r="CQ291" s="20"/>
      <c r="CR291" s="20">
        <v>12804</v>
      </c>
    </row>
    <row r="292" spans="1:96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BQ292-BQ291</f>
        <v>735</v>
      </c>
      <c r="AU292">
        <f t="shared" ref="AU292" si="1823">AT292/AS292</f>
        <v>8.8171785028790792E-2</v>
      </c>
      <c r="AV292">
        <f t="shared" ref="AV292" si="1824">BU292-BU291</f>
        <v>39</v>
      </c>
      <c r="AW292">
        <f t="shared" ref="AW292" si="1825">BY292-BY291</f>
        <v>1</v>
      </c>
      <c r="AX292">
        <f t="shared" ref="AX292" si="1826">CK292-CK291</f>
        <v>449</v>
      </c>
      <c r="AY292">
        <f t="shared" ref="AY292" si="1827">CO292-CO291</f>
        <v>21</v>
      </c>
      <c r="AZ292">
        <f t="shared" ref="AZ292" si="1828">CC292-CC291</f>
        <v>33</v>
      </c>
      <c r="BA292">
        <f t="shared" ref="BA292" si="1829">CG292-CG291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/>
      <c r="BO292" s="20"/>
      <c r="BP292" s="20">
        <v>1361710</v>
      </c>
      <c r="BQ292" s="20">
        <v>305895</v>
      </c>
      <c r="BR292" s="20"/>
      <c r="BS292" s="20"/>
      <c r="BT292" s="20">
        <v>283144</v>
      </c>
      <c r="BU292" s="20">
        <v>23181</v>
      </c>
      <c r="BV292" s="20"/>
      <c r="BW292" s="20"/>
      <c r="BX292" s="20">
        <v>9509</v>
      </c>
      <c r="BY292" s="20">
        <v>2378</v>
      </c>
      <c r="BZ292" s="20"/>
      <c r="CA292" s="20"/>
      <c r="CB292" s="20">
        <v>2271</v>
      </c>
      <c r="CC292" s="20">
        <v>17868</v>
      </c>
      <c r="CD292" s="20"/>
      <c r="CE292" s="20"/>
      <c r="CF292" s="20">
        <v>5646</v>
      </c>
      <c r="CG292" s="20">
        <v>1365</v>
      </c>
      <c r="CH292" s="20"/>
      <c r="CI292" s="20"/>
      <c r="CJ292" s="20">
        <v>1290</v>
      </c>
      <c r="CK292" s="20">
        <v>136767</v>
      </c>
      <c r="CL292" s="20"/>
      <c r="CM292" s="20"/>
      <c r="CN292" s="20">
        <v>57453</v>
      </c>
      <c r="CO292" s="20">
        <v>13986</v>
      </c>
      <c r="CP292" s="20"/>
      <c r="CQ292" s="20"/>
      <c r="CR292" s="20">
        <v>12823</v>
      </c>
    </row>
    <row r="293" spans="1:96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BQ293-BQ292</f>
        <v>1215</v>
      </c>
      <c r="AU293">
        <f t="shared" ref="AU293" si="1851">AT293/AS293</f>
        <v>0.14193925233644861</v>
      </c>
      <c r="AV293">
        <f t="shared" ref="AV293" si="1852">BU293-BU292</f>
        <v>48</v>
      </c>
      <c r="AW293">
        <f t="shared" ref="AW293" si="1853">BY293-BY292</f>
        <v>4</v>
      </c>
      <c r="AX293">
        <f t="shared" ref="AX293" si="1854">CK293-CK292</f>
        <v>422</v>
      </c>
      <c r="AY293">
        <f t="shared" ref="AY293" si="1855">CO293-CO292</f>
        <v>55</v>
      </c>
      <c r="AZ293">
        <f t="shared" ref="AZ293" si="1856">CC293-CC292</f>
        <v>54</v>
      </c>
      <c r="BA293">
        <f t="shared" ref="BA293" si="1857">CG293-CG292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/>
      <c r="BO293" s="20"/>
      <c r="BP293" s="20">
        <v>1364349</v>
      </c>
      <c r="BQ293" s="20">
        <v>307110</v>
      </c>
      <c r="BR293" s="20"/>
      <c r="BS293" s="20"/>
      <c r="BT293" s="20">
        <v>284265</v>
      </c>
      <c r="BU293" s="20">
        <v>23229</v>
      </c>
      <c r="BV293" s="20"/>
      <c r="BW293" s="20"/>
      <c r="BX293" s="20">
        <v>9531</v>
      </c>
      <c r="BY293" s="20">
        <v>2382</v>
      </c>
      <c r="BZ293" s="20"/>
      <c r="CA293" s="20"/>
      <c r="CB293" s="20">
        <v>2273</v>
      </c>
      <c r="CC293" s="20">
        <v>17922</v>
      </c>
      <c r="CD293" s="20"/>
      <c r="CE293" s="20"/>
      <c r="CF293" s="20">
        <v>5660</v>
      </c>
      <c r="CG293" s="20">
        <v>1372</v>
      </c>
      <c r="CH293" s="20"/>
      <c r="CI293" s="20"/>
      <c r="CJ293" s="20">
        <v>1298</v>
      </c>
      <c r="CK293" s="20">
        <v>137189</v>
      </c>
      <c r="CL293" s="20"/>
      <c r="CM293" s="20"/>
      <c r="CN293" s="20">
        <v>57597</v>
      </c>
      <c r="CO293" s="20">
        <v>14041</v>
      </c>
      <c r="CP293" s="20"/>
      <c r="CQ293" s="20"/>
      <c r="CR293" s="20">
        <v>12869</v>
      </c>
    </row>
    <row r="294" spans="1:96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BQ294-BQ293</f>
        <v>646</v>
      </c>
      <c r="AU294">
        <f t="shared" ref="AU294" si="1882">AT294/AS294</f>
        <v>0.12651782216999607</v>
      </c>
      <c r="AV294">
        <f t="shared" ref="AV294" si="1883">BU294-BU293</f>
        <v>35</v>
      </c>
      <c r="AW294">
        <f t="shared" ref="AW294" si="1884">BY294-BY293</f>
        <v>5</v>
      </c>
      <c r="AX294">
        <f t="shared" ref="AX294" si="1885">CK294-CK293</f>
        <v>347</v>
      </c>
      <c r="AY294">
        <f t="shared" ref="AY294" si="1886">CO294-CO293</f>
        <v>35</v>
      </c>
      <c r="AZ294">
        <f t="shared" ref="AZ294" si="1887">CC294-CC293</f>
        <v>113</v>
      </c>
      <c r="BA294">
        <f t="shared" ref="BA294" si="1888">CG294-CG293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/>
      <c r="BO294" s="20"/>
      <c r="BP294" s="20">
        <v>1365703</v>
      </c>
      <c r="BQ294" s="20">
        <v>307756</v>
      </c>
      <c r="BR294" s="20"/>
      <c r="BS294" s="20"/>
      <c r="BT294" s="20">
        <v>284860</v>
      </c>
      <c r="BU294" s="20">
        <v>23264</v>
      </c>
      <c r="BV294" s="20"/>
      <c r="BW294" s="20"/>
      <c r="BX294" s="20">
        <v>9539</v>
      </c>
      <c r="BY294" s="20">
        <v>2387</v>
      </c>
      <c r="BZ294" s="20"/>
      <c r="CA294" s="20"/>
      <c r="CB294" s="20">
        <v>2279</v>
      </c>
      <c r="CC294" s="20">
        <v>18035</v>
      </c>
      <c r="CD294" s="20"/>
      <c r="CE294" s="20"/>
      <c r="CF294" s="20">
        <v>5665</v>
      </c>
      <c r="CG294" s="20">
        <v>1375</v>
      </c>
      <c r="CH294" s="20"/>
      <c r="CI294" s="20"/>
      <c r="CJ294" s="20">
        <v>1300</v>
      </c>
      <c r="CK294" s="20">
        <v>137536</v>
      </c>
      <c r="CL294" s="20"/>
      <c r="CM294" s="20"/>
      <c r="CN294" s="20">
        <v>57691</v>
      </c>
      <c r="CO294" s="20">
        <v>14076</v>
      </c>
      <c r="CP294" s="20"/>
      <c r="CQ294" s="20"/>
      <c r="CR294" s="20">
        <v>12906</v>
      </c>
    </row>
    <row r="295" spans="1:96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BQ295-BQ294</f>
        <v>1877</v>
      </c>
      <c r="AU295">
        <f t="shared" ref="AU295" si="1913">AT295/AS295</f>
        <v>7.5911995470355098E-2</v>
      </c>
      <c r="AV295">
        <f t="shared" ref="AV295" si="1914">BU295-BU294</f>
        <v>299</v>
      </c>
      <c r="AW295">
        <f t="shared" ref="AW295" si="1915">BY295-BY294</f>
        <v>11</v>
      </c>
      <c r="AX295">
        <f t="shared" ref="AX295" si="1916">CK295-CK294</f>
        <v>1067</v>
      </c>
      <c r="AY295">
        <f t="shared" ref="AY295" si="1917">CO295-CO294</f>
        <v>51</v>
      </c>
      <c r="AZ295">
        <f t="shared" ref="AZ295" si="1918">CC295-CC294</f>
        <v>200</v>
      </c>
      <c r="BA295">
        <f t="shared" ref="BA295" si="1919">CG295-CG294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/>
      <c r="BO295" s="20"/>
      <c r="BP295" s="20">
        <v>1369643</v>
      </c>
      <c r="BQ295" s="20">
        <v>309633</v>
      </c>
      <c r="BR295" s="20"/>
      <c r="BS295" s="20"/>
      <c r="BT295" s="20">
        <v>286677</v>
      </c>
      <c r="BU295" s="20">
        <v>23563</v>
      </c>
      <c r="BV295" s="20"/>
      <c r="BW295" s="20"/>
      <c r="BX295" s="20">
        <v>9561</v>
      </c>
      <c r="BY295" s="20">
        <v>2398</v>
      </c>
      <c r="BZ295" s="20"/>
      <c r="CA295" s="20"/>
      <c r="CB295" s="20">
        <v>2291</v>
      </c>
      <c r="CC295" s="20">
        <v>18235</v>
      </c>
      <c r="CD295" s="20"/>
      <c r="CE295" s="20"/>
      <c r="CF295" s="20">
        <v>5677</v>
      </c>
      <c r="CG295" s="20">
        <v>1386</v>
      </c>
      <c r="CH295" s="20"/>
      <c r="CI295" s="20"/>
      <c r="CJ295" s="20">
        <v>1310</v>
      </c>
      <c r="CK295" s="20">
        <v>138603</v>
      </c>
      <c r="CL295" s="20"/>
      <c r="CM295" s="20"/>
      <c r="CN295" s="20">
        <v>57787</v>
      </c>
      <c r="CO295" s="20">
        <v>14127</v>
      </c>
      <c r="CP295" s="20"/>
      <c r="CQ295" s="20"/>
      <c r="CR295" s="20">
        <v>12946</v>
      </c>
    </row>
    <row r="296" spans="1:96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BQ296-BQ295</f>
        <v>2940</v>
      </c>
      <c r="AU296">
        <f t="shared" ref="AU296" si="1944">AT296/AS296</f>
        <v>0.1168103619531964</v>
      </c>
      <c r="AV296">
        <f t="shared" ref="AV296" si="1945">BU296-BU295</f>
        <v>159</v>
      </c>
      <c r="AW296">
        <f t="shared" ref="AW296" si="1946">BY296-BY295</f>
        <v>15</v>
      </c>
      <c r="AX296">
        <f t="shared" ref="AX296" si="1947">CK296-CK295</f>
        <v>1010</v>
      </c>
      <c r="AY296">
        <f t="shared" ref="AY296" si="1948">CO296-CO295</f>
        <v>172</v>
      </c>
      <c r="AZ296">
        <f t="shared" ref="AZ296" si="1949">CC296-CC295</f>
        <v>211</v>
      </c>
      <c r="BA296">
        <f t="shared" ref="BA296" si="1950">CG296-CG295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/>
      <c r="BO296" s="20"/>
      <c r="BP296" s="20">
        <v>1375680</v>
      </c>
      <c r="BQ296" s="20">
        <v>312573</v>
      </c>
      <c r="BR296" s="20"/>
      <c r="BS296" s="20"/>
      <c r="BT296" s="20">
        <v>289463</v>
      </c>
      <c r="BU296" s="20">
        <v>23722</v>
      </c>
      <c r="BV296" s="20"/>
      <c r="BW296" s="20"/>
      <c r="BX296" s="20">
        <v>9599</v>
      </c>
      <c r="BY296" s="20">
        <v>2413</v>
      </c>
      <c r="BZ296" s="20"/>
      <c r="CA296" s="20"/>
      <c r="CB296" s="20">
        <v>2304</v>
      </c>
      <c r="CC296" s="20">
        <v>18446</v>
      </c>
      <c r="CD296" s="20"/>
      <c r="CE296" s="20"/>
      <c r="CF296" s="20">
        <v>5712</v>
      </c>
      <c r="CG296" s="20">
        <v>1412</v>
      </c>
      <c r="CH296" s="20"/>
      <c r="CI296" s="20"/>
      <c r="CJ296" s="20">
        <v>1337</v>
      </c>
      <c r="CK296" s="20">
        <v>139613</v>
      </c>
      <c r="CL296" s="20"/>
      <c r="CM296" s="20"/>
      <c r="CN296" s="20">
        <v>58011</v>
      </c>
      <c r="CO296" s="20">
        <v>14299</v>
      </c>
      <c r="CP296" s="20"/>
      <c r="CQ296" s="20"/>
      <c r="CR296" s="20">
        <v>13039</v>
      </c>
    </row>
    <row r="297" spans="1:96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BQ297-BQ296</f>
        <v>2057</v>
      </c>
      <c r="AU297">
        <f t="shared" ref="AU297" si="1975">AT297/AS297</f>
        <v>0.10692379665245867</v>
      </c>
      <c r="AV297">
        <f t="shared" ref="AV297" si="1976">BU297-BU296</f>
        <v>150</v>
      </c>
      <c r="AW297">
        <f t="shared" ref="AW297" si="1977">BY297-BY296</f>
        <v>7</v>
      </c>
      <c r="AX297">
        <f t="shared" ref="AX297" si="1978">CK297-CK296</f>
        <v>687</v>
      </c>
      <c r="AY297">
        <f t="shared" ref="AY297" si="1979">CO297-CO296</f>
        <v>-19</v>
      </c>
      <c r="AZ297">
        <f t="shared" ref="AZ297" si="1980">CC297-CC296</f>
        <v>137</v>
      </c>
      <c r="BA297">
        <f t="shared" ref="BA297" si="1981">CG297-CG296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/>
      <c r="BO297" s="20"/>
      <c r="BP297" s="20">
        <v>1380524</v>
      </c>
      <c r="BQ297" s="20">
        <v>314630</v>
      </c>
      <c r="BR297" s="20"/>
      <c r="BS297" s="20"/>
      <c r="BT297" s="20">
        <v>291370</v>
      </c>
      <c r="BU297" s="20">
        <v>23872</v>
      </c>
      <c r="BV297" s="20"/>
      <c r="BW297" s="20"/>
      <c r="BX297" s="20">
        <v>9630</v>
      </c>
      <c r="BY297" s="20">
        <v>2420</v>
      </c>
      <c r="BZ297" s="20"/>
      <c r="CA297" s="20"/>
      <c r="CB297" s="20">
        <v>2314</v>
      </c>
      <c r="CC297" s="20">
        <v>18583</v>
      </c>
      <c r="CD297" s="20"/>
      <c r="CE297" s="20"/>
      <c r="CF297" s="20">
        <v>5732</v>
      </c>
      <c r="CG297" s="20">
        <v>1432</v>
      </c>
      <c r="CH297" s="20"/>
      <c r="CI297" s="20"/>
      <c r="CJ297" s="20">
        <v>1355</v>
      </c>
      <c r="CK297" s="20">
        <v>140300</v>
      </c>
      <c r="CL297" s="20"/>
      <c r="CM297" s="20"/>
      <c r="CN297" s="20">
        <v>58187</v>
      </c>
      <c r="CO297" s="20">
        <v>14280</v>
      </c>
      <c r="CP297" s="20"/>
      <c r="CQ297" s="20"/>
      <c r="CR297" s="20">
        <v>13084</v>
      </c>
    </row>
    <row r="298" spans="1:96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BQ298-BQ297</f>
        <v>2261</v>
      </c>
      <c r="AU298">
        <f t="shared" ref="AU298" si="2006">AT298/AS298</f>
        <v>7.9879879879879878E-2</v>
      </c>
      <c r="AV298">
        <f t="shared" ref="AV298" si="2007">BU298-BU297</f>
        <v>339</v>
      </c>
      <c r="AW298">
        <f t="shared" ref="AW298" si="2008">BY298-BY297</f>
        <v>20</v>
      </c>
      <c r="AX298">
        <f t="shared" ref="AX298" si="2009">CK298-CK297</f>
        <v>1781</v>
      </c>
      <c r="AY298">
        <f t="shared" ref="AY298" si="2010">CO298-CO297</f>
        <v>93</v>
      </c>
      <c r="AZ298">
        <f t="shared" ref="AZ298" si="2011">CC298-CC297</f>
        <v>332</v>
      </c>
      <c r="BA298">
        <f t="shared" ref="BA298" si="2012">CG298-CG297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/>
      <c r="BO298" s="20"/>
      <c r="BP298" s="20">
        <v>1389169</v>
      </c>
      <c r="BQ298" s="20">
        <v>316891</v>
      </c>
      <c r="BR298" s="20"/>
      <c r="BS298" s="20"/>
      <c r="BT298" s="20">
        <v>293448</v>
      </c>
      <c r="BU298" s="20">
        <v>24211</v>
      </c>
      <c r="BV298" s="20"/>
      <c r="BW298" s="20"/>
      <c r="BX298" s="20">
        <v>9684</v>
      </c>
      <c r="BY298" s="20">
        <v>2440</v>
      </c>
      <c r="BZ298" s="20"/>
      <c r="CA298" s="20"/>
      <c r="CB298" s="20">
        <v>2330</v>
      </c>
      <c r="CC298" s="20">
        <v>18915</v>
      </c>
      <c r="CD298" s="20"/>
      <c r="CE298" s="20"/>
      <c r="CF298" s="20">
        <v>5779</v>
      </c>
      <c r="CG298" s="20">
        <v>1452</v>
      </c>
      <c r="CH298" s="20"/>
      <c r="CI298" s="20"/>
      <c r="CJ298" s="20">
        <v>1377</v>
      </c>
      <c r="CK298" s="20">
        <v>142081</v>
      </c>
      <c r="CL298" s="20"/>
      <c r="CM298" s="20"/>
      <c r="CN298" s="20">
        <v>58408</v>
      </c>
      <c r="CO298" s="20">
        <v>14373</v>
      </c>
      <c r="CP298" s="20"/>
      <c r="CQ298" s="20"/>
      <c r="CR298" s="20">
        <v>13172</v>
      </c>
    </row>
    <row r="299" spans="1:96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BQ299-BQ298</f>
        <v>1777</v>
      </c>
      <c r="AU299">
        <f t="shared" ref="AU299" si="2037">AT299/AS299</f>
        <v>7.722393637825388E-2</v>
      </c>
      <c r="AV299">
        <f t="shared" ref="AV299" si="2038">BU299-BU298</f>
        <v>328</v>
      </c>
      <c r="AW299">
        <f t="shared" ref="AW299" si="2039">BY299-BY298</f>
        <v>16</v>
      </c>
      <c r="AX299">
        <f t="shared" ref="AX299" si="2040">CK299-CK298</f>
        <v>1490</v>
      </c>
      <c r="AY299">
        <f t="shared" ref="AY299" si="2041">CO299-CO298</f>
        <v>86</v>
      </c>
      <c r="AZ299">
        <f t="shared" ref="AZ299" si="2042">CC299-CC298</f>
        <v>190</v>
      </c>
      <c r="BA299">
        <f t="shared" ref="BA299" si="2043">CG299-CG298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/>
      <c r="BO299" s="20"/>
      <c r="BP299" s="20">
        <v>1390852</v>
      </c>
      <c r="BQ299" s="20">
        <v>318668</v>
      </c>
      <c r="BR299" s="20"/>
      <c r="BS299" s="20"/>
      <c r="BT299" s="20">
        <v>295113</v>
      </c>
      <c r="BU299" s="20">
        <v>24539</v>
      </c>
      <c r="BV299" s="20"/>
      <c r="BW299" s="20"/>
      <c r="BX299" s="20">
        <v>9743</v>
      </c>
      <c r="BY299" s="20">
        <v>2456</v>
      </c>
      <c r="BZ299" s="20"/>
      <c r="CA299" s="20"/>
      <c r="CB299" s="20">
        <v>2345</v>
      </c>
      <c r="CC299" s="20">
        <v>19105</v>
      </c>
      <c r="CD299" s="20"/>
      <c r="CE299" s="20"/>
      <c r="CF299" s="20">
        <v>5802</v>
      </c>
      <c r="CG299" s="20">
        <v>1468</v>
      </c>
      <c r="CH299" s="20"/>
      <c r="CI299" s="20"/>
      <c r="CJ299" s="20">
        <v>1394</v>
      </c>
      <c r="CK299" s="20">
        <v>143571</v>
      </c>
      <c r="CL299" s="20"/>
      <c r="CM299" s="20"/>
      <c r="CN299" s="20">
        <v>58619</v>
      </c>
      <c r="CO299" s="20">
        <v>14459</v>
      </c>
      <c r="CP299" s="20"/>
      <c r="CQ299" s="20"/>
      <c r="CR299" s="20">
        <v>13244</v>
      </c>
    </row>
    <row r="300" spans="1:96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BQ300-BQ299</f>
        <v>1440</v>
      </c>
      <c r="AU300">
        <f t="shared" ref="AU300" si="2068">AT300/AS300</f>
        <v>0.12144724635236569</v>
      </c>
      <c r="AV300">
        <f t="shared" ref="AV300" si="2069">BU300-BU299</f>
        <v>74</v>
      </c>
      <c r="AW300">
        <f t="shared" ref="AW300" si="2070">BY300-BY299</f>
        <v>10</v>
      </c>
      <c r="AX300">
        <f t="shared" ref="AX300" si="2071">CK300-CK299</f>
        <v>476</v>
      </c>
      <c r="AY300">
        <f t="shared" ref="AY300" si="2072">CO300-CO299</f>
        <v>43</v>
      </c>
      <c r="AZ300">
        <f t="shared" ref="AZ300" si="2073">CC300-CC299</f>
        <v>77</v>
      </c>
      <c r="BA300">
        <f t="shared" ref="BA300" si="2074">CG300-CG299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/>
      <c r="BO300" s="20"/>
      <c r="BP300" s="20">
        <v>1394802</v>
      </c>
      <c r="BQ300" s="20">
        <v>320108</v>
      </c>
      <c r="BR300" s="20"/>
      <c r="BS300" s="20"/>
      <c r="BT300" s="20">
        <v>296443</v>
      </c>
      <c r="BU300" s="20">
        <v>24613</v>
      </c>
      <c r="BV300" s="20"/>
      <c r="BW300" s="20"/>
      <c r="BX300" s="20">
        <v>9770</v>
      </c>
      <c r="BY300" s="20">
        <v>2466</v>
      </c>
      <c r="BZ300" s="20"/>
      <c r="CA300" s="20"/>
      <c r="CB300" s="20">
        <v>2357</v>
      </c>
      <c r="CC300" s="20">
        <v>19182</v>
      </c>
      <c r="CD300" s="20"/>
      <c r="CE300" s="20"/>
      <c r="CF300" s="20">
        <v>5818</v>
      </c>
      <c r="CG300" s="20">
        <v>1476</v>
      </c>
      <c r="CH300" s="20"/>
      <c r="CI300" s="20"/>
      <c r="CJ300" s="20">
        <v>1402</v>
      </c>
      <c r="CK300" s="20">
        <v>144047</v>
      </c>
      <c r="CL300" s="20"/>
      <c r="CM300" s="20"/>
      <c r="CN300" s="20">
        <v>58785</v>
      </c>
      <c r="CO300" s="20">
        <v>14502</v>
      </c>
      <c r="CP300" s="20"/>
      <c r="CQ300" s="20"/>
      <c r="CR300" s="20">
        <v>13288</v>
      </c>
    </row>
    <row r="301" spans="1:96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BQ301-BQ300</f>
        <v>443</v>
      </c>
      <c r="AU301">
        <f t="shared" ref="AU301" si="2099">AT301/AS301</f>
        <v>7.7801194239550397E-2</v>
      </c>
      <c r="AV301">
        <f t="shared" ref="AV301" si="2100">BU301-BU300</f>
        <v>39</v>
      </c>
      <c r="AW301">
        <f t="shared" ref="AW301" si="2101">BY301-BY300</f>
        <v>6</v>
      </c>
      <c r="AX301">
        <f t="shared" ref="AX301" si="2102">CK301-CK300</f>
        <v>263</v>
      </c>
      <c r="AY301">
        <f t="shared" ref="AY301" si="2103">CO301-CO300</f>
        <v>17</v>
      </c>
      <c r="AZ301">
        <f t="shared" ref="AZ301" si="2104">CC301-CC300</f>
        <v>40</v>
      </c>
      <c r="BA301">
        <f t="shared" ref="BA301" si="2105">CG301-CG300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/>
      <c r="BO301" s="20"/>
      <c r="BP301" s="20">
        <v>1396433</v>
      </c>
      <c r="BQ301" s="20">
        <v>320551</v>
      </c>
      <c r="BR301" s="20"/>
      <c r="BS301" s="20"/>
      <c r="BT301" s="20">
        <v>296859</v>
      </c>
      <c r="BU301" s="20">
        <v>24652</v>
      </c>
      <c r="BV301" s="20"/>
      <c r="BW301" s="20"/>
      <c r="BX301" s="20">
        <v>9783</v>
      </c>
      <c r="BY301" s="20">
        <v>2472</v>
      </c>
      <c r="BZ301" s="20"/>
      <c r="CA301" s="20"/>
      <c r="CB301" s="20">
        <v>2361</v>
      </c>
      <c r="CC301" s="20">
        <v>19222</v>
      </c>
      <c r="CD301" s="20"/>
      <c r="CE301" s="20"/>
      <c r="CF301" s="20">
        <v>5820</v>
      </c>
      <c r="CG301" s="20">
        <v>1479</v>
      </c>
      <c r="CH301" s="20"/>
      <c r="CI301" s="20"/>
      <c r="CJ301" s="20">
        <v>1406</v>
      </c>
      <c r="CK301" s="20">
        <v>144310</v>
      </c>
      <c r="CL301" s="20"/>
      <c r="CM301" s="20"/>
      <c r="CN301" s="20">
        <v>58840</v>
      </c>
      <c r="CO301" s="20">
        <v>14519</v>
      </c>
      <c r="CP301" s="20"/>
      <c r="CQ301" s="20"/>
      <c r="CR301" s="20">
        <v>13297</v>
      </c>
    </row>
    <row r="302" spans="1:96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BQ302-BQ301</f>
        <v>1262</v>
      </c>
      <c r="AU302">
        <f t="shared" ref="AU302" si="2130">AT302/AS302</f>
        <v>5.7135095979717491E-2</v>
      </c>
      <c r="AV302">
        <f t="shared" ref="AV302" si="2131">BU302-BU301</f>
        <v>114</v>
      </c>
      <c r="AW302">
        <f t="shared" ref="AW302" si="2132">BY302-BY301</f>
        <v>1</v>
      </c>
      <c r="AX302">
        <f t="shared" ref="AX302" si="2133">CK302-CK301</f>
        <v>781</v>
      </c>
      <c r="AY302">
        <f t="shared" ref="AY302" si="2134">CO302-CO301</f>
        <v>33</v>
      </c>
      <c r="AZ302">
        <f t="shared" ref="AZ302" si="2135">CC302-CC301</f>
        <v>195</v>
      </c>
      <c r="BA302">
        <f t="shared" ref="BA302" si="2136">CG302-CG301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/>
      <c r="BO302" s="20"/>
      <c r="BP302" s="20">
        <v>1399877</v>
      </c>
      <c r="BQ302" s="20">
        <v>321813</v>
      </c>
      <c r="BR302" s="20"/>
      <c r="BS302" s="20"/>
      <c r="BT302" s="20">
        <v>298040</v>
      </c>
      <c r="BU302" s="20">
        <v>24766</v>
      </c>
      <c r="BV302" s="20"/>
      <c r="BW302" s="20"/>
      <c r="BX302" s="20">
        <v>9804</v>
      </c>
      <c r="BY302" s="20">
        <v>2473</v>
      </c>
      <c r="BZ302" s="20"/>
      <c r="CA302" s="20"/>
      <c r="CB302" s="20">
        <v>2360</v>
      </c>
      <c r="CC302" s="20">
        <v>19417</v>
      </c>
      <c r="CD302" s="20"/>
      <c r="CE302" s="20"/>
      <c r="CF302" s="20">
        <v>5840</v>
      </c>
      <c r="CG302" s="20">
        <v>1487</v>
      </c>
      <c r="CH302" s="20"/>
      <c r="CI302" s="20"/>
      <c r="CJ302" s="20">
        <v>1414</v>
      </c>
      <c r="CK302" s="20">
        <v>145091</v>
      </c>
      <c r="CL302" s="20"/>
      <c r="CM302" s="20"/>
      <c r="CN302" s="20">
        <v>58955</v>
      </c>
      <c r="CO302" s="20">
        <v>14552</v>
      </c>
      <c r="CP302" s="20"/>
      <c r="CQ302" s="20"/>
      <c r="CR302" s="20">
        <v>13328</v>
      </c>
    </row>
    <row r="303" spans="1:96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BQ303-BQ302</f>
        <v>2001</v>
      </c>
      <c r="AU303">
        <f t="shared" ref="AU303" si="2161">AT303/AS303</f>
        <v>8.3569996658870702E-2</v>
      </c>
      <c r="AV303">
        <f t="shared" ref="AV303" si="2162">BU303-BU302</f>
        <v>182</v>
      </c>
      <c r="AW303">
        <f t="shared" ref="AW303" si="2163">BY303-BY302</f>
        <v>9</v>
      </c>
      <c r="AX303">
        <f t="shared" ref="AX303" si="2164">CK303-CK302</f>
        <v>1047</v>
      </c>
      <c r="AY303">
        <f t="shared" ref="AY303" si="2165">CO303-CO302</f>
        <v>97</v>
      </c>
      <c r="AZ303">
        <f t="shared" ref="AZ303" si="2166">CC303-CC302</f>
        <v>193</v>
      </c>
      <c r="BA303">
        <f t="shared" ref="BA303" si="2167">CG303-CG302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/>
      <c r="BO303" s="20"/>
      <c r="BP303" s="20">
        <v>1405114</v>
      </c>
      <c r="BQ303" s="20">
        <v>323814</v>
      </c>
      <c r="BR303" s="20"/>
      <c r="BS303" s="20"/>
      <c r="BT303" s="20">
        <v>299884</v>
      </c>
      <c r="BU303" s="20">
        <v>24948</v>
      </c>
      <c r="BV303" s="20"/>
      <c r="BW303" s="20"/>
      <c r="BX303" s="20">
        <v>9835</v>
      </c>
      <c r="BY303" s="20">
        <v>2482</v>
      </c>
      <c r="BZ303" s="20"/>
      <c r="CA303" s="20"/>
      <c r="CB303" s="20">
        <v>2369</v>
      </c>
      <c r="CC303" s="20">
        <v>19610</v>
      </c>
      <c r="CD303" s="20"/>
      <c r="CE303" s="20"/>
      <c r="CF303" s="20">
        <v>5870</v>
      </c>
      <c r="CG303" s="20">
        <v>1506</v>
      </c>
      <c r="CH303" s="20"/>
      <c r="CI303" s="20"/>
      <c r="CJ303" s="20">
        <v>1431</v>
      </c>
      <c r="CK303" s="20">
        <v>146138</v>
      </c>
      <c r="CL303" s="20"/>
      <c r="CM303" s="20"/>
      <c r="CN303" s="20">
        <v>59173</v>
      </c>
      <c r="CO303" s="20">
        <v>14649</v>
      </c>
      <c r="CP303" s="20"/>
      <c r="CQ303" s="20"/>
      <c r="CR303" s="20">
        <v>13427</v>
      </c>
    </row>
    <row r="304" spans="1:96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BQ304-BQ303</f>
        <v>1664</v>
      </c>
      <c r="AU304">
        <f t="shared" ref="AU304" si="2192">AT304/AS304</f>
        <v>8.1572626109122998E-2</v>
      </c>
      <c r="AV304">
        <f t="shared" ref="AV304" si="2193">BU304-BU303</f>
        <v>155</v>
      </c>
      <c r="AW304">
        <f t="shared" ref="AW304" si="2194">BY304-BY303</f>
        <v>17</v>
      </c>
      <c r="AX304">
        <f t="shared" ref="AX304" si="2195">CK304-CK303</f>
        <v>523</v>
      </c>
      <c r="AY304">
        <f t="shared" ref="AY304" si="2196">CO304-CO303</f>
        <v>64</v>
      </c>
      <c r="AZ304">
        <f t="shared" ref="AZ304" si="2197">CC304-CC303</f>
        <v>86</v>
      </c>
      <c r="BA304">
        <f t="shared" ref="BA304" si="2198">CG304-CG303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/>
      <c r="BO304" s="20"/>
      <c r="BP304" s="20">
        <v>1410318</v>
      </c>
      <c r="BQ304" s="20">
        <v>325478</v>
      </c>
      <c r="BR304" s="20"/>
      <c r="BS304" s="20"/>
      <c r="BT304" s="20">
        <v>301442</v>
      </c>
      <c r="BU304" s="20">
        <v>25103</v>
      </c>
      <c r="BV304" s="20"/>
      <c r="BW304" s="20"/>
      <c r="BX304" s="20">
        <v>9865</v>
      </c>
      <c r="BY304" s="20">
        <v>2499</v>
      </c>
      <c r="BZ304" s="20"/>
      <c r="CA304" s="20"/>
      <c r="CB304" s="20">
        <v>2385</v>
      </c>
      <c r="CC304" s="20">
        <v>19696</v>
      </c>
      <c r="CD304" s="20"/>
      <c r="CE304" s="20"/>
      <c r="CF304" s="20">
        <v>5885</v>
      </c>
      <c r="CG304" s="20">
        <v>1515</v>
      </c>
      <c r="CH304" s="20"/>
      <c r="CI304" s="20"/>
      <c r="CJ304" s="20">
        <v>1442</v>
      </c>
      <c r="CK304" s="20">
        <v>146661</v>
      </c>
      <c r="CL304" s="20"/>
      <c r="CM304" s="20"/>
      <c r="CN304" s="20">
        <v>59329</v>
      </c>
      <c r="CO304" s="20">
        <v>14713</v>
      </c>
      <c r="CP304" s="20"/>
      <c r="CQ304" s="20"/>
      <c r="CR304" s="20">
        <v>13490</v>
      </c>
    </row>
    <row r="305" spans="1:96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BQ305-BQ304</f>
        <v>1460</v>
      </c>
      <c r="AU305">
        <f t="shared" ref="AU305" si="2223">AT305/AS305</f>
        <v>6.3214409421544854E-2</v>
      </c>
      <c r="AV305">
        <f t="shared" ref="AV305" si="2224">BU305-BU304</f>
        <v>292</v>
      </c>
      <c r="AW305">
        <f t="shared" ref="AW305" si="2225">BY305-BY304</f>
        <v>19</v>
      </c>
      <c r="AX305">
        <f t="shared" ref="AX305" si="2226">CK305-CK304</f>
        <v>1366</v>
      </c>
      <c r="AY305">
        <f t="shared" ref="AY305" si="2227">CO305-CO304</f>
        <v>66</v>
      </c>
      <c r="AZ305">
        <f t="shared" ref="AZ305" si="2228">CC305-CC304</f>
        <v>179</v>
      </c>
      <c r="BA305">
        <f t="shared" ref="BA305" si="2229">CG305-CG304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/>
      <c r="BO305" s="20"/>
      <c r="BP305" s="20">
        <v>1414800</v>
      </c>
      <c r="BQ305" s="20">
        <v>326938</v>
      </c>
      <c r="BR305" s="20"/>
      <c r="BS305" s="20"/>
      <c r="BT305" s="20">
        <v>302782</v>
      </c>
      <c r="BU305" s="20">
        <v>25395</v>
      </c>
      <c r="BV305" s="20"/>
      <c r="BW305" s="20"/>
      <c r="BX305" s="20">
        <v>9917</v>
      </c>
      <c r="BY305" s="20">
        <v>2518</v>
      </c>
      <c r="BZ305" s="20"/>
      <c r="CA305" s="20"/>
      <c r="CB305" s="20">
        <v>2402</v>
      </c>
      <c r="CC305" s="20">
        <v>19875</v>
      </c>
      <c r="CD305" s="20"/>
      <c r="CE305" s="20"/>
      <c r="CF305" s="20">
        <v>5909</v>
      </c>
      <c r="CG305" s="20">
        <v>1527</v>
      </c>
      <c r="CH305" s="20"/>
      <c r="CI305" s="20"/>
      <c r="CJ305" s="20">
        <v>1454</v>
      </c>
      <c r="CK305" s="20">
        <v>148027</v>
      </c>
      <c r="CL305" s="20"/>
      <c r="CM305" s="20"/>
      <c r="CN305" s="20">
        <v>59522</v>
      </c>
      <c r="CO305" s="20">
        <v>14779</v>
      </c>
      <c r="CP305" s="20"/>
      <c r="CQ305" s="20"/>
      <c r="CR305" s="20">
        <v>13556</v>
      </c>
    </row>
    <row r="306" spans="1:96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BQ306-BQ305</f>
        <v>1479</v>
      </c>
      <c r="AU306">
        <f t="shared" ref="AU306" si="2253">AT306/AS306</f>
        <v>6.8922130574584087E-2</v>
      </c>
      <c r="AV306">
        <f t="shared" ref="AV306" si="2254">BU306-BU305</f>
        <v>177</v>
      </c>
      <c r="AW306">
        <f t="shared" ref="AW306" si="2255">BY306-BY305</f>
        <v>16</v>
      </c>
      <c r="AX306">
        <f t="shared" ref="AX306" si="2256">CK306-CK305</f>
        <v>1608</v>
      </c>
      <c r="AY306">
        <f t="shared" ref="AY306" si="2257">CO306-CO305</f>
        <v>69</v>
      </c>
      <c r="AZ306">
        <f t="shared" ref="AZ306" si="2258">CC306-CC305</f>
        <v>199</v>
      </c>
      <c r="BA306">
        <f t="shared" ref="BA306" si="2259">CG306-CG305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/>
      <c r="BO306" s="20"/>
      <c r="BP306" s="20">
        <v>1418943</v>
      </c>
      <c r="BQ306" s="20">
        <v>328417</v>
      </c>
      <c r="BR306" s="20"/>
      <c r="BS306" s="20"/>
      <c r="BT306" s="20">
        <v>304125</v>
      </c>
      <c r="BU306" s="20">
        <v>25572</v>
      </c>
      <c r="BV306" s="20"/>
      <c r="BW306" s="20"/>
      <c r="BX306" s="20">
        <v>9965</v>
      </c>
      <c r="BY306" s="20">
        <v>2534</v>
      </c>
      <c r="BZ306" s="20"/>
      <c r="CA306" s="20"/>
      <c r="CB306" s="20">
        <v>2417</v>
      </c>
      <c r="CC306" s="20">
        <v>20074</v>
      </c>
      <c r="CD306" s="20"/>
      <c r="CE306" s="20"/>
      <c r="CF306" s="20">
        <v>5936</v>
      </c>
      <c r="CG306" s="20">
        <v>1535</v>
      </c>
      <c r="CH306" s="20"/>
      <c r="CI306" s="20"/>
      <c r="CJ306" s="20">
        <v>1461</v>
      </c>
      <c r="CK306" s="20">
        <v>149635</v>
      </c>
      <c r="CL306" s="20"/>
      <c r="CM306" s="20"/>
      <c r="CN306" s="20">
        <v>59759</v>
      </c>
      <c r="CO306" s="20">
        <v>14848</v>
      </c>
      <c r="CP306" s="20"/>
      <c r="CQ306" s="20"/>
      <c r="CR306" s="20">
        <v>13616</v>
      </c>
    </row>
    <row r="307" spans="1:96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BQ307-BQ306</f>
        <v>793</v>
      </c>
      <c r="AU307">
        <f t="shared" ref="AU307" si="2282">AT307/AS307</f>
        <v>9.9848904558045834E-2</v>
      </c>
      <c r="AV307">
        <f t="shared" ref="AV307" si="2283">BU307-BU306</f>
        <v>40</v>
      </c>
      <c r="AW307">
        <f t="shared" ref="AW307" si="2284">BY307-BY306</f>
        <v>2</v>
      </c>
      <c r="AX307">
        <f t="shared" ref="AX307" si="2285">CK307-CK306</f>
        <v>323</v>
      </c>
      <c r="AY307">
        <f t="shared" ref="AY307" si="2286">CO307-CO306</f>
        <v>41</v>
      </c>
      <c r="AZ307">
        <f t="shared" ref="AZ307" si="2287">CC307-CC306</f>
        <v>41</v>
      </c>
      <c r="BA307">
        <f t="shared" ref="BA307" si="2288">CG307-CG306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/>
      <c r="BO307" s="20"/>
      <c r="BP307" s="20">
        <v>1421490</v>
      </c>
      <c r="BQ307" s="20">
        <v>329210</v>
      </c>
      <c r="BR307" s="20"/>
      <c r="BS307" s="20"/>
      <c r="BT307" s="20">
        <v>304851</v>
      </c>
      <c r="BU307" s="20">
        <v>25612</v>
      </c>
      <c r="BV307" s="20"/>
      <c r="BW307" s="20"/>
      <c r="BX307" s="20">
        <v>9973</v>
      </c>
      <c r="BY307" s="20">
        <v>2536</v>
      </c>
      <c r="BZ307" s="20"/>
      <c r="CA307" s="20"/>
      <c r="CB307" s="20">
        <v>2420</v>
      </c>
      <c r="CC307" s="20">
        <v>20115</v>
      </c>
      <c r="CD307" s="20"/>
      <c r="CE307" s="20"/>
      <c r="CF307" s="20">
        <v>5952</v>
      </c>
      <c r="CG307" s="20">
        <v>1542</v>
      </c>
      <c r="CH307" s="20"/>
      <c r="CI307" s="20"/>
      <c r="CJ307" s="20">
        <v>1466</v>
      </c>
      <c r="CK307" s="20">
        <v>149958</v>
      </c>
      <c r="CL307" s="20"/>
      <c r="CM307" s="20"/>
      <c r="CN307" s="20">
        <v>59864</v>
      </c>
      <c r="CO307" s="20">
        <v>14889</v>
      </c>
      <c r="CP307" s="20"/>
      <c r="CQ307" s="20"/>
      <c r="CR307" s="20">
        <v>13648</v>
      </c>
    </row>
    <row r="308" spans="1:96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BQ308-BQ307</f>
        <v>440</v>
      </c>
      <c r="AU308">
        <f t="shared" ref="AU308" si="2311">AT308/AS308</f>
        <v>8.6990905496243581E-2</v>
      </c>
      <c r="AV308">
        <f t="shared" ref="AV308" si="2312">BU308-BU307</f>
        <v>26</v>
      </c>
      <c r="AW308">
        <f t="shared" ref="AW308" si="2313">BY308-BY307</f>
        <v>3</v>
      </c>
      <c r="AX308">
        <f t="shared" ref="AX308" si="2314">CK308-CK307</f>
        <v>225</v>
      </c>
      <c r="AY308">
        <f t="shared" ref="AY308" si="2315">CO308-CO307</f>
        <v>2</v>
      </c>
      <c r="AZ308">
        <f t="shared" ref="AZ308" si="2316">CC308-CC307</f>
        <v>17</v>
      </c>
      <c r="BA308">
        <f t="shared" ref="BA308" si="2317">CG308-CG307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/>
      <c r="BO308" s="20"/>
      <c r="BP308" s="20">
        <v>1422938</v>
      </c>
      <c r="BQ308" s="20">
        <v>329650</v>
      </c>
      <c r="BR308" s="20"/>
      <c r="BS308" s="20"/>
      <c r="BT308" s="20">
        <v>305277</v>
      </c>
      <c r="BU308" s="20">
        <v>25638</v>
      </c>
      <c r="BV308" s="20"/>
      <c r="BW308" s="20"/>
      <c r="BX308" s="20">
        <v>9984</v>
      </c>
      <c r="BY308" s="20">
        <v>2539</v>
      </c>
      <c r="BZ308" s="20"/>
      <c r="CA308" s="20"/>
      <c r="CB308" s="20">
        <v>2422</v>
      </c>
      <c r="CC308" s="20">
        <v>20132</v>
      </c>
      <c r="CD308" s="20"/>
      <c r="CE308" s="20"/>
      <c r="CF308" s="20">
        <v>5958</v>
      </c>
      <c r="CG308" s="20">
        <v>1542</v>
      </c>
      <c r="CH308" s="20"/>
      <c r="CI308" s="20"/>
      <c r="CJ308" s="20">
        <v>1468</v>
      </c>
      <c r="CK308" s="20">
        <v>150183</v>
      </c>
      <c r="CL308" s="20"/>
      <c r="CM308" s="20"/>
      <c r="CN308" s="20">
        <v>59921</v>
      </c>
      <c r="CO308" s="20">
        <v>14891</v>
      </c>
      <c r="CP308" s="20"/>
      <c r="CQ308" s="20"/>
      <c r="CR308" s="20">
        <v>13660</v>
      </c>
    </row>
    <row r="309" spans="1:96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BQ309-BQ308</f>
        <v>1032</v>
      </c>
      <c r="AU309">
        <f t="shared" ref="AU309" si="2342">AT309/AS309</f>
        <v>4.7060969492452913E-2</v>
      </c>
      <c r="AV309">
        <f t="shared" ref="AV309" si="2343">BU309-BU308</f>
        <v>202</v>
      </c>
      <c r="AW309">
        <f t="shared" ref="AW309" si="2344">BY309-BY308</f>
        <v>6</v>
      </c>
      <c r="AX309">
        <f t="shared" ref="AX309" si="2345">CK309-CK308</f>
        <v>1062</v>
      </c>
      <c r="AY309">
        <f t="shared" ref="AY309" si="2346">CO309-CO308</f>
        <v>46</v>
      </c>
      <c r="AZ309">
        <f t="shared" ref="AZ309" si="2347">CC309-CC308</f>
        <v>208</v>
      </c>
      <c r="BA309">
        <f t="shared" ref="BA309" si="2348">CG309-CG308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/>
      <c r="BO309" s="20"/>
      <c r="BP309" s="20">
        <v>1426214</v>
      </c>
      <c r="BQ309" s="20">
        <v>330682</v>
      </c>
      <c r="BR309" s="20"/>
      <c r="BS309" s="20"/>
      <c r="BT309" s="20">
        <v>306238</v>
      </c>
      <c r="BU309" s="20">
        <v>25840</v>
      </c>
      <c r="BV309" s="20"/>
      <c r="BW309" s="20"/>
      <c r="BX309" s="20">
        <v>10013</v>
      </c>
      <c r="BY309" s="20">
        <v>2545</v>
      </c>
      <c r="BZ309" s="20"/>
      <c r="CA309" s="20"/>
      <c r="CB309" s="20">
        <v>2429</v>
      </c>
      <c r="CC309" s="20">
        <v>20340</v>
      </c>
      <c r="CD309" s="20"/>
      <c r="CE309" s="20"/>
      <c r="CF309" s="20">
        <v>5972</v>
      </c>
      <c r="CG309" s="20">
        <v>1546</v>
      </c>
      <c r="CH309" s="20"/>
      <c r="CI309" s="20"/>
      <c r="CJ309" s="20">
        <v>1473</v>
      </c>
      <c r="CK309" s="20">
        <v>151245</v>
      </c>
      <c r="CL309" s="20"/>
      <c r="CM309" s="20"/>
      <c r="CN309" s="20">
        <v>60074</v>
      </c>
      <c r="CO309" s="20">
        <v>14937</v>
      </c>
      <c r="CP309" s="20"/>
      <c r="CQ309" s="20"/>
      <c r="CR309" s="20">
        <v>13702</v>
      </c>
    </row>
    <row r="310" spans="1:96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BQ310-BQ309</f>
        <v>1396</v>
      </c>
      <c r="AU310">
        <f t="shared" ref="AU310" si="2373">AT310/AS310</f>
        <v>6.6076584465376065E-2</v>
      </c>
      <c r="AV310">
        <f t="shared" ref="AV310" si="2374">BU310-BU309</f>
        <v>165</v>
      </c>
      <c r="AW310">
        <f t="shared" ref="AW310" si="2375">BY310-BY309</f>
        <v>19</v>
      </c>
      <c r="AX310">
        <f t="shared" ref="AX310" si="2376">CK310-CK309</f>
        <v>626</v>
      </c>
      <c r="AY310">
        <f t="shared" ref="AY310" si="2377">CO310-CO309</f>
        <v>91</v>
      </c>
      <c r="AZ310">
        <f t="shared" ref="AZ310" si="2378">CC310-CC309</f>
        <v>133</v>
      </c>
      <c r="BA310">
        <f t="shared" ref="BA310" si="2379">CG310-CG309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/>
      <c r="BO310" s="20"/>
      <c r="BP310" s="20">
        <v>1430371</v>
      </c>
      <c r="BQ310" s="20">
        <v>332078</v>
      </c>
      <c r="BR310" s="20"/>
      <c r="BS310" s="20"/>
      <c r="BT310" s="20">
        <v>307570</v>
      </c>
      <c r="BU310" s="20">
        <v>26005</v>
      </c>
      <c r="BV310" s="20"/>
      <c r="BW310" s="20"/>
      <c r="BX310" s="20">
        <v>10056</v>
      </c>
      <c r="BY310" s="20">
        <v>2564</v>
      </c>
      <c r="BZ310" s="20"/>
      <c r="CA310" s="20"/>
      <c r="CB310" s="20">
        <v>2449</v>
      </c>
      <c r="CC310" s="20">
        <v>20473</v>
      </c>
      <c r="CD310" s="20"/>
      <c r="CE310" s="20"/>
      <c r="CF310" s="20">
        <v>5992</v>
      </c>
      <c r="CG310" s="20">
        <v>1558</v>
      </c>
      <c r="CH310" s="20"/>
      <c r="CI310" s="20"/>
      <c r="CJ310" s="20">
        <v>1483</v>
      </c>
      <c r="CK310" s="20">
        <v>151871</v>
      </c>
      <c r="CL310" s="20"/>
      <c r="CM310" s="20"/>
      <c r="CN310" s="20">
        <v>60234</v>
      </c>
      <c r="CO310" s="20">
        <v>15028</v>
      </c>
      <c r="CP310" s="20"/>
      <c r="CQ310" s="20"/>
      <c r="CR310" s="20">
        <v>13785</v>
      </c>
    </row>
    <row r="311" spans="1:96" x14ac:dyDescent="0.35">
      <c r="A311" s="14">
        <f t="shared" ref="A311:A332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BQ311-BQ310</f>
        <v>1890</v>
      </c>
      <c r="AU311">
        <f t="shared" ref="AU311" si="2405">AT311/AS311</f>
        <v>8.5223429679397569E-2</v>
      </c>
      <c r="AV311">
        <f t="shared" ref="AV311" si="2406">BU311-BU310</f>
        <v>322</v>
      </c>
      <c r="AW311">
        <f t="shared" ref="AW311" si="2407">BY311-BY310</f>
        <v>22</v>
      </c>
      <c r="AX311">
        <f t="shared" ref="AX311" si="2408">CK311-CK310</f>
        <v>-8997</v>
      </c>
      <c r="AY311">
        <f t="shared" ref="AY311" si="2409">CO311-CO310</f>
        <v>104</v>
      </c>
      <c r="AZ311">
        <f t="shared" ref="AZ311" si="2410">CC311-CC310</f>
        <v>173</v>
      </c>
      <c r="BA311">
        <f t="shared" ref="BA311" si="2411">CG311-CG310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/>
      <c r="BO311" s="20"/>
      <c r="BP311" s="20">
        <v>1435642</v>
      </c>
      <c r="BQ311" s="20">
        <v>333968</v>
      </c>
      <c r="BR311" s="20"/>
      <c r="BS311" s="20"/>
      <c r="BT311" s="20">
        <v>309274</v>
      </c>
      <c r="BU311" s="20">
        <v>26327</v>
      </c>
      <c r="BV311" s="20"/>
      <c r="BW311" s="20"/>
      <c r="BX311" s="20">
        <v>10181</v>
      </c>
      <c r="BY311" s="20">
        <v>2586</v>
      </c>
      <c r="BZ311" s="20"/>
      <c r="CA311" s="20"/>
      <c r="CB311" s="20">
        <v>2470</v>
      </c>
      <c r="CC311" s="20">
        <v>20646</v>
      </c>
      <c r="CD311" s="20"/>
      <c r="CE311" s="20"/>
      <c r="CF311" s="20">
        <v>6015</v>
      </c>
      <c r="CG311" s="20">
        <v>1568</v>
      </c>
      <c r="CH311" s="20"/>
      <c r="CI311" s="20"/>
      <c r="CJ311" s="20">
        <v>1493</v>
      </c>
      <c r="CK311" s="20">
        <v>142874</v>
      </c>
      <c r="CL311" s="20"/>
      <c r="CM311" s="20"/>
      <c r="CN311" s="20">
        <v>60452</v>
      </c>
      <c r="CO311" s="20">
        <v>15132</v>
      </c>
      <c r="CP311" s="20"/>
      <c r="CQ311" s="20"/>
      <c r="CR311" s="20">
        <v>13890</v>
      </c>
    </row>
    <row r="312" spans="1:96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BQ312-BQ311</f>
        <v>1403</v>
      </c>
      <c r="AU312">
        <f t="shared" ref="AU312" si="2436">AT312/AS312</f>
        <v>6.0289630871041208E-2</v>
      </c>
      <c r="AV312">
        <f t="shared" ref="AV312" si="2437">BU312-BU311</f>
        <v>290</v>
      </c>
      <c r="AW312">
        <f t="shared" ref="AW312" si="2438">BY312-BY311</f>
        <v>11</v>
      </c>
      <c r="AX312">
        <f t="shared" ref="AX312" si="2439">CK312-CK311</f>
        <v>11302</v>
      </c>
      <c r="AY312">
        <f t="shared" ref="AY312" si="2440">CO312-CO311</f>
        <v>78</v>
      </c>
      <c r="AZ312">
        <f t="shared" ref="AZ312" si="2441">CC312-CC311</f>
        <v>143</v>
      </c>
      <c r="BA312">
        <f t="shared" ref="BA312" si="2442">CG312-CG311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/>
      <c r="BO312" s="20"/>
      <c r="BP312" s="20">
        <v>1439736</v>
      </c>
      <c r="BQ312" s="20">
        <v>335371</v>
      </c>
      <c r="BR312" s="20"/>
      <c r="BS312" s="20"/>
      <c r="BT312" s="20">
        <v>310578</v>
      </c>
      <c r="BU312" s="20">
        <v>26617</v>
      </c>
      <c r="BV312" s="20"/>
      <c r="BW312" s="20"/>
      <c r="BX312" s="20">
        <v>10289</v>
      </c>
      <c r="BY312" s="20">
        <v>2597</v>
      </c>
      <c r="BZ312" s="20"/>
      <c r="CA312" s="20"/>
      <c r="CB312" s="20">
        <v>2481</v>
      </c>
      <c r="CC312" s="20">
        <v>20789</v>
      </c>
      <c r="CD312" s="20"/>
      <c r="CE312" s="20"/>
      <c r="CF312" s="20">
        <v>6034</v>
      </c>
      <c r="CG312" s="20">
        <v>1573</v>
      </c>
      <c r="CH312" s="20"/>
      <c r="CI312" s="20"/>
      <c r="CJ312" s="20">
        <v>1498</v>
      </c>
      <c r="CK312" s="20">
        <v>154176</v>
      </c>
      <c r="CL312" s="20"/>
      <c r="CM312" s="20"/>
      <c r="CN312" s="20">
        <v>60641</v>
      </c>
      <c r="CO312" s="20">
        <v>15210</v>
      </c>
      <c r="CP312" s="20"/>
      <c r="CQ312" s="20"/>
      <c r="CR312" s="20">
        <v>13962</v>
      </c>
    </row>
    <row r="313" spans="1:96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BQ313-BQ312</f>
        <v>1500</v>
      </c>
      <c r="AU313">
        <f t="shared" ref="AU313" si="2467">AT313/AS313</f>
        <v>6.5841453779299453E-2</v>
      </c>
      <c r="AV313">
        <f t="shared" ref="AV313" si="2468">BU313-BU312</f>
        <v>259</v>
      </c>
      <c r="AW313">
        <f t="shared" ref="AW313" si="2469">BY313-BY312</f>
        <v>12</v>
      </c>
      <c r="AX313">
        <f t="shared" ref="AX313" si="2470">CK313-CK312</f>
        <v>1035</v>
      </c>
      <c r="AY313">
        <f t="shared" ref="AY313" si="2471">CO313-CO312</f>
        <v>87</v>
      </c>
      <c r="AZ313">
        <f t="shared" ref="AZ313" si="2472">CC313-CC312</f>
        <v>189</v>
      </c>
      <c r="BA313">
        <f t="shared" ref="BA313" si="2473">CG313-CG312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/>
      <c r="BO313" s="20"/>
      <c r="BP313" s="20">
        <v>1444457</v>
      </c>
      <c r="BQ313" s="20">
        <v>336871</v>
      </c>
      <c r="BR313" s="20"/>
      <c r="BS313" s="20"/>
      <c r="BT313" s="20">
        <v>311964</v>
      </c>
      <c r="BU313" s="20">
        <v>26876</v>
      </c>
      <c r="BV313" s="20"/>
      <c r="BW313" s="20"/>
      <c r="BX313" s="20">
        <v>10363</v>
      </c>
      <c r="BY313" s="20">
        <v>2609</v>
      </c>
      <c r="BZ313" s="20"/>
      <c r="CA313" s="20"/>
      <c r="CB313" s="20">
        <v>2495</v>
      </c>
      <c r="CC313" s="20">
        <v>20978</v>
      </c>
      <c r="CD313" s="20"/>
      <c r="CE313" s="20"/>
      <c r="CF313" s="20">
        <v>6058</v>
      </c>
      <c r="CG313" s="20">
        <v>1586</v>
      </c>
      <c r="CH313" s="20"/>
      <c r="CI313" s="20"/>
      <c r="CJ313" s="20">
        <v>1509</v>
      </c>
      <c r="CK313" s="20">
        <v>155211</v>
      </c>
      <c r="CL313" s="20"/>
      <c r="CM313" s="20"/>
      <c r="CN313" s="20">
        <v>60869</v>
      </c>
      <c r="CO313" s="20">
        <v>15297</v>
      </c>
      <c r="CP313" s="20"/>
      <c r="CQ313" s="20"/>
      <c r="CR313" s="20">
        <v>14042</v>
      </c>
    </row>
    <row r="314" spans="1:96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BQ314-BQ313</f>
        <v>914</v>
      </c>
      <c r="AU314">
        <f t="shared" ref="AU314" si="2498">AT314/AS314</f>
        <v>9.9694589877835957E-2</v>
      </c>
      <c r="AV314">
        <f t="shared" ref="AV314" si="2499">BU314-BU313</f>
        <v>46</v>
      </c>
      <c r="AW314">
        <f t="shared" ref="AW314" si="2500">BY314-BY313</f>
        <v>5</v>
      </c>
      <c r="AX314">
        <f t="shared" ref="AX314" si="2501">CK314-CK313</f>
        <v>372</v>
      </c>
      <c r="AY314">
        <f t="shared" ref="AY314" si="2502">CO314-CO313</f>
        <v>38</v>
      </c>
      <c r="AZ314">
        <f t="shared" ref="AZ314" si="2503">CC314-CC313</f>
        <v>49</v>
      </c>
      <c r="BA314">
        <f t="shared" ref="BA314" si="2504">CG314-CG313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/>
      <c r="BO314" s="20"/>
      <c r="BP314" s="20">
        <v>1447206</v>
      </c>
      <c r="BQ314" s="20">
        <v>337785</v>
      </c>
      <c r="BR314" s="20"/>
      <c r="BS314" s="20"/>
      <c r="BT314" s="20">
        <v>312807</v>
      </c>
      <c r="BU314" s="20">
        <v>26922</v>
      </c>
      <c r="BV314" s="20"/>
      <c r="BW314" s="20"/>
      <c r="BX314" s="20">
        <v>10373</v>
      </c>
      <c r="BY314" s="20">
        <v>2614</v>
      </c>
      <c r="BZ314" s="20"/>
      <c r="CA314" s="20"/>
      <c r="CB314" s="20">
        <v>2498</v>
      </c>
      <c r="CC314" s="20">
        <v>21027</v>
      </c>
      <c r="CD314" s="20"/>
      <c r="CE314" s="20"/>
      <c r="CF314" s="20">
        <v>6071</v>
      </c>
      <c r="CG314" s="20">
        <v>1590</v>
      </c>
      <c r="CH314" s="20"/>
      <c r="CI314" s="20"/>
      <c r="CJ314" s="20">
        <v>1513</v>
      </c>
      <c r="CK314" s="20">
        <v>155583</v>
      </c>
      <c r="CL314" s="20"/>
      <c r="CM314" s="20"/>
      <c r="CN314" s="20">
        <v>60983</v>
      </c>
      <c r="CO314" s="20">
        <v>15335</v>
      </c>
      <c r="CP314" s="20"/>
      <c r="CQ314" s="20"/>
      <c r="CR314" s="20">
        <v>14078</v>
      </c>
    </row>
    <row r="315" spans="1:96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BQ315-BQ314</f>
        <v>470</v>
      </c>
      <c r="AU315">
        <f t="shared" ref="AU315" si="2529">AT315/AS315</f>
        <v>7.8621612579458017E-2</v>
      </c>
      <c r="AV315">
        <f t="shared" ref="AV315" si="2530">BU315-BU314</f>
        <v>35</v>
      </c>
      <c r="AW315">
        <f t="shared" ref="AW315" si="2531">BY315-BY314</f>
        <v>1</v>
      </c>
      <c r="AX315">
        <f t="shared" ref="AX315" si="2532">CK315-CK314</f>
        <v>254</v>
      </c>
      <c r="AY315">
        <f t="shared" ref="AY315" si="2533">CO315-CO314</f>
        <v>13</v>
      </c>
      <c r="AZ315">
        <f t="shared" ref="AZ315" si="2534">CC315-CC314</f>
        <v>56</v>
      </c>
      <c r="BA315">
        <f t="shared" ref="BA315" si="2535">CG315-CG314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/>
      <c r="BO315" s="20"/>
      <c r="BP315" s="20">
        <v>1448928</v>
      </c>
      <c r="BQ315" s="20">
        <v>338255</v>
      </c>
      <c r="BR315" s="20"/>
      <c r="BS315" s="20"/>
      <c r="BT315" s="20">
        <v>313238</v>
      </c>
      <c r="BU315" s="20">
        <v>26957</v>
      </c>
      <c r="BV315" s="20"/>
      <c r="BW315" s="20"/>
      <c r="BX315" s="20">
        <v>10385</v>
      </c>
      <c r="BY315" s="20">
        <v>2615</v>
      </c>
      <c r="BZ315" s="20"/>
      <c r="CA315" s="20"/>
      <c r="CB315" s="20">
        <v>2501</v>
      </c>
      <c r="CC315" s="20">
        <v>21083</v>
      </c>
      <c r="CD315" s="20"/>
      <c r="CE315" s="20"/>
      <c r="CF315" s="20">
        <v>6078</v>
      </c>
      <c r="CG315" s="20">
        <v>1595</v>
      </c>
      <c r="CH315" s="20"/>
      <c r="CI315" s="20"/>
      <c r="CJ315" s="20">
        <v>1518</v>
      </c>
      <c r="CK315" s="20">
        <v>155837</v>
      </c>
      <c r="CL315" s="20"/>
      <c r="CM315" s="20"/>
      <c r="CN315" s="20">
        <v>61043</v>
      </c>
      <c r="CO315" s="20">
        <v>15348</v>
      </c>
      <c r="CP315" s="20"/>
      <c r="CQ315" s="20"/>
      <c r="CR315" s="20">
        <v>14094</v>
      </c>
    </row>
    <row r="316" spans="1:96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BQ316-BQ315</f>
        <v>902</v>
      </c>
      <c r="AU316">
        <f t="shared" ref="AU316" si="2560">AT316/AS316</f>
        <v>4.3207511017436293E-2</v>
      </c>
      <c r="AV316">
        <f t="shared" ref="AV316" si="2561">BU316-BU315</f>
        <v>114</v>
      </c>
      <c r="AW316">
        <f t="shared" ref="AW316" si="2562">BY316-BY315</f>
        <v>4</v>
      </c>
      <c r="AX316">
        <f t="shared" ref="AX316" si="2563">CK316-CK315</f>
        <v>1136</v>
      </c>
      <c r="AY316">
        <f t="shared" ref="AY316" si="2564">CO316-CO315</f>
        <v>48</v>
      </c>
      <c r="AZ316">
        <f t="shared" ref="AZ316" si="2565">CC316-CC315</f>
        <v>136</v>
      </c>
      <c r="BA316">
        <f t="shared" ref="BA316" si="2566">CG316-CG315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/>
      <c r="BO316" s="20"/>
      <c r="BP316" s="20">
        <v>1451973</v>
      </c>
      <c r="BQ316" s="20">
        <v>339157</v>
      </c>
      <c r="BR316" s="20"/>
      <c r="BS316" s="20"/>
      <c r="BT316" s="20">
        <v>314058</v>
      </c>
      <c r="BU316" s="20">
        <v>27071</v>
      </c>
      <c r="BV316" s="20"/>
      <c r="BW316" s="20"/>
      <c r="BX316" s="20">
        <v>10412</v>
      </c>
      <c r="BY316" s="20">
        <v>2619</v>
      </c>
      <c r="BZ316" s="20"/>
      <c r="CA316" s="20"/>
      <c r="CB316" s="20">
        <v>2504</v>
      </c>
      <c r="CC316" s="20">
        <v>21219</v>
      </c>
      <c r="CD316" s="20"/>
      <c r="CE316" s="20"/>
      <c r="CF316" s="20">
        <v>6098</v>
      </c>
      <c r="CG316" s="20">
        <v>1601</v>
      </c>
      <c r="CH316" s="20"/>
      <c r="CI316" s="20"/>
      <c r="CJ316" s="20">
        <v>1523</v>
      </c>
      <c r="CK316" s="20">
        <v>156973</v>
      </c>
      <c r="CL316" s="20"/>
      <c r="CM316" s="20"/>
      <c r="CN316" s="20">
        <v>61199</v>
      </c>
      <c r="CO316" s="20">
        <v>15396</v>
      </c>
      <c r="CP316" s="20"/>
      <c r="CQ316" s="20"/>
      <c r="CR316" s="20">
        <v>14128</v>
      </c>
    </row>
    <row r="317" spans="1:96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BQ317-BQ316</f>
        <v>1187</v>
      </c>
      <c r="AU317">
        <f t="shared" ref="AU317" si="2591">AT317/AS317</f>
        <v>6.1981097592814997E-2</v>
      </c>
      <c r="AV317">
        <f t="shared" ref="AV317" si="2592">BU317-BU316</f>
        <v>153</v>
      </c>
      <c r="AW317">
        <f t="shared" ref="AW317" si="2593">BY317-BY316</f>
        <v>7</v>
      </c>
      <c r="AX317">
        <f t="shared" ref="AX317" si="2594">CK317-CK316</f>
        <v>1163</v>
      </c>
      <c r="AY317">
        <f t="shared" ref="AY317" si="2595">CO317-CO316</f>
        <v>55</v>
      </c>
      <c r="AZ317">
        <f t="shared" ref="AZ317" si="2596">CC317-CC316</f>
        <v>154</v>
      </c>
      <c r="BA317">
        <f t="shared" ref="BA317" si="2597">CG317-CG316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/>
      <c r="BO317" s="20"/>
      <c r="BP317" s="20">
        <v>1455735</v>
      </c>
      <c r="BQ317" s="20">
        <v>340344</v>
      </c>
      <c r="BR317" s="20"/>
      <c r="BS317" s="20"/>
      <c r="BT317" s="20">
        <v>315152</v>
      </c>
      <c r="BU317" s="20">
        <v>27224</v>
      </c>
      <c r="BV317" s="20"/>
      <c r="BW317" s="20"/>
      <c r="BX317" s="20">
        <v>10437</v>
      </c>
      <c r="BY317" s="20">
        <v>2626</v>
      </c>
      <c r="BZ317" s="20"/>
      <c r="CA317" s="20"/>
      <c r="CB317" s="20">
        <v>2510</v>
      </c>
      <c r="CC317" s="20">
        <v>21373</v>
      </c>
      <c r="CD317" s="20"/>
      <c r="CE317" s="20"/>
      <c r="CF317" s="20">
        <v>6112</v>
      </c>
      <c r="CG317" s="20">
        <v>1602</v>
      </c>
      <c r="CH317" s="20"/>
      <c r="CI317" s="20"/>
      <c r="CJ317" s="20">
        <v>1526</v>
      </c>
      <c r="CK317" s="20">
        <v>158136</v>
      </c>
      <c r="CL317" s="20"/>
      <c r="CM317" s="20"/>
      <c r="CN317" s="20">
        <v>61369</v>
      </c>
      <c r="CO317" s="20">
        <v>15451</v>
      </c>
      <c r="CP317" s="20"/>
      <c r="CQ317" s="20"/>
      <c r="CR317" s="20">
        <v>14187</v>
      </c>
    </row>
    <row r="318" spans="1:96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617">Z318-AC318-AF318</f>
        <v>202</v>
      </c>
      <c r="AJ318">
        <f t="shared" ref="AJ318" si="2618">AA318-AD318-AG318</f>
        <v>229</v>
      </c>
      <c r="AK318">
        <f t="shared" ref="AK318" si="2619">AB318-AE318-AH318</f>
        <v>1236</v>
      </c>
      <c r="AL318">
        <v>12</v>
      </c>
      <c r="AM318">
        <v>12</v>
      </c>
      <c r="AN318">
        <v>29</v>
      </c>
      <c r="AS318">
        <f t="shared" ref="AS318" si="2620">BM318-BM317</f>
        <v>20431</v>
      </c>
      <c r="AT318">
        <f t="shared" ref="AT318" si="2621">BQ318-BQ317</f>
        <v>1363</v>
      </c>
      <c r="AU318">
        <f t="shared" ref="AU318" si="2622">AT318/AS318</f>
        <v>6.6712348881601491E-2</v>
      </c>
      <c r="AV318">
        <f t="shared" ref="AV318" si="2623">BU318-BU317</f>
        <v>243</v>
      </c>
      <c r="AW318">
        <f t="shared" ref="AW318" si="2624">BY318-BY317</f>
        <v>6</v>
      </c>
      <c r="AX318">
        <f t="shared" ref="AX318" si="2625">CK318-CK317</f>
        <v>783</v>
      </c>
      <c r="AY318">
        <f t="shared" ref="AY318" si="2626">CO318-CO317</f>
        <v>67</v>
      </c>
      <c r="AZ318">
        <f t="shared" ref="AZ318" si="2627">CC318-CC317</f>
        <v>122</v>
      </c>
      <c r="BA318">
        <f t="shared" ref="BA318" si="2628">CG318-CG317</f>
        <v>2</v>
      </c>
      <c r="BB318">
        <f t="shared" ref="BB318" si="2629">AW318/AV318</f>
        <v>2.4691358024691357E-2</v>
      </c>
      <c r="BC318">
        <f t="shared" ref="BC318" si="2630">AY318/AX318</f>
        <v>8.5568326947637288E-2</v>
      </c>
      <c r="BD318">
        <f t="shared" ref="BD318" si="2631">AZ318/AY318</f>
        <v>1.8208955223880596</v>
      </c>
      <c r="BE318">
        <f t="shared" ref="BE318" si="2632">SUM(AT312:AT318)/SUM(AS312:AS318)</f>
        <v>6.3613273383364699E-2</v>
      </c>
      <c r="BF318">
        <f t="shared" ref="BF318" si="2633">SUM(AT305:AT318)/SUM(AS305:AS318)</f>
        <v>6.6391212747243758E-2</v>
      </c>
      <c r="BG318">
        <f t="shared" ref="BG318" si="2634">SUM(AW312:AW318)/SUM(AV312:AV318)</f>
        <v>4.0350877192982457E-2</v>
      </c>
      <c r="BH318">
        <f t="shared" ref="BH318" si="2635">SUM(AY312:AY318)/SUM(AX312:AX318)</f>
        <v>2.4057338734808351E-2</v>
      </c>
      <c r="BI318">
        <f t="shared" ref="BI318" si="263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/>
      <c r="BO318" s="20"/>
      <c r="BP318" s="20">
        <v>1459926</v>
      </c>
      <c r="BQ318" s="20">
        <v>341707</v>
      </c>
      <c r="BR318" s="20"/>
      <c r="BS318" s="20"/>
      <c r="BT318" s="20">
        <v>316437</v>
      </c>
      <c r="BU318" s="20">
        <v>27467</v>
      </c>
      <c r="BV318" s="20"/>
      <c r="BW318" s="20"/>
      <c r="BX318" s="20">
        <v>10470</v>
      </c>
      <c r="BY318" s="20">
        <v>2632</v>
      </c>
      <c r="BZ318" s="20"/>
      <c r="CA318" s="20"/>
      <c r="CB318" s="20">
        <v>2515</v>
      </c>
      <c r="CC318" s="20">
        <v>21495</v>
      </c>
      <c r="CD318" s="20"/>
      <c r="CE318" s="20"/>
      <c r="CF318" s="20">
        <v>6127</v>
      </c>
      <c r="CG318" s="20">
        <v>1604</v>
      </c>
      <c r="CH318" s="20"/>
      <c r="CI318" s="20"/>
      <c r="CJ318" s="20">
        <v>1528</v>
      </c>
      <c r="CK318" s="20">
        <v>158919</v>
      </c>
      <c r="CL318" s="20"/>
      <c r="CM318" s="20"/>
      <c r="CN318" s="20">
        <v>61565</v>
      </c>
      <c r="CO318" s="20">
        <v>15518</v>
      </c>
      <c r="CP318" s="20"/>
      <c r="CQ318" s="20"/>
      <c r="CR318" s="20">
        <v>14251</v>
      </c>
    </row>
    <row r="319" spans="1:96" x14ac:dyDescent="0.35">
      <c r="A319" s="14">
        <f t="shared" si="2388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637">-(J319-J318)+L319</f>
        <v>2</v>
      </c>
      <c r="N319" s="7">
        <f t="shared" ref="N319" si="2638">B319-C319</f>
        <v>1145698</v>
      </c>
      <c r="O319" s="4">
        <f t="shared" ref="O319" si="2639">C319/B319</f>
        <v>0.21678919239661421</v>
      </c>
      <c r="R319">
        <f t="shared" ref="R319" si="2640">C319-C318</f>
        <v>687</v>
      </c>
      <c r="S319">
        <f t="shared" ref="S319" si="2641">N319-N318</f>
        <v>2209</v>
      </c>
      <c r="T319" s="8">
        <f t="shared" ref="T319" si="2642">R319/V319</f>
        <v>0.23722375690607736</v>
      </c>
      <c r="U319" s="8">
        <f t="shared" ref="U319" si="2643">SUM(R313:R319)/SUM(V313:V319)</f>
        <v>0.28354847093476565</v>
      </c>
      <c r="V319">
        <f t="shared" ref="V319" si="2644">B319-B318</f>
        <v>2896</v>
      </c>
      <c r="W319">
        <f t="shared" ref="W319" si="2645">C319-D319-E319</f>
        <v>31387</v>
      </c>
      <c r="X319" s="3">
        <f t="shared" ref="X319" si="2646">F319/W319</f>
        <v>1.2202504221492974E-2</v>
      </c>
      <c r="Y319">
        <f t="shared" ref="Y319" si="264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648">Z319-AC319-AF319</f>
        <v>200</v>
      </c>
      <c r="AJ319">
        <f t="shared" ref="AJ319" si="2649">AA319-AD319-AG319</f>
        <v>216</v>
      </c>
      <c r="AK319">
        <f t="shared" ref="AK319" si="2650">AB319-AE319-AH319</f>
        <v>1200</v>
      </c>
      <c r="AS319">
        <f t="shared" ref="AS319" si="2651">BM319-BM318</f>
        <v>14707</v>
      </c>
      <c r="AT319">
        <f t="shared" ref="AT319" si="2652">BQ319-BQ318</f>
        <v>792</v>
      </c>
      <c r="AU319">
        <f t="shared" ref="AU319" si="2653">AT319/AS319</f>
        <v>5.3851907255048619E-2</v>
      </c>
      <c r="AV319">
        <f t="shared" ref="AV319" si="2654">BU319-BU318</f>
        <v>156</v>
      </c>
      <c r="AW319">
        <f t="shared" ref="AW319" si="2655">BY319-BY318</f>
        <v>0</v>
      </c>
      <c r="AX319">
        <f t="shared" ref="AX319" si="2656">CK319-CK318</f>
        <v>834</v>
      </c>
      <c r="AY319">
        <f t="shared" ref="AY319" si="2657">CO319-CO318</f>
        <v>39</v>
      </c>
      <c r="AZ319">
        <f t="shared" ref="AZ319" si="2658">CC319-CC318</f>
        <v>72</v>
      </c>
      <c r="BA319">
        <f t="shared" ref="BA319" si="2659">CG319-CG318</f>
        <v>0</v>
      </c>
      <c r="BB319">
        <f t="shared" ref="BB319" si="2660">AW319/AV319</f>
        <v>0</v>
      </c>
      <c r="BC319">
        <f t="shared" ref="BC319" si="2661">AY319/AX319</f>
        <v>4.6762589928057555E-2</v>
      </c>
      <c r="BD319">
        <f t="shared" ref="BD319" si="2662">AZ319/AY319</f>
        <v>1.8461538461538463</v>
      </c>
      <c r="BE319">
        <f t="shared" ref="BE319" si="2663">SUM(AT313:AT319)/SUM(AS313:AS319)</f>
        <v>6.3027773602256545E-2</v>
      </c>
      <c r="BF319">
        <f t="shared" ref="BF319" si="2664">SUM(AT306:AT319)/SUM(AS306:AS319)</f>
        <v>6.5920798454603996E-2</v>
      </c>
      <c r="BG319">
        <f t="shared" ref="BG319" si="2665">SUM(AW313:AW319)/SUM(AV313:AV319)</f>
        <v>3.4791252485089463E-2</v>
      </c>
      <c r="BH319">
        <f t="shared" ref="BH319" si="2666">SUM(AY313:AY319)/SUM(AX313:AX319)</f>
        <v>6.2219831450600678E-2</v>
      </c>
      <c r="BI319">
        <f t="shared" ref="BI319" si="2667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/>
      <c r="BO319" s="20"/>
      <c r="BP319" s="20">
        <v>1462822</v>
      </c>
      <c r="BQ319" s="20">
        <v>342499</v>
      </c>
      <c r="BR319" s="20"/>
      <c r="BS319" s="20"/>
      <c r="BT319" s="20">
        <v>317124</v>
      </c>
      <c r="BU319" s="20">
        <v>27623</v>
      </c>
      <c r="BV319" s="20"/>
      <c r="BW319" s="20"/>
      <c r="BX319" s="20">
        <v>10498</v>
      </c>
      <c r="BY319" s="20">
        <v>2632</v>
      </c>
      <c r="BZ319" s="20"/>
      <c r="CA319" s="20"/>
      <c r="CB319" s="20">
        <v>2520</v>
      </c>
      <c r="CC319" s="20">
        <v>21567</v>
      </c>
      <c r="CD319" s="20"/>
      <c r="CE319" s="20"/>
      <c r="CF319" s="20">
        <v>6136</v>
      </c>
      <c r="CG319" s="20">
        <v>1604</v>
      </c>
      <c r="CH319" s="20"/>
      <c r="CI319" s="20"/>
      <c r="CJ319" s="20">
        <v>1528</v>
      </c>
      <c r="CK319" s="20">
        <v>159753</v>
      </c>
      <c r="CL319" s="20"/>
      <c r="CM319" s="20"/>
      <c r="CN319" s="20">
        <v>61704</v>
      </c>
      <c r="CO319" s="20">
        <v>15557</v>
      </c>
      <c r="CP319" s="20"/>
      <c r="CQ319" s="20"/>
      <c r="CR319" s="20">
        <v>14276</v>
      </c>
    </row>
    <row r="320" spans="1:96" x14ac:dyDescent="0.35">
      <c r="A320" s="14">
        <f t="shared" si="2388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668">-(J320-J319)+L320</f>
        <v>19</v>
      </c>
      <c r="N320" s="7">
        <f t="shared" ref="N320" si="2669">B320-C320</f>
        <v>1151450</v>
      </c>
      <c r="O320" s="4">
        <f t="shared" ref="O320" si="2670">C320/B320</f>
        <v>0.21664739097897817</v>
      </c>
      <c r="R320">
        <f t="shared" ref="R320" si="2671">C320-C319</f>
        <v>1326</v>
      </c>
      <c r="S320">
        <f t="shared" ref="S320" si="2672">N320-N319</f>
        <v>5752</v>
      </c>
      <c r="T320" s="8">
        <f t="shared" ref="T320" si="2673">R320/V320</f>
        <v>0.18734105679570501</v>
      </c>
      <c r="U320" s="8">
        <f t="shared" ref="U320" si="2674">SUM(R314:R320)/SUM(V314:V320)</f>
        <v>0.25492276854144558</v>
      </c>
      <c r="V320">
        <f t="shared" ref="V320" si="2675">B320-B319</f>
        <v>7078</v>
      </c>
      <c r="W320">
        <f t="shared" ref="W320" si="2676">C320-D320-E320</f>
        <v>32347</v>
      </c>
      <c r="X320" s="3">
        <f t="shared" ref="X320" si="2677">F320/W320</f>
        <v>1.162395276223452E-2</v>
      </c>
      <c r="Y320">
        <f t="shared" ref="Y320" si="2678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679">Z320-AC320-AF320</f>
        <v>207</v>
      </c>
      <c r="AJ320">
        <f t="shared" ref="AJ320" si="2680">AA320-AD320-AG320</f>
        <v>221</v>
      </c>
      <c r="AK320">
        <f t="shared" ref="AK320" si="2681">AB320-AE320-AH320</f>
        <v>1250</v>
      </c>
      <c r="AS320">
        <f t="shared" ref="AS320" si="2682">BM320-BM319</f>
        <v>33002</v>
      </c>
      <c r="AT320">
        <f t="shared" ref="AT320" si="2683">BQ320-BQ319</f>
        <v>1429</v>
      </c>
      <c r="AU320">
        <f t="shared" ref="AU320" si="2684">AT320/AS320</f>
        <v>4.3300406035997815E-2</v>
      </c>
      <c r="AV320">
        <f t="shared" ref="AV320" si="2685">BU320-BU319</f>
        <v>462</v>
      </c>
      <c r="AW320">
        <f t="shared" ref="AW320" si="2686">BY320-BY319</f>
        <v>15</v>
      </c>
      <c r="AX320">
        <f t="shared" ref="AX320" si="2687">CK320-CK319</f>
        <v>3046</v>
      </c>
      <c r="AY320">
        <f t="shared" ref="AY320" si="2688">CO320-CO319</f>
        <v>59</v>
      </c>
      <c r="AZ320">
        <f t="shared" ref="AZ320" si="2689">CC320-CC319</f>
        <v>388</v>
      </c>
      <c r="BA320">
        <f t="shared" ref="BA320" si="2690">CG320-CG319</f>
        <v>9</v>
      </c>
      <c r="BB320">
        <f t="shared" ref="BB320" si="2691">AW320/AV320</f>
        <v>3.2467532467532464E-2</v>
      </c>
      <c r="BC320">
        <f t="shared" ref="BC320" si="2692">AY320/AX320</f>
        <v>1.9369665134602757E-2</v>
      </c>
      <c r="BD320">
        <f t="shared" ref="BD320" si="2693">AZ320/AY320</f>
        <v>6.5762711864406782</v>
      </c>
      <c r="BE320">
        <f t="shared" ref="BE320" si="2694">SUM(AT314:AT320)/SUM(AS314:AS320)</f>
        <v>5.7228353863745106E-2</v>
      </c>
      <c r="BF320">
        <f t="shared" ref="BF320" si="2695">SUM(AT307:AT320)/SUM(AS307:AS320)</f>
        <v>6.2645648811182592E-2</v>
      </c>
      <c r="BG320">
        <f t="shared" ref="BG320" si="2696">SUM(AW314:AW320)/SUM(AV314:AV320)</f>
        <v>3.1430934656741107E-2</v>
      </c>
      <c r="BH320">
        <f t="shared" ref="BH320" si="2697">SUM(AY314:AY320)/SUM(AX314:AX320)</f>
        <v>4.2040063257775435E-2</v>
      </c>
      <c r="BI320">
        <f t="shared" ref="BI320" si="2698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/>
      <c r="BO320" s="20"/>
      <c r="BP320" s="20">
        <v>1469900</v>
      </c>
      <c r="BQ320" s="20">
        <v>343928</v>
      </c>
      <c r="BR320" s="20"/>
      <c r="BS320" s="20"/>
      <c r="BT320" s="20">
        <v>318450</v>
      </c>
      <c r="BU320" s="20">
        <v>28085</v>
      </c>
      <c r="BV320" s="20"/>
      <c r="BW320" s="20"/>
      <c r="BX320" s="20">
        <v>10801</v>
      </c>
      <c r="BY320" s="20">
        <v>2647</v>
      </c>
      <c r="BZ320" s="20"/>
      <c r="CA320" s="20"/>
      <c r="CB320" s="20">
        <v>2529</v>
      </c>
      <c r="CC320" s="20">
        <v>21955</v>
      </c>
      <c r="CD320" s="20"/>
      <c r="CE320" s="20"/>
      <c r="CF320" s="20">
        <v>6257</v>
      </c>
      <c r="CG320" s="20">
        <v>1613</v>
      </c>
      <c r="CH320" s="20"/>
      <c r="CI320" s="20"/>
      <c r="CJ320" s="20">
        <v>1535</v>
      </c>
      <c r="CK320" s="20">
        <v>162799</v>
      </c>
      <c r="CL320" s="20"/>
      <c r="CM320" s="20"/>
      <c r="CN320" s="20">
        <v>63041</v>
      </c>
      <c r="CO320" s="20">
        <v>15616</v>
      </c>
      <c r="CP320" s="20"/>
      <c r="CQ320" s="20"/>
      <c r="CR320" s="20">
        <v>14338</v>
      </c>
    </row>
    <row r="321" spans="1:96" x14ac:dyDescent="0.35">
      <c r="A321" s="14">
        <f t="shared" si="2388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699">-(J321-J320)+L321</f>
        <v>19</v>
      </c>
      <c r="N321" s="7">
        <f t="shared" ref="N321" si="2700">B321-C321</f>
        <v>1153566</v>
      </c>
      <c r="O321" s="4">
        <f t="shared" ref="O321" si="2701">C321/B321</f>
        <v>0.21673823239442358</v>
      </c>
      <c r="R321">
        <f t="shared" ref="R321" si="2702">C321-C320</f>
        <v>756</v>
      </c>
      <c r="S321">
        <f t="shared" ref="S321" si="2703">N321-N320</f>
        <v>2116</v>
      </c>
      <c r="T321" s="8">
        <f t="shared" ref="T321" si="2704">R321/V321</f>
        <v>0.26323119777158777</v>
      </c>
      <c r="U321" s="8">
        <f t="shared" ref="U321" si="2705">SUM(R315:R321)/SUM(V315:V321)</f>
        <v>0.25029335836658062</v>
      </c>
      <c r="V321">
        <f t="shared" ref="V321" si="2706">B321-B320</f>
        <v>2872</v>
      </c>
      <c r="W321">
        <f t="shared" ref="W321" si="2707">C321-D321-E321</f>
        <v>32075</v>
      </c>
      <c r="X321" s="3">
        <f t="shared" ref="X321" si="2708">F321/W321</f>
        <v>1.1161340607950116E-2</v>
      </c>
      <c r="Y321">
        <f t="shared" ref="Y321" si="2709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710">Z321-AC321-AF321</f>
        <v>202</v>
      </c>
      <c r="AJ321">
        <f t="shared" ref="AJ321:AJ322" si="2711">AA321-AD321-AG321</f>
        <v>217</v>
      </c>
      <c r="AK321">
        <f t="shared" ref="AK321:AK322" si="2712">AB321-AE321-AH321</f>
        <v>1258</v>
      </c>
      <c r="AS321">
        <f t="shared" ref="AS321" si="2713">BM321-BM320</f>
        <v>9588</v>
      </c>
      <c r="AT321">
        <f t="shared" ref="AT321" si="2714">BQ321-BQ320</f>
        <v>842</v>
      </c>
      <c r="AU321">
        <f t="shared" ref="AU321" si="2715">AT321/AS321</f>
        <v>8.7818105965790566E-2</v>
      </c>
      <c r="AV321">
        <f t="shared" ref="AV321" si="2716">BU321-BU320</f>
        <v>71</v>
      </c>
      <c r="AW321">
        <f t="shared" ref="AW321" si="2717">BY321-BY320</f>
        <v>5</v>
      </c>
      <c r="AX321">
        <f t="shared" ref="AX321" si="2718">CK321-CK320</f>
        <v>456</v>
      </c>
      <c r="AY321">
        <f t="shared" ref="AY321" si="2719">CO321-CO320</f>
        <v>41</v>
      </c>
      <c r="AZ321">
        <f t="shared" ref="AZ321" si="2720">CC321-CC320</f>
        <v>27</v>
      </c>
      <c r="BA321">
        <f t="shared" ref="BA321" si="2721">CG321-CG320</f>
        <v>2</v>
      </c>
      <c r="BB321">
        <f t="shared" ref="BB321" si="2722">AW321/AV321</f>
        <v>7.0422535211267609E-2</v>
      </c>
      <c r="BC321">
        <f t="shared" ref="BC321" si="2723">AY321/AX321</f>
        <v>8.9912280701754388E-2</v>
      </c>
      <c r="BD321">
        <f t="shared" ref="BD321" si="2724">AZ321/AY321</f>
        <v>0.65853658536585369</v>
      </c>
      <c r="BE321">
        <f t="shared" ref="BE321" si="2725">SUM(AT315:AT321)/SUM(AS315:AS321)</f>
        <v>5.645219949407191E-2</v>
      </c>
      <c r="BF321">
        <f t="shared" ref="BF321" si="2726">SUM(AT308:AT321)/SUM(AS308:AS321)</f>
        <v>6.2428534173203071E-2</v>
      </c>
      <c r="BG321">
        <f t="shared" ref="BG321" si="2727">SUM(AW315:AW321)/SUM(AV315:AV321)</f>
        <v>3.0794165316045379E-2</v>
      </c>
      <c r="BH321">
        <f t="shared" ref="BH321" si="2728">SUM(AY315:AY321)/SUM(AX315:AX321)</f>
        <v>4.1970802919708027E-2</v>
      </c>
      <c r="BI321">
        <f t="shared" ref="BI321" si="2729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/>
      <c r="BO321" s="20"/>
      <c r="BP321" s="20">
        <v>1472772</v>
      </c>
      <c r="BQ321" s="20">
        <v>344770</v>
      </c>
      <c r="BR321" s="20"/>
      <c r="BS321" s="20"/>
      <c r="BT321" s="20">
        <v>319206</v>
      </c>
      <c r="BU321" s="20">
        <v>28156</v>
      </c>
      <c r="BV321" s="20"/>
      <c r="BW321" s="20"/>
      <c r="BX321" s="20">
        <v>10817</v>
      </c>
      <c r="BY321" s="20">
        <v>2652</v>
      </c>
      <c r="BZ321" s="20"/>
      <c r="CA321" s="20"/>
      <c r="CB321" s="20">
        <v>2535</v>
      </c>
      <c r="CC321" s="20">
        <v>21982</v>
      </c>
      <c r="CD321" s="20"/>
      <c r="CE321" s="20"/>
      <c r="CF321" s="20">
        <v>6265</v>
      </c>
      <c r="CG321" s="20">
        <v>1615</v>
      </c>
      <c r="CH321" s="20"/>
      <c r="CI321" s="20"/>
      <c r="CJ321" s="20">
        <v>1536</v>
      </c>
      <c r="CK321" s="20">
        <v>163255</v>
      </c>
      <c r="CL321" s="20"/>
      <c r="CM321" s="20"/>
      <c r="CN321" s="20">
        <v>63162</v>
      </c>
      <c r="CO321" s="20">
        <v>15657</v>
      </c>
      <c r="CP321" s="20"/>
      <c r="CQ321" s="20"/>
      <c r="CR321" s="20">
        <v>14371</v>
      </c>
    </row>
    <row r="322" spans="1:96" x14ac:dyDescent="0.35">
      <c r="A322" s="14">
        <f t="shared" si="2388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730">-(J322-J321)+L322</f>
        <v>9</v>
      </c>
      <c r="N322" s="7">
        <f t="shared" ref="N322" si="2731">B322-C322</f>
        <v>1154538</v>
      </c>
      <c r="O322" s="4">
        <f t="shared" ref="O322" si="2732">C322/B322</f>
        <v>0.21674887875644575</v>
      </c>
      <c r="R322">
        <f t="shared" ref="R322" si="2733">C322-C321</f>
        <v>289</v>
      </c>
      <c r="S322">
        <f t="shared" ref="S322" si="2734">N322-N321</f>
        <v>972</v>
      </c>
      <c r="T322" s="8">
        <f t="shared" ref="T322" si="2735">R322/V322</f>
        <v>0.22918318794607453</v>
      </c>
      <c r="U322" s="8">
        <f t="shared" ref="U322" si="2736">SUM(R316:R322)/SUM(V316:V322)</f>
        <v>0.24923322047400917</v>
      </c>
      <c r="V322">
        <f t="shared" ref="V322" si="2737">B322-B321</f>
        <v>1261</v>
      </c>
      <c r="W322">
        <f t="shared" ref="W322" si="2738">C322-D322-E322</f>
        <v>31556</v>
      </c>
      <c r="X322" s="3">
        <f t="shared" ref="X322" si="2739">F322/W322</f>
        <v>1.1661807580174927E-2</v>
      </c>
      <c r="Y322">
        <f t="shared" ref="Y322" si="2740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710"/>
        <v>199</v>
      </c>
      <c r="AJ322">
        <f t="shared" si="2711"/>
        <v>211</v>
      </c>
      <c r="AK322">
        <f t="shared" si="2712"/>
        <v>1242</v>
      </c>
      <c r="AL322">
        <v>3</v>
      </c>
      <c r="AM322">
        <v>3</v>
      </c>
      <c r="AN322">
        <v>18</v>
      </c>
      <c r="AS322">
        <f t="shared" ref="AS322" si="2741">BM322-BM321</f>
        <v>5800</v>
      </c>
      <c r="AT322">
        <f t="shared" ref="AT322" si="2742">BQ322-BQ321</f>
        <v>282</v>
      </c>
      <c r="AU322">
        <f t="shared" ref="AU322" si="2743">AT322/AS322</f>
        <v>4.8620689655172411E-2</v>
      </c>
      <c r="AV322">
        <f t="shared" ref="AV322" si="2744">BU322-BU321</f>
        <v>41</v>
      </c>
      <c r="AW322">
        <f t="shared" ref="AW322" si="2745">BY322-BY321</f>
        <v>0</v>
      </c>
      <c r="AX322">
        <f t="shared" ref="AX322" si="2746">CK322-CK321</f>
        <v>454</v>
      </c>
      <c r="AY322">
        <f t="shared" ref="AY322" si="2747">CO322-CO321</f>
        <v>15</v>
      </c>
      <c r="AZ322">
        <f t="shared" ref="AZ322" si="2748">CC322-CC321</f>
        <v>16</v>
      </c>
      <c r="BA322">
        <f t="shared" ref="BA322" si="2749">CG322-CG321</f>
        <v>0</v>
      </c>
      <c r="BB322">
        <f t="shared" ref="BB322" si="2750">AW322/AV322</f>
        <v>0</v>
      </c>
      <c r="BC322">
        <f t="shared" ref="BC322" si="2751">AY322/AX322</f>
        <v>3.3039647577092511E-2</v>
      </c>
      <c r="BD322">
        <f t="shared" ref="BD322" si="2752">AZ322/AY322</f>
        <v>1.0666666666666667</v>
      </c>
      <c r="BE322">
        <f t="shared" ref="BE322" si="2753">SUM(AT316:AT322)/SUM(AS316:AS322)</f>
        <v>5.5011938003318363E-2</v>
      </c>
      <c r="BF322">
        <f t="shared" ref="BF322" si="2754">SUM(AT309:AT322)/SUM(AS309:AS322)</f>
        <v>6.1611203782596692E-2</v>
      </c>
      <c r="BG322">
        <f t="shared" ref="BG322" si="2755">SUM(AW316:AW322)/SUM(AV316:AV322)</f>
        <v>2.9838709677419355E-2</v>
      </c>
      <c r="BH322">
        <f t="shared" ref="BH322" si="2756">SUM(AY316:AY322)/SUM(AX316:AX322)</f>
        <v>4.1158536585365856E-2</v>
      </c>
      <c r="BI322">
        <f t="shared" ref="BI322" si="2757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/>
      <c r="BO322" s="20"/>
      <c r="BP322" s="20">
        <v>1474033</v>
      </c>
      <c r="BQ322" s="20">
        <v>345052</v>
      </c>
      <c r="BR322" s="20"/>
      <c r="BS322" s="20"/>
      <c r="BT322" s="20">
        <v>319495</v>
      </c>
      <c r="BU322" s="20">
        <v>28197</v>
      </c>
      <c r="BV322" s="20"/>
      <c r="BW322" s="20"/>
      <c r="BX322" s="20">
        <v>10828</v>
      </c>
      <c r="BY322" s="20">
        <v>2652</v>
      </c>
      <c r="BZ322" s="20"/>
      <c r="CA322" s="20"/>
      <c r="CB322" s="20">
        <v>2537</v>
      </c>
      <c r="CC322" s="20">
        <v>21998</v>
      </c>
      <c r="CD322" s="20"/>
      <c r="CE322" s="20"/>
      <c r="CF322" s="20">
        <v>6266</v>
      </c>
      <c r="CG322" s="20">
        <v>1615</v>
      </c>
      <c r="CH322" s="20"/>
      <c r="CI322" s="20"/>
      <c r="CJ322" s="20">
        <v>1536</v>
      </c>
      <c r="CK322" s="20">
        <v>163709</v>
      </c>
      <c r="CL322" s="20"/>
      <c r="CM322" s="20"/>
      <c r="CN322" s="20">
        <v>63210</v>
      </c>
      <c r="CO322" s="20">
        <v>15672</v>
      </c>
      <c r="CP322" s="20"/>
      <c r="CQ322" s="20"/>
      <c r="CR322" s="20">
        <v>14377</v>
      </c>
    </row>
    <row r="323" spans="1:96" x14ac:dyDescent="0.35">
      <c r="A323" s="14">
        <f t="shared" si="2388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758">-(J323-J322)+L323</f>
        <v>7</v>
      </c>
      <c r="N323" s="7">
        <f t="shared" ref="N323" si="2759">B323-C323</f>
        <v>1156962</v>
      </c>
      <c r="O323" s="4">
        <f t="shared" ref="O323" si="2760">C323/B323</f>
        <v>0.21684230192296236</v>
      </c>
      <c r="R323">
        <f t="shared" ref="R323" si="2761">C323-C322</f>
        <v>847</v>
      </c>
      <c r="S323">
        <f t="shared" ref="S323" si="2762">N323-N322</f>
        <v>2424</v>
      </c>
      <c r="T323" s="8">
        <f t="shared" ref="T323" si="2763">R323/V323</f>
        <v>0.25894221950473861</v>
      </c>
      <c r="U323" s="8">
        <f t="shared" ref="U323" si="2764">SUM(R317:R323)/SUM(V317:V323)</f>
        <v>0.24807548063637441</v>
      </c>
      <c r="V323">
        <f t="shared" ref="V323" si="2765">B323-B322</f>
        <v>3271</v>
      </c>
      <c r="W323">
        <f t="shared" ref="W323" si="2766">C323-D323-E323</f>
        <v>29095</v>
      </c>
      <c r="X323" s="3">
        <f t="shared" ref="X323" si="2767">F323/W323</f>
        <v>1.3404365011170304E-2</v>
      </c>
      <c r="Y323">
        <f t="shared" ref="Y323" si="2768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769">Z323-AC323-AF323</f>
        <v>193</v>
      </c>
      <c r="AJ323">
        <f t="shared" ref="AJ323" si="2770">AA323-AD323-AG323</f>
        <v>184</v>
      </c>
      <c r="AK323">
        <f t="shared" ref="AK323" si="2771">AB323-AE323-AH323</f>
        <v>1130</v>
      </c>
      <c r="AL323">
        <v>2</v>
      </c>
      <c r="AM323">
        <v>2</v>
      </c>
      <c r="AN323">
        <v>8</v>
      </c>
      <c r="AS323">
        <f t="shared" ref="AS323:AS324" si="2772">BM323-BM322</f>
        <v>20700</v>
      </c>
      <c r="AT323">
        <f t="shared" ref="AT323" si="2773">BQ323-BQ322</f>
        <v>950</v>
      </c>
      <c r="AU323">
        <f t="shared" ref="AU323" si="2774">AT323/AS323</f>
        <v>4.5893719806763288E-2</v>
      </c>
      <c r="AV323">
        <f t="shared" ref="AV323" si="2775">BU323-BU322</f>
        <v>154</v>
      </c>
      <c r="AW323">
        <f t="shared" ref="AW323" si="2776">BY323-BY322</f>
        <v>9</v>
      </c>
      <c r="AX323">
        <f t="shared" ref="AX323" si="2777">CK323-CK322</f>
        <v>769</v>
      </c>
      <c r="AY323">
        <f t="shared" ref="AY323" si="2778">CO323-CO322</f>
        <v>11</v>
      </c>
      <c r="AZ323">
        <f t="shared" ref="AZ323" si="2779">CC323-CC322</f>
        <v>96</v>
      </c>
      <c r="BA323">
        <f t="shared" ref="BA323" si="2780">CG323-CG322</f>
        <v>2</v>
      </c>
      <c r="BB323">
        <f t="shared" ref="BB323" si="2781">AW323/AV323</f>
        <v>5.844155844155844E-2</v>
      </c>
      <c r="BC323">
        <f t="shared" ref="BC323" si="2782">AY323/AX323</f>
        <v>1.4304291287386216E-2</v>
      </c>
      <c r="BD323">
        <f t="shared" ref="BD323" si="2783">AZ323/AY323</f>
        <v>8.7272727272727266</v>
      </c>
      <c r="BE323">
        <f t="shared" ref="BE323" si="2784">SUM(AT317:AT323)/SUM(AS317:AS323)</f>
        <v>5.5479457606237688E-2</v>
      </c>
      <c r="BF323">
        <f t="shared" ref="BF323" si="2785">SUM(AT310:AT323)/SUM(AS310:AS323)</f>
        <v>6.1585959044533241E-2</v>
      </c>
      <c r="BG323">
        <f t="shared" ref="BG323" si="2786">SUM(AW317:AW323)/SUM(AV317:AV323)</f>
        <v>3.2812500000000001E-2</v>
      </c>
      <c r="BH323">
        <f t="shared" ref="BH323" si="2787">SUM(AY317:AY323)/SUM(AX317:AX323)</f>
        <v>3.8241172551632244E-2</v>
      </c>
      <c r="BI323">
        <f t="shared" ref="BI323" si="278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/>
      <c r="BO323" s="20"/>
      <c r="BP323" s="20">
        <v>1477304</v>
      </c>
      <c r="BQ323" s="20">
        <v>346002</v>
      </c>
      <c r="BR323" s="20"/>
      <c r="BS323" s="20"/>
      <c r="BT323" s="20">
        <v>320342</v>
      </c>
      <c r="BU323" s="20">
        <v>28351</v>
      </c>
      <c r="BV323" s="20"/>
      <c r="BW323" s="20"/>
      <c r="BX323" s="20">
        <v>10856</v>
      </c>
      <c r="BY323" s="20">
        <v>2661</v>
      </c>
      <c r="BZ323" s="20"/>
      <c r="CA323" s="20"/>
      <c r="CB323" s="20">
        <v>2544</v>
      </c>
      <c r="CC323" s="20">
        <v>22094</v>
      </c>
      <c r="CD323" s="20"/>
      <c r="CE323" s="20"/>
      <c r="CF323" s="20">
        <v>6276</v>
      </c>
      <c r="CG323" s="20">
        <v>1617</v>
      </c>
      <c r="CH323" s="20"/>
      <c r="CI323" s="20"/>
      <c r="CJ323" s="20">
        <v>1538</v>
      </c>
      <c r="CK323" s="20">
        <v>164478</v>
      </c>
      <c r="CL323" s="20"/>
      <c r="CM323" s="20"/>
      <c r="CN323" s="20">
        <v>63330</v>
      </c>
      <c r="CO323" s="20">
        <v>15683</v>
      </c>
      <c r="CP323" s="20"/>
      <c r="CQ323" s="20"/>
      <c r="CR323" s="20">
        <v>14389</v>
      </c>
    </row>
    <row r="324" spans="1:96" x14ac:dyDescent="0.35">
      <c r="A324" s="14">
        <f t="shared" si="2388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789">-(J324-J323)+L324</f>
        <v>14</v>
      </c>
      <c r="N324" s="7">
        <f t="shared" ref="N324" si="2790">B324-C324</f>
        <v>1159414</v>
      </c>
      <c r="O324" s="4">
        <f t="shared" ref="O324" si="2791">C324/B324</f>
        <v>0.21697457595639855</v>
      </c>
      <c r="R324">
        <f t="shared" ref="R324" si="2792">C324-C323</f>
        <v>929</v>
      </c>
      <c r="S324">
        <f t="shared" ref="S324" si="2793">N324-N323</f>
        <v>2452</v>
      </c>
      <c r="T324" s="8">
        <f t="shared" ref="T324" si="2794">R324/V324</f>
        <v>0.27477077787636794</v>
      </c>
      <c r="U324" s="8">
        <f t="shared" ref="U324" si="2795">SUM(R318:R324)/SUM(V318:V324)</f>
        <v>0.24525050100200402</v>
      </c>
      <c r="V324">
        <f t="shared" ref="V324" si="2796">B324-B323</f>
        <v>3381</v>
      </c>
      <c r="W324">
        <f t="shared" ref="W324" si="2797">C324-D324-E324</f>
        <v>28040</v>
      </c>
      <c r="X324" s="3">
        <f t="shared" ref="X324" si="2798">F324/W324</f>
        <v>1.362339514978602E-2</v>
      </c>
      <c r="Y324">
        <f t="shared" ref="Y324" si="279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800">Z324-AC324-AF324</f>
        <v>190</v>
      </c>
      <c r="AJ324">
        <f t="shared" ref="AJ324" si="2801">AA324-AD324-AG324</f>
        <v>162</v>
      </c>
      <c r="AK324">
        <f t="shared" ref="AK324" si="2802">AB324-AE324-AH324</f>
        <v>1100</v>
      </c>
      <c r="AL324">
        <v>3</v>
      </c>
      <c r="AM324">
        <v>3</v>
      </c>
      <c r="AN324">
        <v>20</v>
      </c>
      <c r="AS324">
        <f t="shared" si="2772"/>
        <v>14888</v>
      </c>
      <c r="AT324">
        <f t="shared" ref="AT324" si="2803">BQ324-BQ323</f>
        <v>989</v>
      </c>
      <c r="AU324">
        <f t="shared" ref="AU324" si="2804">AT324/AS324</f>
        <v>6.6429339065018814E-2</v>
      </c>
      <c r="AV324">
        <f t="shared" ref="AV324" si="2805">BU324-BU323</f>
        <v>88</v>
      </c>
      <c r="AW324">
        <f t="shared" ref="AW324" si="2806">BY324-BY323</f>
        <v>8</v>
      </c>
      <c r="AX324">
        <f t="shared" ref="AX324" si="2807">CK324-CK323</f>
        <v>696</v>
      </c>
      <c r="AY324">
        <f t="shared" ref="AY324" si="2808">CO324-CO323</f>
        <v>47</v>
      </c>
      <c r="AZ324">
        <f t="shared" ref="AZ324" si="2809">CC324-CC323</f>
        <v>84</v>
      </c>
      <c r="BA324">
        <f t="shared" ref="BA324" si="2810">CG324-CG323</f>
        <v>5</v>
      </c>
      <c r="BB324">
        <f t="shared" ref="BB324" si="2811">AW324/AV324</f>
        <v>9.0909090909090912E-2</v>
      </c>
      <c r="BC324">
        <f t="shared" ref="BC324" si="2812">AY324/AX324</f>
        <v>6.7528735632183909E-2</v>
      </c>
      <c r="BD324">
        <f t="shared" ref="BD324" si="2813">AZ324/AY324</f>
        <v>1.7872340425531914</v>
      </c>
      <c r="BE324">
        <f t="shared" ref="BE324" si="2814">SUM(AT318:AT324)/SUM(AS318:AS324)</f>
        <v>5.5802746902179387E-2</v>
      </c>
      <c r="BF324">
        <f t="shared" ref="BF324" si="2815">SUM(AT311:AT324)/SUM(AS311:AS324)</f>
        <v>6.1492089279602834E-2</v>
      </c>
      <c r="BG324">
        <f t="shared" ref="BG324" si="2816">SUM(AW318:AW324)/SUM(AV318:AV324)</f>
        <v>3.539094650205761E-2</v>
      </c>
      <c r="BH324">
        <f t="shared" ref="BH324" si="2817">SUM(AY318:AY324)/SUM(AX318:AX324)</f>
        <v>3.9641943734015347E-2</v>
      </c>
      <c r="BI324">
        <f t="shared" ref="BI324" si="2818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/>
      <c r="BO324" s="20"/>
      <c r="BP324" s="20">
        <v>1480685</v>
      </c>
      <c r="BQ324" s="20">
        <v>346991</v>
      </c>
      <c r="BR324" s="20"/>
      <c r="BS324" s="20"/>
      <c r="BT324" s="20">
        <v>321271</v>
      </c>
      <c r="BU324" s="20">
        <v>28439</v>
      </c>
      <c r="BV324" s="20"/>
      <c r="BW324" s="20"/>
      <c r="BX324" s="20">
        <v>10877</v>
      </c>
      <c r="BY324" s="20">
        <v>2669</v>
      </c>
      <c r="BZ324" s="20"/>
      <c r="CA324" s="20"/>
      <c r="CB324" s="20">
        <v>2554</v>
      </c>
      <c r="CC324" s="20">
        <v>22178</v>
      </c>
      <c r="CD324" s="20"/>
      <c r="CE324" s="20"/>
      <c r="CF324" s="20">
        <v>6291</v>
      </c>
      <c r="CG324" s="20">
        <v>1622</v>
      </c>
      <c r="CH324" s="20"/>
      <c r="CI324" s="20"/>
      <c r="CJ324" s="20">
        <v>1543</v>
      </c>
      <c r="CK324" s="20">
        <v>165174</v>
      </c>
      <c r="CL324" s="20"/>
      <c r="CM324" s="20"/>
      <c r="CN324" s="20">
        <v>63478</v>
      </c>
      <c r="CO324" s="20">
        <v>15730</v>
      </c>
      <c r="CP324" s="20"/>
      <c r="CQ324" s="20"/>
      <c r="CR324" s="20">
        <v>14432</v>
      </c>
    </row>
    <row r="325" spans="1:96" x14ac:dyDescent="0.35">
      <c r="A325" s="14">
        <f t="shared" si="2388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819">-(J325-J324)+L325</f>
        <v>22</v>
      </c>
      <c r="N325" s="7">
        <f t="shared" ref="N325" si="2820">B325-C325</f>
        <v>1163173</v>
      </c>
      <c r="O325" s="4">
        <f t="shared" ref="O325" si="2821">C325/B325</f>
        <v>0.21707966358952269</v>
      </c>
      <c r="R325">
        <f t="shared" ref="R325" si="2822">C325-C324</f>
        <v>1241</v>
      </c>
      <c r="S325">
        <f t="shared" ref="S325" si="2823">N325-N324</f>
        <v>3759</v>
      </c>
      <c r="T325" s="8">
        <f t="shared" ref="T325" si="2824">R325/V325</f>
        <v>0.2482</v>
      </c>
      <c r="U325" s="8">
        <f t="shared" ref="U325" si="2825">SUM(R319:R325)/SUM(V319:V325)</f>
        <v>0.23583990061725998</v>
      </c>
      <c r="V325">
        <f t="shared" ref="V325" si="2826">B325-B324</f>
        <v>5000</v>
      </c>
      <c r="W325">
        <f t="shared" ref="W325" si="2827">C325-D325-E325</f>
        <v>27526</v>
      </c>
      <c r="X325" s="3">
        <f t="shared" ref="X325" si="2828">F325/W325</f>
        <v>1.3078543922110004E-2</v>
      </c>
      <c r="Y325">
        <f t="shared" ref="Y325" si="2829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830">Z325-AC325-AF325</f>
        <v>180</v>
      </c>
      <c r="AJ325">
        <f t="shared" ref="AJ325" si="2831">AA325-AD325-AG325</f>
        <v>146</v>
      </c>
      <c r="AK325">
        <f t="shared" ref="AK325" si="2832">AB325-AE325-AH325</f>
        <v>1090</v>
      </c>
      <c r="AL325">
        <v>2</v>
      </c>
      <c r="AM325">
        <v>2</v>
      </c>
      <c r="AN325">
        <v>14</v>
      </c>
      <c r="AS325">
        <f t="shared" ref="AS325" si="2833">BM325-BM324</f>
        <v>26416</v>
      </c>
      <c r="AT325">
        <f t="shared" ref="AT325" si="2834">BQ325-BQ324</f>
        <v>1343</v>
      </c>
      <c r="AU325">
        <f t="shared" ref="AU325" si="2835">AT325/AS325</f>
        <v>5.0840399757722594E-2</v>
      </c>
      <c r="AV325">
        <f t="shared" ref="AV325" si="2836">BU325-BU324</f>
        <v>317</v>
      </c>
      <c r="AW325">
        <f t="shared" ref="AW325" si="2837">BY325-BY324</f>
        <v>7</v>
      </c>
      <c r="AX325">
        <f t="shared" ref="AX325" si="2838">CK325-CK324</f>
        <v>1588</v>
      </c>
      <c r="AY325">
        <f t="shared" ref="AY325" si="2839">CO325-CO324</f>
        <v>38</v>
      </c>
      <c r="AZ325">
        <f t="shared" ref="AZ325" si="2840">CC325-CC324</f>
        <v>226</v>
      </c>
      <c r="BA325">
        <f t="shared" ref="BA325" si="2841">CG325-CG324</f>
        <v>3</v>
      </c>
      <c r="BB325">
        <f t="shared" ref="BB325" si="2842">AW325/AV325</f>
        <v>2.2082018927444796E-2</v>
      </c>
      <c r="BC325">
        <f t="shared" ref="BC325" si="2843">AY325/AX325</f>
        <v>2.3929471032745592E-2</v>
      </c>
      <c r="BD325">
        <f t="shared" ref="BD325" si="2844">AZ325/AY325</f>
        <v>5.9473684210526319</v>
      </c>
      <c r="BE325">
        <f t="shared" ref="BE325" si="2845">SUM(AT319:AT325)/SUM(AS319:AS325)</f>
        <v>5.2973197656293713E-2</v>
      </c>
      <c r="BF325">
        <f t="shared" ref="BF325" si="2846">SUM(AT312:AT325)/SUM(AS312:AS325)</f>
        <v>5.821898378168084E-2</v>
      </c>
      <c r="BG325">
        <f t="shared" ref="BG325" si="2847">SUM(AW319:AW325)/SUM(AV319:AV325)</f>
        <v>3.4134988363072147E-2</v>
      </c>
      <c r="BH325">
        <f t="shared" ref="BH325" si="2848">SUM(AY319:AY325)/SUM(AX319:AX325)</f>
        <v>3.1875557822261889E-2</v>
      </c>
      <c r="BI325">
        <f t="shared" ref="BI325" si="2849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/>
      <c r="BO325" s="20"/>
      <c r="BP325" s="20">
        <v>1485685</v>
      </c>
      <c r="BQ325" s="20">
        <v>348334</v>
      </c>
      <c r="BR325" s="20"/>
      <c r="BS325" s="20"/>
      <c r="BT325" s="20">
        <v>322512</v>
      </c>
      <c r="BU325" s="20">
        <v>28756</v>
      </c>
      <c r="BV325" s="20"/>
      <c r="BW325" s="20"/>
      <c r="BX325" s="20">
        <v>10923</v>
      </c>
      <c r="BY325" s="20">
        <v>2676</v>
      </c>
      <c r="BZ325" s="20"/>
      <c r="CA325" s="20"/>
      <c r="CB325" s="20">
        <v>2559</v>
      </c>
      <c r="CC325" s="20">
        <v>22404</v>
      </c>
      <c r="CD325" s="20"/>
      <c r="CE325" s="20"/>
      <c r="CF325" s="20">
        <v>6305</v>
      </c>
      <c r="CG325" s="20">
        <v>1625</v>
      </c>
      <c r="CH325" s="20"/>
      <c r="CI325" s="20"/>
      <c r="CJ325" s="20">
        <v>1546</v>
      </c>
      <c r="CK325" s="20">
        <v>166762</v>
      </c>
      <c r="CL325" s="20"/>
      <c r="CM325" s="20"/>
      <c r="CN325" s="20">
        <v>63679</v>
      </c>
      <c r="CO325" s="20">
        <v>15768</v>
      </c>
      <c r="CP325" s="20"/>
      <c r="CQ325" s="20"/>
      <c r="CR325" s="20">
        <v>14473</v>
      </c>
    </row>
    <row r="326" spans="1:96" x14ac:dyDescent="0.35">
      <c r="A326" s="14">
        <f t="shared" si="2388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850">-(J326-J325)+L326</f>
        <v>9</v>
      </c>
      <c r="N326" s="7">
        <f t="shared" ref="N326" si="2851">B326-C326</f>
        <v>1165776</v>
      </c>
      <c r="O326" s="4">
        <f t="shared" ref="O326" si="2852">C326/B326</f>
        <v>0.21711503166055213</v>
      </c>
      <c r="R326">
        <f t="shared" ref="R326" si="2853">C326-C325</f>
        <v>789</v>
      </c>
      <c r="S326">
        <f t="shared" ref="S326" si="2854">N326-N325</f>
        <v>2603</v>
      </c>
      <c r="T326" s="8">
        <f t="shared" ref="T326" si="2855">R326/V326</f>
        <v>0.23260613207547171</v>
      </c>
      <c r="U326" s="8">
        <f t="shared" ref="U326" si="2856">SUM(R320:R326)/SUM(V320:V326)</f>
        <v>0.2352694724814321</v>
      </c>
      <c r="V326">
        <f t="shared" ref="V326" si="2857">B326-B325</f>
        <v>3392</v>
      </c>
      <c r="W326">
        <f t="shared" ref="W326" si="2858">C326-D326-E326</f>
        <v>26739</v>
      </c>
      <c r="X326" s="3">
        <f t="shared" ref="X326" si="2859">F326/W326</f>
        <v>1.3014697632671379E-2</v>
      </c>
      <c r="Y326">
        <f t="shared" ref="Y326" si="2860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861">Z326-AC326-AF326</f>
        <v>172</v>
      </c>
      <c r="AJ326">
        <f t="shared" ref="AJ326" si="2862">AA326-AD326-AG326</f>
        <v>137</v>
      </c>
      <c r="AK326">
        <f t="shared" ref="AK326" si="2863">AB326-AE326-AH326</f>
        <v>1064</v>
      </c>
      <c r="AL326">
        <v>2</v>
      </c>
      <c r="AM326">
        <v>2</v>
      </c>
      <c r="AN326">
        <v>14</v>
      </c>
      <c r="AS326">
        <f t="shared" ref="AS326" si="2864">BM326-BM325</f>
        <v>19613</v>
      </c>
      <c r="AT326">
        <f t="shared" ref="AT326" si="2865">BQ326-BQ325</f>
        <v>871</v>
      </c>
      <c r="AU326">
        <f t="shared" ref="AU326" si="2866">AT326/AS326</f>
        <v>4.4409320348748282E-2</v>
      </c>
      <c r="AV326">
        <f t="shared" ref="AV326" si="2867">BU326-BU325</f>
        <v>159</v>
      </c>
      <c r="AW326">
        <f t="shared" ref="AW326" si="2868">BY326-BY325</f>
        <v>6</v>
      </c>
      <c r="AX326">
        <f t="shared" ref="AX326" si="2869">CK326-CK325</f>
        <v>864</v>
      </c>
      <c r="AY326">
        <f t="shared" ref="AY326" si="2870">CO326-CO325</f>
        <v>36</v>
      </c>
      <c r="AZ326">
        <f t="shared" ref="AZ326" si="2871">CC326-CC325</f>
        <v>90</v>
      </c>
      <c r="BA326">
        <f t="shared" ref="BA326" si="2872">CG326-CG325</f>
        <v>3</v>
      </c>
      <c r="BB326">
        <f t="shared" ref="BB326" si="2873">AW326/AV326</f>
        <v>3.7735849056603772E-2</v>
      </c>
      <c r="BC326">
        <f t="shared" ref="BC326" si="2874">AY326/AX326</f>
        <v>4.1666666666666664E-2</v>
      </c>
      <c r="BD326">
        <f t="shared" ref="BD326" si="2875">AZ326/AY326</f>
        <v>2.5</v>
      </c>
      <c r="BE326">
        <f t="shared" ref="BE326" si="2876">SUM(AT320:AT326)/SUM(AS320:AS326)</f>
        <v>5.1581837901036098E-2</v>
      </c>
      <c r="BF326">
        <f t="shared" ref="BF326" si="2877">SUM(AT313:AT326)/SUM(AS313:AS326)</f>
        <v>5.6906622788975729E-2</v>
      </c>
      <c r="BG326">
        <f t="shared" ref="BG326" si="2878">SUM(AW320:AW326)/SUM(AV320:AV326)</f>
        <v>3.8699690402476783E-2</v>
      </c>
      <c r="BH326">
        <f t="shared" ref="BH326" si="2879">SUM(AY320:AY326)/SUM(AX320:AX326)</f>
        <v>3.1373047123078875E-2</v>
      </c>
      <c r="BI326">
        <f t="shared" ref="BI326" si="2880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/>
      <c r="BO326" s="20"/>
      <c r="BP326" s="20">
        <v>1489077</v>
      </c>
      <c r="BQ326" s="20">
        <v>349205</v>
      </c>
      <c r="BR326" s="20"/>
      <c r="BS326" s="20"/>
      <c r="BT326" s="20">
        <v>323301</v>
      </c>
      <c r="BU326" s="20">
        <v>28915</v>
      </c>
      <c r="BV326" s="20"/>
      <c r="BW326" s="20"/>
      <c r="BX326" s="20">
        <v>10952</v>
      </c>
      <c r="BY326" s="20">
        <v>2682</v>
      </c>
      <c r="BZ326" s="20"/>
      <c r="CA326" s="20"/>
      <c r="CB326" s="20">
        <v>2565</v>
      </c>
      <c r="CC326" s="20">
        <v>22494</v>
      </c>
      <c r="CD326" s="20"/>
      <c r="CE326" s="20"/>
      <c r="CF326" s="20">
        <v>6316</v>
      </c>
      <c r="CG326" s="20">
        <v>1628</v>
      </c>
      <c r="CH326" s="20"/>
      <c r="CI326" s="20"/>
      <c r="CJ326" s="20">
        <v>1550</v>
      </c>
      <c r="CK326" s="20">
        <v>167626</v>
      </c>
      <c r="CL326" s="20"/>
      <c r="CM326" s="20"/>
      <c r="CN326" s="20">
        <v>63803</v>
      </c>
      <c r="CO326" s="20">
        <v>15804</v>
      </c>
      <c r="CP326" s="20"/>
      <c r="CQ326" s="20"/>
      <c r="CR326" s="20">
        <v>14504</v>
      </c>
    </row>
    <row r="327" spans="1:96" x14ac:dyDescent="0.35">
      <c r="A327" s="14">
        <f t="shared" si="2388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881">-(J327-J326)+L327</f>
        <v>11</v>
      </c>
      <c r="N327" s="7">
        <f t="shared" ref="N327" si="2882">B327-C327</f>
        <v>1167850</v>
      </c>
      <c r="O327" s="4">
        <f t="shared" ref="O327" si="2883">C327/B327</f>
        <v>0.21711284006001119</v>
      </c>
      <c r="R327">
        <f t="shared" ref="R327" si="2884">C327-C326</f>
        <v>571</v>
      </c>
      <c r="S327">
        <f t="shared" ref="S327" si="2885">N327-N326</f>
        <v>2074</v>
      </c>
      <c r="T327" s="8">
        <f t="shared" ref="T327" si="2886">R327/V327</f>
        <v>0.2158790170132325</v>
      </c>
      <c r="U327" s="8">
        <f t="shared" ref="U327" si="2887">SUM(R321:R327)/SUM(V321:V327)</f>
        <v>0.2484648519842361</v>
      </c>
      <c r="V327">
        <f t="shared" ref="V327" si="2888">B327-B326</f>
        <v>2645</v>
      </c>
      <c r="W327">
        <f t="shared" ref="W327" si="2889">C327-D327-E327</f>
        <v>25703</v>
      </c>
      <c r="X327" s="3">
        <f t="shared" ref="X327" si="2890">F327/W327</f>
        <v>1.3072403999533128E-2</v>
      </c>
      <c r="Y327">
        <f t="shared" ref="Y327" si="2891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892">Z327-AC327-AF327</f>
        <v>166</v>
      </c>
      <c r="AJ327">
        <f t="shared" ref="AJ327" si="2893">AA327-AD327-AG327</f>
        <v>131</v>
      </c>
      <c r="AK327">
        <f t="shared" ref="AK327" si="2894">AB327-AE327-AH327</f>
        <v>1031</v>
      </c>
      <c r="AL327">
        <v>1</v>
      </c>
      <c r="AM327">
        <v>1</v>
      </c>
      <c r="AN327">
        <v>30</v>
      </c>
      <c r="AS327">
        <f t="shared" ref="AS327" si="2895">BM327-BM326</f>
        <v>16480</v>
      </c>
      <c r="AT327">
        <f t="shared" ref="AT327" si="2896">BQ327-BQ326</f>
        <v>593</v>
      </c>
      <c r="AU327">
        <f t="shared" ref="AU327" si="2897">AT327/AS327</f>
        <v>3.5983009708737863E-2</v>
      </c>
      <c r="AV327">
        <f t="shared" ref="AV327" si="2898">BU327-BU326</f>
        <v>120</v>
      </c>
      <c r="AW327">
        <f t="shared" ref="AW327" si="2899">BY327-BY326</f>
        <v>3</v>
      </c>
      <c r="AX327">
        <f t="shared" ref="AX327" si="2900">CK327-CK326</f>
        <v>1201</v>
      </c>
      <c r="AY327">
        <f t="shared" ref="AY327" si="2901">CO327-CO326</f>
        <v>27</v>
      </c>
      <c r="AZ327">
        <f t="shared" ref="AZ327" si="2902">CC327-CC326</f>
        <v>128</v>
      </c>
      <c r="BA327">
        <f t="shared" ref="BA327" si="2903">CG327-CG326</f>
        <v>5</v>
      </c>
      <c r="BB327">
        <f t="shared" ref="BB327" si="2904">AW327/AV327</f>
        <v>2.5000000000000001E-2</v>
      </c>
      <c r="BC327">
        <f t="shared" ref="BC327" si="2905">AY327/AX327</f>
        <v>2.2481265611990008E-2</v>
      </c>
      <c r="BD327">
        <f t="shared" ref="BD327" si="2906">AZ327/AY327</f>
        <v>4.7407407407407405</v>
      </c>
      <c r="BE327">
        <f t="shared" ref="BE327" si="2907">SUM(AT321:AT327)/SUM(AS321:AS327)</f>
        <v>5.1724897563554653E-2</v>
      </c>
      <c r="BF327">
        <f t="shared" ref="BF327" si="2908">SUM(AT314:AT327)/SUM(AS314:AS327)</f>
        <v>5.4590832692843691E-2</v>
      </c>
      <c r="BG327">
        <f t="shared" ref="BG327" si="2909">SUM(AW321:AW327)/SUM(AV321:AV327)</f>
        <v>0.04</v>
      </c>
      <c r="BH327">
        <f t="shared" ref="BH327" si="2910">SUM(AY321:AY327)/SUM(AX321:AX327)</f>
        <v>3.5666887856668876E-2</v>
      </c>
      <c r="BI327">
        <f t="shared" ref="BI327" si="2911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/>
      <c r="BO327" s="20"/>
      <c r="BP327" s="20">
        <v>1491722</v>
      </c>
      <c r="BQ327" s="20">
        <v>349798</v>
      </c>
      <c r="BR327" s="20"/>
      <c r="BS327" s="20"/>
      <c r="BT327" s="20">
        <v>323872</v>
      </c>
      <c r="BU327" s="20">
        <v>29035</v>
      </c>
      <c r="BV327" s="20"/>
      <c r="BW327" s="20"/>
      <c r="BX327" s="20">
        <v>10967</v>
      </c>
      <c r="BY327" s="20">
        <v>2685</v>
      </c>
      <c r="BZ327" s="20"/>
      <c r="CA327" s="20"/>
      <c r="CB327" s="20">
        <v>2572</v>
      </c>
      <c r="CC327" s="20">
        <v>22622</v>
      </c>
      <c r="CD327" s="20"/>
      <c r="CE327" s="20"/>
      <c r="CF327" s="20">
        <v>6327</v>
      </c>
      <c r="CG327" s="20">
        <v>1633</v>
      </c>
      <c r="CH327" s="20"/>
      <c r="CI327" s="20"/>
      <c r="CJ327" s="20">
        <v>1551</v>
      </c>
      <c r="CK327" s="20">
        <v>168827</v>
      </c>
      <c r="CL327" s="20"/>
      <c r="CM327" s="20"/>
      <c r="CN327" s="20">
        <v>63898</v>
      </c>
      <c r="CO327" s="20">
        <v>15831</v>
      </c>
      <c r="CP327" s="20"/>
      <c r="CQ327" s="20"/>
      <c r="CR327" s="20">
        <v>14517</v>
      </c>
    </row>
    <row r="328" spans="1:96" x14ac:dyDescent="0.35">
      <c r="A328" s="14">
        <f t="shared" si="2388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912">-(J328-J327)+L328</f>
        <v>17</v>
      </c>
      <c r="N328" s="7">
        <f t="shared" ref="N328" si="2913">B328-C328</f>
        <v>1167999</v>
      </c>
      <c r="O328" s="4">
        <f t="shared" ref="O328" si="2914">C328/B328</f>
        <v>0.21712474068910509</v>
      </c>
      <c r="R328">
        <f t="shared" ref="R328" si="2915">C328-C327</f>
        <v>64</v>
      </c>
      <c r="S328">
        <f t="shared" ref="S328" si="2916">N328-N327</f>
        <v>149</v>
      </c>
      <c r="T328" s="8">
        <f t="shared" ref="T328" si="2917">R328/V328</f>
        <v>0.30046948356807512</v>
      </c>
      <c r="U328" s="8">
        <f t="shared" ref="U328" si="2918">SUM(R322:R328)/SUM(V322:V328)</f>
        <v>0.24682982831498199</v>
      </c>
      <c r="V328">
        <f t="shared" ref="V328" si="2919">B328-B327</f>
        <v>213</v>
      </c>
      <c r="W328">
        <f t="shared" ref="W328" si="2920">C328-D328-E328</f>
        <v>25756</v>
      </c>
      <c r="X328" s="3">
        <f t="shared" ref="X328" si="2921">F328/W328</f>
        <v>1.226898586737071E-2</v>
      </c>
      <c r="Y328">
        <f t="shared" ref="Y328" si="2922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923">Z328-AC328-AF328</f>
        <v>161</v>
      </c>
      <c r="AJ328">
        <f t="shared" ref="AJ328" si="2924">AA328-AD328-AG328</f>
        <v>124</v>
      </c>
      <c r="AK328">
        <f t="shared" ref="AK328" si="2925">AB328-AE328-AH328</f>
        <v>1051</v>
      </c>
      <c r="AL328">
        <v>1</v>
      </c>
      <c r="AM328">
        <v>1</v>
      </c>
      <c r="AN328">
        <v>30</v>
      </c>
      <c r="AS328">
        <f t="shared" ref="AS328" si="2926">BM328-BM327</f>
        <v>8382</v>
      </c>
      <c r="AT328">
        <f t="shared" ref="AT328" si="2927">BQ328-BQ327</f>
        <v>604</v>
      </c>
      <c r="AU328">
        <f t="shared" ref="AU328" si="2928">AT328/AS328</f>
        <v>7.2059174421379144E-2</v>
      </c>
      <c r="AV328">
        <f t="shared" ref="AV328" si="2929">BU328-BU327</f>
        <v>29</v>
      </c>
      <c r="AW328">
        <f t="shared" ref="AW328" si="2930">BY328-BY327</f>
        <v>3</v>
      </c>
      <c r="AX328">
        <f t="shared" ref="AX328" si="2931">CK328-CK327</f>
        <v>345</v>
      </c>
      <c r="AY328">
        <f t="shared" ref="AY328" si="2932">CO328-CO327</f>
        <v>31</v>
      </c>
      <c r="AZ328">
        <f t="shared" ref="AZ328" si="2933">CC328-CC327</f>
        <v>38</v>
      </c>
      <c r="BA328">
        <f t="shared" ref="BA328" si="2934">CG328-CG327</f>
        <v>-1</v>
      </c>
      <c r="BB328">
        <f t="shared" ref="BB328" si="2935">AW328/AV328</f>
        <v>0.10344827586206896</v>
      </c>
      <c r="BC328">
        <f t="shared" ref="BC328" si="2936">AY328/AX328</f>
        <v>8.9855072463768115E-2</v>
      </c>
      <c r="BD328">
        <f t="shared" ref="BD328" si="2937">AZ328/AY328</f>
        <v>1.2258064516129032</v>
      </c>
      <c r="BE328">
        <f t="shared" ref="BE328" si="2938">SUM(AT322:AT328)/SUM(AS322:AS328)</f>
        <v>5.0160760249022524E-2</v>
      </c>
      <c r="BF328">
        <f t="shared" ref="BF328" si="2939">SUM(AT315:AT328)/SUM(AS315:AS328)</f>
        <v>5.3459146145111262E-2</v>
      </c>
      <c r="BG328">
        <f t="shared" ref="BG328" si="2940">SUM(AW322:AW328)/SUM(AV322:AV328)</f>
        <v>3.9647577092511016E-2</v>
      </c>
      <c r="BH328">
        <f t="shared" ref="BH328" si="2941">SUM(AY322:AY328)/SUM(AX322:AX328)</f>
        <v>3.4645935440256889E-2</v>
      </c>
      <c r="BI328">
        <f t="shared" ref="BI328" si="294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/>
      <c r="BO328" s="20"/>
      <c r="BP328" s="20">
        <v>1493897</v>
      </c>
      <c r="BQ328" s="20">
        <v>350402</v>
      </c>
      <c r="BR328" s="20"/>
      <c r="BS328" s="20"/>
      <c r="BT328" s="20">
        <v>324403</v>
      </c>
      <c r="BU328" s="20">
        <v>29064</v>
      </c>
      <c r="BV328" s="20"/>
      <c r="BW328" s="20"/>
      <c r="BX328" s="20">
        <v>10976</v>
      </c>
      <c r="BY328" s="20">
        <v>2688</v>
      </c>
      <c r="BZ328" s="20"/>
      <c r="CA328" s="20"/>
      <c r="CB328" s="20">
        <v>2573</v>
      </c>
      <c r="CC328" s="20">
        <v>22660</v>
      </c>
      <c r="CD328" s="20"/>
      <c r="CE328" s="20"/>
      <c r="CF328" s="20">
        <v>6333</v>
      </c>
      <c r="CG328" s="20">
        <v>1632</v>
      </c>
      <c r="CH328" s="20"/>
      <c r="CI328" s="20"/>
      <c r="CJ328" s="20">
        <v>1551</v>
      </c>
      <c r="CK328" s="20">
        <v>169172</v>
      </c>
      <c r="CL328" s="20"/>
      <c r="CM328" s="20"/>
      <c r="CN328" s="20">
        <v>64006</v>
      </c>
      <c r="CO328" s="20">
        <v>15862</v>
      </c>
      <c r="CP328" s="20"/>
      <c r="CQ328" s="20"/>
      <c r="CR328" s="20">
        <v>14550</v>
      </c>
    </row>
    <row r="329" spans="1:96" x14ac:dyDescent="0.35">
      <c r="A329" s="14">
        <f t="shared" si="2388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943">-(J329-J328)+L329</f>
        <v>11</v>
      </c>
      <c r="N329" s="7">
        <f t="shared" ref="N329" si="2944">B329-C329</f>
        <v>1170538</v>
      </c>
      <c r="O329" s="4">
        <f t="shared" ref="O329" si="2945">C329/B329</f>
        <v>0.21713721624235388</v>
      </c>
      <c r="R329">
        <f t="shared" ref="R329" si="2946">C329-C328</f>
        <v>728</v>
      </c>
      <c r="S329">
        <f t="shared" ref="S329" si="2947">N329-N328</f>
        <v>2539</v>
      </c>
      <c r="T329" s="8">
        <f t="shared" ref="T329" si="2948">R329/V329</f>
        <v>0.22283440465258647</v>
      </c>
      <c r="U329" s="8">
        <f t="shared" ref="U329" si="2949">SUM(R323:R329)/SUM(V323:V329)</f>
        <v>0.24417780717086304</v>
      </c>
      <c r="V329">
        <f t="shared" ref="V329" si="2950">B329-B328</f>
        <v>3267</v>
      </c>
      <c r="W329">
        <f t="shared" ref="W329" si="2951">C329-D329-E329</f>
        <v>25439</v>
      </c>
      <c r="X329" s="3">
        <f t="shared" ref="X329" si="2952">F329/W329</f>
        <v>1.2500491371516176E-2</v>
      </c>
      <c r="Y329">
        <f t="shared" ref="Y329" si="295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954">Z329-AC329-AF329</f>
        <v>162</v>
      </c>
      <c r="AJ329">
        <f t="shared" ref="AJ329" si="2955">AA329-AD329-AG329</f>
        <v>119</v>
      </c>
      <c r="AK329">
        <f t="shared" ref="AK329" si="2956">AB329-AE329-AH329</f>
        <v>1036</v>
      </c>
      <c r="AL329">
        <v>1</v>
      </c>
      <c r="AM329">
        <v>1</v>
      </c>
      <c r="AN329">
        <v>26</v>
      </c>
      <c r="AS329">
        <f t="shared" ref="AS329" si="2957">BM329-BM328</f>
        <v>4942</v>
      </c>
      <c r="AT329">
        <f t="shared" ref="AT329" si="2958">BQ329-BQ328</f>
        <v>274</v>
      </c>
      <c r="AU329">
        <f t="shared" ref="AU329" si="2959">AT329/AS329</f>
        <v>5.544314042897612E-2</v>
      </c>
      <c r="AV329">
        <f t="shared" ref="AV329" si="2960">BU329-BU328</f>
        <v>23</v>
      </c>
      <c r="AW329">
        <f t="shared" ref="AW329" si="2961">BY329-BY328</f>
        <v>1</v>
      </c>
      <c r="AX329">
        <f t="shared" ref="AX329" si="2962">CK329-CK328</f>
        <v>231</v>
      </c>
      <c r="AY329">
        <f t="shared" ref="AY329" si="2963">CO329-CO328</f>
        <v>2</v>
      </c>
      <c r="AZ329">
        <f t="shared" ref="AZ329" si="2964">CC329-CC328</f>
        <v>22</v>
      </c>
      <c r="BA329">
        <f t="shared" ref="BA329" si="2965">CG329-CG328</f>
        <v>0</v>
      </c>
      <c r="BB329">
        <f t="shared" ref="BB329" si="2966">AW329/AV329</f>
        <v>4.3478260869565216E-2</v>
      </c>
      <c r="BC329">
        <f t="shared" ref="BC329" si="2967">AY329/AX329</f>
        <v>8.658008658008658E-3</v>
      </c>
      <c r="BD329">
        <f t="shared" ref="BD329" si="2968">AZ329/AY329</f>
        <v>11</v>
      </c>
      <c r="BE329">
        <f t="shared" ref="BE329" si="2969">SUM(AT323:AT329)/SUM(AS323:AS329)</f>
        <v>5.047522459859452E-2</v>
      </c>
      <c r="BF329">
        <f t="shared" ref="BF329" si="2970">SUM(AT316:AT329)/SUM(AS316:AS329)</f>
        <v>5.2860717690317312E-2</v>
      </c>
      <c r="BG329">
        <f t="shared" ref="BG329" si="2971">SUM(AW323:AW329)/SUM(AV323:AV329)</f>
        <v>4.1573033707865172E-2</v>
      </c>
      <c r="BH329">
        <f t="shared" ref="BH329" si="2972">SUM(AY323:AY329)/SUM(AX323:AX329)</f>
        <v>3.3719704952581663E-2</v>
      </c>
      <c r="BI329">
        <f t="shared" ref="BI329" si="2973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/>
      <c r="BO329" s="20"/>
      <c r="BP329" s="20">
        <v>1495202</v>
      </c>
      <c r="BQ329" s="20">
        <v>350676</v>
      </c>
      <c r="BR329" s="20"/>
      <c r="BS329" s="20"/>
      <c r="BT329" s="20">
        <v>324664</v>
      </c>
      <c r="BU329" s="20">
        <v>29087</v>
      </c>
      <c r="BV329" s="20"/>
      <c r="BW329" s="20"/>
      <c r="BX329" s="20">
        <v>10980</v>
      </c>
      <c r="BY329" s="20">
        <v>2689</v>
      </c>
      <c r="BZ329" s="20"/>
      <c r="CA329" s="20"/>
      <c r="CB329" s="20">
        <v>2575</v>
      </c>
      <c r="CC329" s="20">
        <v>22682</v>
      </c>
      <c r="CD329" s="20"/>
      <c r="CE329" s="20"/>
      <c r="CF329" s="20">
        <v>6339</v>
      </c>
      <c r="CG329" s="20">
        <v>1632</v>
      </c>
      <c r="CH329" s="20"/>
      <c r="CI329" s="20"/>
      <c r="CJ329" s="20">
        <v>1551</v>
      </c>
      <c r="CK329" s="20">
        <v>169403</v>
      </c>
      <c r="CL329" s="20"/>
      <c r="CM329" s="20"/>
      <c r="CN329" s="20">
        <v>64042</v>
      </c>
      <c r="CO329" s="20">
        <v>15864</v>
      </c>
      <c r="CP329" s="20"/>
      <c r="CQ329" s="20"/>
      <c r="CR329" s="20">
        <v>14556</v>
      </c>
    </row>
    <row r="330" spans="1:96" x14ac:dyDescent="0.35">
      <c r="A330" s="14">
        <f t="shared" si="2388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974">-(J330-J329)+L330</f>
        <v>6</v>
      </c>
      <c r="N330" s="7">
        <f t="shared" ref="N330" si="2975">B330-C330</f>
        <v>1172745</v>
      </c>
      <c r="O330" s="4">
        <f t="shared" ref="O330" si="2976">C330/B330</f>
        <v>0.21718939925413233</v>
      </c>
      <c r="R330">
        <f t="shared" ref="R330" si="2977">C330-C329</f>
        <v>712</v>
      </c>
      <c r="S330">
        <f t="shared" ref="S330" si="2978">N330-N329</f>
        <v>2207</v>
      </c>
      <c r="T330" s="8">
        <f t="shared" ref="T330" si="2979">R330/V330</f>
        <v>0.24391915039397052</v>
      </c>
      <c r="U330" s="8">
        <f t="shared" ref="U330" si="2980">SUM(R324:R330)/SUM(V324:V330)</f>
        <v>0.24182158812509008</v>
      </c>
      <c r="V330">
        <f t="shared" ref="V330" si="2981">B330-B329</f>
        <v>2919</v>
      </c>
      <c r="W330">
        <f t="shared" ref="W330" si="2982">C330-D330-E330</f>
        <v>23826</v>
      </c>
      <c r="X330" s="3">
        <f t="shared" ref="X330" si="2983">F330/W330</f>
        <v>1.3724502644170234E-2</v>
      </c>
      <c r="Y330">
        <f t="shared" ref="Y330" si="2984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985">Z330-AC330-AF330</f>
        <v>160</v>
      </c>
      <c r="AJ330">
        <f t="shared" ref="AJ330" si="2986">AA330-AD330-AG330</f>
        <v>104</v>
      </c>
      <c r="AK330">
        <f t="shared" ref="AK330" si="2987">AB330-AE330-AH330</f>
        <v>960</v>
      </c>
      <c r="AL330">
        <v>1</v>
      </c>
      <c r="AM330">
        <v>1</v>
      </c>
      <c r="AN330">
        <v>26</v>
      </c>
      <c r="AS330">
        <f t="shared" ref="AS330" si="2988">BM330-BM329</f>
        <v>19065</v>
      </c>
      <c r="AT330">
        <f t="shared" ref="AT330" si="2989">BQ330-BQ329</f>
        <v>788</v>
      </c>
      <c r="AU330">
        <f t="shared" ref="AU330" si="2990">AT330/AS330</f>
        <v>4.1332284290584845E-2</v>
      </c>
      <c r="AV330">
        <f t="shared" ref="AV330" si="2991">BU330-BU329</f>
        <v>192</v>
      </c>
      <c r="AW330">
        <f t="shared" ref="AW330" si="2992">BY330-BY329</f>
        <v>12</v>
      </c>
      <c r="AX330">
        <f t="shared" ref="AX330" si="2993">CK330-CK329</f>
        <v>1071</v>
      </c>
      <c r="AY330">
        <f t="shared" ref="AY330" si="2994">CO330-CO329</f>
        <v>16</v>
      </c>
      <c r="AZ330">
        <f t="shared" ref="AZ330" si="2995">CC330-CC329</f>
        <v>153</v>
      </c>
      <c r="BA330">
        <f t="shared" ref="BA330" si="2996">CG330-CG329</f>
        <v>2</v>
      </c>
      <c r="BB330">
        <f t="shared" ref="BB330" si="2997">AW330/AV330</f>
        <v>6.25E-2</v>
      </c>
      <c r="BC330">
        <f t="shared" ref="BC330" si="2998">AY330/AX330</f>
        <v>1.4939309056956116E-2</v>
      </c>
      <c r="BD330">
        <f t="shared" ref="BD330" si="2999">AZ330/AY330</f>
        <v>9.5625</v>
      </c>
      <c r="BE330">
        <f t="shared" ref="BE330" si="3000">SUM(AT324:AT330)/SUM(AS324:AS330)</f>
        <v>4.9751334414224038E-2</v>
      </c>
      <c r="BF330">
        <f t="shared" ref="BF330" si="3001">SUM(AT317:AT330)/SUM(AS317:AS330)</f>
        <v>5.2782364420045892E-2</v>
      </c>
      <c r="BG330">
        <f t="shared" ref="BG330" si="3002">SUM(AW324:AW330)/SUM(AV324:AV330)</f>
        <v>4.3103448275862072E-2</v>
      </c>
      <c r="BH330">
        <f t="shared" ref="BH330" si="3003">SUM(AY324:AY330)/SUM(AX324:AX330)</f>
        <v>3.2855236824549702E-2</v>
      </c>
      <c r="BI330">
        <f t="shared" ref="BI330" si="3004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/>
      <c r="BO330" s="20"/>
      <c r="BP330" s="20">
        <v>1498121</v>
      </c>
      <c r="BQ330" s="20">
        <v>351464</v>
      </c>
      <c r="BR330" s="20"/>
      <c r="BS330" s="20"/>
      <c r="BT330" s="20">
        <v>325376</v>
      </c>
      <c r="BU330" s="20">
        <v>29279</v>
      </c>
      <c r="BV330" s="20"/>
      <c r="BW330" s="20"/>
      <c r="BX330" s="20">
        <v>11009</v>
      </c>
      <c r="BY330" s="20">
        <v>2701</v>
      </c>
      <c r="BZ330" s="20"/>
      <c r="CA330" s="20"/>
      <c r="CB330" s="20">
        <v>2582</v>
      </c>
      <c r="CC330" s="20">
        <v>22835</v>
      </c>
      <c r="CD330" s="20"/>
      <c r="CE330" s="20"/>
      <c r="CF330" s="20">
        <v>6355</v>
      </c>
      <c r="CG330" s="20">
        <v>1634</v>
      </c>
      <c r="CH330" s="20"/>
      <c r="CI330" s="20"/>
      <c r="CJ330" s="20">
        <v>1555</v>
      </c>
      <c r="CK330" s="20">
        <v>170474</v>
      </c>
      <c r="CL330" s="20"/>
      <c r="CM330" s="20"/>
      <c r="CN330" s="20">
        <v>64158</v>
      </c>
      <c r="CO330" s="20">
        <v>15880</v>
      </c>
      <c r="CP330" s="20"/>
      <c r="CQ330" s="20"/>
      <c r="CR330" s="20">
        <v>14570</v>
      </c>
    </row>
    <row r="331" spans="1:96" x14ac:dyDescent="0.35">
      <c r="A331" s="14">
        <f t="shared" si="2388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3005">-(J331-J330)+L331</f>
        <v>24</v>
      </c>
      <c r="N331" s="7">
        <f t="shared" ref="N331" si="3006">B331-C331</f>
        <v>1175373</v>
      </c>
      <c r="O331" s="4">
        <f t="shared" ref="O331" si="3007">C331/B331</f>
        <v>0.21735039656089711</v>
      </c>
      <c r="R331">
        <f t="shared" ref="R331" si="3008">C331-C330</f>
        <v>1038</v>
      </c>
      <c r="S331">
        <f t="shared" ref="S331" si="3009">N331-N330</f>
        <v>2628</v>
      </c>
      <c r="T331" s="8">
        <f t="shared" ref="T331" si="3010">R331/V331</f>
        <v>0.28314238952536824</v>
      </c>
      <c r="U331" s="8">
        <f t="shared" ref="U331" si="3011">SUM(R325:R331)/SUM(V325:V331)</f>
        <v>0.24372097431523079</v>
      </c>
      <c r="V331">
        <f t="shared" ref="V331" si="3012">B331-B330</f>
        <v>3666</v>
      </c>
      <c r="W331">
        <f t="shared" ref="W331" si="3013">C331-D331-E331</f>
        <v>23449</v>
      </c>
      <c r="X331" s="3">
        <f t="shared" ref="X331" si="3014">F331/W331</f>
        <v>1.2452556612222269E-2</v>
      </c>
      <c r="Y331">
        <f t="shared" ref="Y331" si="3015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985"/>
        <v>159</v>
      </c>
      <c r="AJ331">
        <f t="shared" ref="AJ331" si="3016">AA331-AD331-AG331</f>
        <v>102</v>
      </c>
      <c r="AK331">
        <f t="shared" ref="AK331" si="3017">AB331-AE331-AH331</f>
        <v>938</v>
      </c>
      <c r="AL331">
        <v>1</v>
      </c>
      <c r="AM331">
        <v>1</v>
      </c>
      <c r="AN331">
        <v>16</v>
      </c>
      <c r="AS331">
        <f t="shared" ref="AS331" si="3018">BM331-BM330</f>
        <v>20114</v>
      </c>
      <c r="AT331">
        <f t="shared" ref="AT331" si="3019">BQ331-BQ330</f>
        <v>1138</v>
      </c>
      <c r="AU331">
        <f t="shared" ref="AU331" si="3020">AT331/AS331</f>
        <v>5.6577508203241526E-2</v>
      </c>
      <c r="AV331">
        <f t="shared" ref="AV331" si="3021">BU331-BU330</f>
        <v>87</v>
      </c>
      <c r="AW331">
        <f t="shared" ref="AW331" si="3022">BY331-BY330</f>
        <v>9</v>
      </c>
      <c r="AX331">
        <f t="shared" ref="AX331" si="3023">CK331-CK330</f>
        <v>1016</v>
      </c>
      <c r="AY331">
        <f t="shared" ref="AY331" si="3024">CO331-CO330</f>
        <v>39</v>
      </c>
      <c r="AZ331">
        <f t="shared" ref="AZ331" si="3025">CC331-CC330</f>
        <v>141</v>
      </c>
      <c r="BA331">
        <f t="shared" ref="BA331" si="3026">CG331-CG330</f>
        <v>4</v>
      </c>
      <c r="BB331">
        <f t="shared" ref="BB331" si="3027">AW331/AV331</f>
        <v>0.10344827586206896</v>
      </c>
      <c r="BC331">
        <f t="shared" ref="BC331" si="3028">AY331/AX331</f>
        <v>3.8385826771653545E-2</v>
      </c>
      <c r="BD331">
        <f t="shared" ref="BD331" si="3029">AZ331/AY331</f>
        <v>3.6153846153846154</v>
      </c>
      <c r="BE331">
        <f t="shared" ref="BE331" si="3030">SUM(AT325:AT331)/SUM(AS325:AS331)</f>
        <v>4.8786213612492607E-2</v>
      </c>
      <c r="BF331">
        <f t="shared" ref="BF331" si="3031">SUM(AT318:AT331)/SUM(AS318:AS331)</f>
        <v>5.235597621813709E-2</v>
      </c>
      <c r="BG331">
        <f t="shared" ref="BG331" si="3032">SUM(AW325:AW331)/SUM(AV325:AV331)</f>
        <v>4.4228694714131607E-2</v>
      </c>
      <c r="BH331">
        <f t="shared" ref="BH331" si="3033">SUM(AY325:AY331)/SUM(AX325:AX331)</f>
        <v>2.9924002533248891E-2</v>
      </c>
      <c r="BI331">
        <f t="shared" ref="BI331" si="30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/>
      <c r="BO331" s="20"/>
      <c r="BP331" s="20">
        <v>1501787</v>
      </c>
      <c r="BQ331" s="20">
        <v>352602</v>
      </c>
      <c r="BR331" s="20"/>
      <c r="BS331" s="20"/>
      <c r="BT331" s="20">
        <v>326414</v>
      </c>
      <c r="BU331" s="20">
        <v>29366</v>
      </c>
      <c r="BV331" s="20"/>
      <c r="BW331" s="20"/>
      <c r="BX331" s="20">
        <v>11027</v>
      </c>
      <c r="BY331" s="20">
        <v>2710</v>
      </c>
      <c r="BZ331" s="20"/>
      <c r="CA331" s="20"/>
      <c r="CB331" s="20">
        <v>2592</v>
      </c>
      <c r="CC331" s="20">
        <v>22976</v>
      </c>
      <c r="CD331" s="20"/>
      <c r="CE331" s="20"/>
      <c r="CF331" s="20">
        <v>6377</v>
      </c>
      <c r="CG331" s="20">
        <v>1638</v>
      </c>
      <c r="CH331" s="20"/>
      <c r="CI331" s="20"/>
      <c r="CJ331" s="20">
        <v>1557</v>
      </c>
      <c r="CK331" s="20">
        <v>171490</v>
      </c>
      <c r="CL331" s="20"/>
      <c r="CM331" s="20"/>
      <c r="CN331" s="20">
        <v>64293</v>
      </c>
      <c r="CO331" s="20">
        <v>15919</v>
      </c>
      <c r="CP331" s="20"/>
      <c r="CQ331" s="20"/>
      <c r="CR331" s="20">
        <v>14603</v>
      </c>
    </row>
    <row r="332" spans="1:96" x14ac:dyDescent="0.35">
      <c r="A332" s="14">
        <f t="shared" si="2388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3035">-(J332-J331)+L332</f>
        <v>11</v>
      </c>
      <c r="N332" s="7">
        <f t="shared" ref="N332" si="3036">B332-C332</f>
        <v>1178244</v>
      </c>
      <c r="O332" s="4">
        <f t="shared" ref="O332" si="3037">C332/B332</f>
        <v>0.21737207048569343</v>
      </c>
      <c r="R332">
        <f t="shared" ref="R332" si="3038">C332-C331</f>
        <v>839</v>
      </c>
      <c r="S332">
        <f t="shared" ref="S332" si="3039">N332-N331</f>
        <v>2871</v>
      </c>
      <c r="T332" s="8">
        <f t="shared" ref="T332" si="3040">R332/V332</f>
        <v>0.22614555256064689</v>
      </c>
      <c r="U332" s="8">
        <f t="shared" ref="U332" si="3041">SUM(R326:R332)/SUM(V326:V332)</f>
        <v>0.23929941449626488</v>
      </c>
      <c r="V332">
        <f t="shared" ref="V332" si="3042">B332-B331</f>
        <v>3710</v>
      </c>
      <c r="W332">
        <f t="shared" ref="W332" si="3043">C332-D332-E332</f>
        <v>22955</v>
      </c>
      <c r="X332" s="3">
        <f t="shared" ref="X332" si="3044">F332/W332</f>
        <v>1.1892833805271183E-2</v>
      </c>
      <c r="Y332">
        <f t="shared" ref="Y332" si="30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985"/>
        <v>154</v>
      </c>
      <c r="AJ332">
        <f t="shared" ref="AJ332" si="3046">AA332-AD332-AG332</f>
        <v>92</v>
      </c>
      <c r="AK332">
        <f t="shared" ref="AK332" si="3047">AB332-AE332-AH332</f>
        <v>933</v>
      </c>
      <c r="AL332">
        <v>2</v>
      </c>
      <c r="AM332">
        <v>2</v>
      </c>
      <c r="AN332">
        <v>16</v>
      </c>
      <c r="AS332">
        <f t="shared" ref="AS332" si="3048">BM332-BM331</f>
        <v>18861</v>
      </c>
      <c r="AT332">
        <f t="shared" ref="AT332" si="3049">BQ332-BQ331</f>
        <v>918</v>
      </c>
      <c r="AU332">
        <f t="shared" ref="AU332" si="3050">AT332/AS332</f>
        <v>4.8671862573564498E-2</v>
      </c>
      <c r="AV332">
        <f t="shared" ref="AV332" si="3051">BU332-BU331</f>
        <v>134</v>
      </c>
      <c r="AW332">
        <f t="shared" ref="AW332" si="3052">BY332-BY331</f>
        <v>8</v>
      </c>
      <c r="AX332">
        <f t="shared" ref="AX332" si="3053">CK332-CK331</f>
        <v>872</v>
      </c>
      <c r="AY332">
        <f t="shared" ref="AY332" si="3054">CO332-CO331</f>
        <v>31</v>
      </c>
      <c r="AZ332">
        <f t="shared" ref="AZ332" si="3055">CC332-CC331</f>
        <v>112</v>
      </c>
      <c r="BA332">
        <f t="shared" ref="BA332" si="3056">CG332-CG331</f>
        <v>-1</v>
      </c>
      <c r="BB332">
        <f t="shared" ref="BB332" si="3057">AW332/AV332</f>
        <v>5.9701492537313432E-2</v>
      </c>
      <c r="BC332">
        <f t="shared" ref="BC332" si="3058">AY332/AX332</f>
        <v>3.5550458715596332E-2</v>
      </c>
      <c r="BD332">
        <f t="shared" ref="BD332" si="3059">AZ332/AY332</f>
        <v>3.6129032258064515</v>
      </c>
      <c r="BE332">
        <f t="shared" ref="BE332" si="3060">SUM(AT326:AT332)/SUM(AS326:AS332)</f>
        <v>4.8261164931088715E-2</v>
      </c>
      <c r="BF332">
        <f t="shared" ref="BF332" si="3061">SUM(AT319:AT332)/SUM(AS319:AS332)</f>
        <v>5.0795930477558288E-2</v>
      </c>
      <c r="BG332">
        <f t="shared" ref="BG332" si="3062">SUM(AW326:AW332)/SUM(AV326:AV332)</f>
        <v>5.6451612903225805E-2</v>
      </c>
      <c r="BH332">
        <f t="shared" ref="BH332" si="3063">SUM(AY326:AY332)/SUM(AX326:AX332)</f>
        <v>3.2500000000000001E-2</v>
      </c>
      <c r="BI332">
        <f t="shared" ref="BI332" si="3064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/>
      <c r="BO332" s="20"/>
      <c r="BP332" s="20">
        <v>1505497</v>
      </c>
      <c r="BQ332" s="20">
        <v>353520</v>
      </c>
      <c r="BR332" s="20"/>
      <c r="BS332" s="20"/>
      <c r="BT332" s="20">
        <v>327253</v>
      </c>
      <c r="BU332" s="20">
        <v>29500</v>
      </c>
      <c r="BV332" s="20"/>
      <c r="BW332" s="20"/>
      <c r="BX332" s="20">
        <v>11054</v>
      </c>
      <c r="BY332" s="20">
        <v>2718</v>
      </c>
      <c r="BZ332" s="20"/>
      <c r="CA332" s="20"/>
      <c r="CB332" s="20">
        <v>2597</v>
      </c>
      <c r="CC332" s="20">
        <v>23088</v>
      </c>
      <c r="CD332" s="20"/>
      <c r="CE332" s="20"/>
      <c r="CF332" s="20">
        <v>6397</v>
      </c>
      <c r="CG332" s="20">
        <v>1637</v>
      </c>
      <c r="CH332" s="20"/>
      <c r="CI332" s="20"/>
      <c r="CJ332" s="20">
        <v>1558</v>
      </c>
      <c r="CK332" s="20">
        <v>172362</v>
      </c>
      <c r="CL332" s="20"/>
      <c r="CM332" s="20"/>
      <c r="CN332" s="20">
        <v>64445</v>
      </c>
      <c r="CO332" s="20">
        <v>15950</v>
      </c>
      <c r="CP332" s="20"/>
      <c r="CQ332" s="20"/>
      <c r="CR332" s="20">
        <v>14634</v>
      </c>
    </row>
    <row r="333" spans="1:96" x14ac:dyDescent="0.35">
      <c r="A333" s="14">
        <f t="shared" ref="A333:A341" si="3065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3066">-(J333-J332)+L333</f>
        <v>12</v>
      </c>
      <c r="N333" s="7">
        <f t="shared" ref="N333" si="3067">B333-C333</f>
        <v>1180880</v>
      </c>
      <c r="O333" s="4">
        <f t="shared" ref="O333" si="3068">C333/B333</f>
        <v>0.21737511026456205</v>
      </c>
      <c r="R333">
        <f t="shared" ref="R333" si="3069">C333-C332</f>
        <v>738</v>
      </c>
      <c r="S333">
        <f t="shared" ref="S333" si="3070">N333-N332</f>
        <v>2636</v>
      </c>
      <c r="T333" s="8">
        <f t="shared" ref="T333" si="3071">R333/V333</f>
        <v>0.21873147599288678</v>
      </c>
      <c r="U333" s="8">
        <f t="shared" ref="U333" si="3072">SUM(R327:R333)/SUM(V327:V333)</f>
        <v>0.23694048701626755</v>
      </c>
      <c r="V333">
        <f t="shared" ref="V333" si="3073">B333-B332</f>
        <v>3374</v>
      </c>
      <c r="W333">
        <f t="shared" ref="W333" si="3074">C333-D333-E333</f>
        <v>22432</v>
      </c>
      <c r="X333" s="3">
        <f t="shared" ref="X333" si="3075">F333/W333</f>
        <v>1.110021398002853E-2</v>
      </c>
      <c r="Y333">
        <f t="shared" ref="Y333" si="3076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985"/>
        <v>152</v>
      </c>
      <c r="AJ333">
        <f t="shared" ref="AJ333" si="3077">AA333-AD333-AG333</f>
        <v>88</v>
      </c>
      <c r="AK333">
        <f t="shared" ref="AK333" si="3078">AB333-AE333-AH333</f>
        <v>909</v>
      </c>
      <c r="AL333">
        <v>1</v>
      </c>
      <c r="AM333">
        <v>1</v>
      </c>
      <c r="AN333">
        <v>14</v>
      </c>
      <c r="AS333">
        <f t="shared" ref="AS333" si="3079">BM333-BM332</f>
        <v>20265</v>
      </c>
      <c r="AT333">
        <f t="shared" ref="AT333" si="3080">BQ333-BQ332</f>
        <v>818</v>
      </c>
      <c r="AU333">
        <f t="shared" ref="AU333" si="3081">AT333/AS333</f>
        <v>4.0365161608684925E-2</v>
      </c>
      <c r="AV333">
        <f t="shared" ref="AV333" si="3082">BU333-BU332</f>
        <v>283</v>
      </c>
      <c r="AW333">
        <f t="shared" ref="AW333" si="3083">BY333-BY332</f>
        <v>2</v>
      </c>
      <c r="AX333">
        <f t="shared" ref="AX333" si="3084">CK333-CK332</f>
        <v>603</v>
      </c>
      <c r="AY333">
        <f t="shared" ref="AY333" si="3085">CO333-CO332</f>
        <v>29</v>
      </c>
      <c r="AZ333">
        <f t="shared" ref="AZ333" si="3086">CC333-CC332</f>
        <v>151</v>
      </c>
      <c r="BA333">
        <f t="shared" ref="BA333" si="3087">CG333-CG332</f>
        <v>5</v>
      </c>
      <c r="BB333">
        <f t="shared" ref="BB333" si="3088">AW333/AV333</f>
        <v>7.0671378091872791E-3</v>
      </c>
      <c r="BC333">
        <f t="shared" ref="BC333" si="3089">AY333/AX333</f>
        <v>4.809286898839138E-2</v>
      </c>
      <c r="BD333">
        <f t="shared" ref="BD333" si="3090">AZ333/AY333</f>
        <v>5.2068965517241379</v>
      </c>
      <c r="BE333">
        <f t="shared" ref="BE333" si="3091">SUM(AT327:AT333)/SUM(AS327:AS333)</f>
        <v>4.7479858291169096E-2</v>
      </c>
      <c r="BF333">
        <f t="shared" ref="BF333" si="3092">SUM(AT320:AT333)/SUM(AS320:AS333)</f>
        <v>4.9719464462698849E-2</v>
      </c>
      <c r="BG333">
        <f t="shared" ref="BG333" si="3093">SUM(AW327:AW333)/SUM(AV327:AV333)</f>
        <v>4.377880184331797E-2</v>
      </c>
      <c r="BH333">
        <f t="shared" ref="BH333" si="3094">SUM(AY327:AY333)/SUM(AX327:AX333)</f>
        <v>3.2777673721670723E-2</v>
      </c>
      <c r="BI333">
        <f t="shared" ref="BI333" si="3095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/>
      <c r="BO333" s="20"/>
      <c r="BP333" s="20">
        <v>1508871</v>
      </c>
      <c r="BQ333" s="20">
        <v>354338</v>
      </c>
      <c r="BR333" s="20"/>
      <c r="BS333" s="20"/>
      <c r="BT333" s="20">
        <v>327991</v>
      </c>
      <c r="BU333" s="20">
        <v>29783</v>
      </c>
      <c r="BV333" s="20"/>
      <c r="BW333" s="20"/>
      <c r="BX333" s="20">
        <v>11084</v>
      </c>
      <c r="BY333" s="20">
        <v>2720</v>
      </c>
      <c r="BZ333" s="20"/>
      <c r="CA333" s="20"/>
      <c r="CB333" s="20">
        <v>2602</v>
      </c>
      <c r="CC333" s="20">
        <v>23239</v>
      </c>
      <c r="CD333" s="20"/>
      <c r="CE333" s="20"/>
      <c r="CF333" s="20">
        <v>6410</v>
      </c>
      <c r="CG333" s="20">
        <v>1642</v>
      </c>
      <c r="CH333" s="20"/>
      <c r="CI333" s="20"/>
      <c r="CJ333" s="20">
        <v>1561</v>
      </c>
      <c r="CK333" s="20">
        <v>172965</v>
      </c>
      <c r="CL333" s="20"/>
      <c r="CM333" s="20"/>
      <c r="CN333" s="20">
        <v>64540</v>
      </c>
      <c r="CO333" s="20">
        <v>15979</v>
      </c>
      <c r="CP333" s="20"/>
      <c r="CQ333" s="20"/>
      <c r="CR333" s="20">
        <v>14653</v>
      </c>
    </row>
    <row r="334" spans="1:96" x14ac:dyDescent="0.35">
      <c r="A334" s="14">
        <f t="shared" si="3065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3096">-(J334-J333)+L334</f>
        <v>16</v>
      </c>
      <c r="N334" s="7">
        <f t="shared" ref="N334" si="3097">B334-C334</f>
        <v>1183030</v>
      </c>
      <c r="O334" s="4">
        <f t="shared" ref="O334" si="3098">C334/B334</f>
        <v>0.21740298159918289</v>
      </c>
      <c r="R334">
        <f t="shared" ref="R334" si="3099">C334-C333</f>
        <v>651</v>
      </c>
      <c r="S334">
        <f t="shared" ref="S334" si="3100">N334-N333</f>
        <v>2150</v>
      </c>
      <c r="T334" s="8">
        <f t="shared" ref="T334" si="3101">R334/V334</f>
        <v>0.23241699393073903</v>
      </c>
      <c r="U334" s="8">
        <f t="shared" ref="U334" si="3102">SUM(R328:R334)/SUM(V328:V334)</f>
        <v>0.23909774436090225</v>
      </c>
      <c r="V334">
        <f t="shared" ref="V334" si="3103">B334-B333</f>
        <v>2801</v>
      </c>
      <c r="W334">
        <f t="shared" ref="W334" si="3104">C334-D334-E334</f>
        <v>22244</v>
      </c>
      <c r="X334" s="3">
        <f t="shared" ref="X334" si="3105">F334/W334</f>
        <v>1.011508721452976E-2</v>
      </c>
      <c r="Y334">
        <f t="shared" ref="Y334" si="3106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985"/>
        <v>152</v>
      </c>
      <c r="AJ334">
        <f t="shared" ref="AJ334" si="3107">AA334-AD334-AG334</f>
        <v>81</v>
      </c>
      <c r="AK334">
        <f t="shared" ref="AK334" si="3108">AB334-AE334-AH334</f>
        <v>898</v>
      </c>
      <c r="AL334">
        <v>1</v>
      </c>
      <c r="AM334">
        <v>1</v>
      </c>
      <c r="AN334">
        <v>13</v>
      </c>
      <c r="AS334">
        <f t="shared" ref="AS334" si="3109">BM334-BM333</f>
        <v>16135</v>
      </c>
      <c r="AT334">
        <f t="shared" ref="AT334" si="3110">BQ334-BQ333</f>
        <v>710</v>
      </c>
      <c r="AU334">
        <f t="shared" ref="AU334" si="3111">AT334/AS334</f>
        <v>4.4003718624109081E-2</v>
      </c>
      <c r="AV334">
        <f t="shared" ref="AV334" si="3112">BU334-BU333</f>
        <v>97</v>
      </c>
      <c r="AW334">
        <f t="shared" ref="AW334" si="3113">BY334-BY333</f>
        <v>11</v>
      </c>
      <c r="AX334">
        <f t="shared" ref="AX334" si="3114">CK334-CK333</f>
        <v>872</v>
      </c>
      <c r="AY334">
        <f t="shared" ref="AY334" si="3115">CO334-CO333</f>
        <v>21</v>
      </c>
      <c r="AZ334">
        <f t="shared" ref="AZ334" si="3116">CC334-CC333</f>
        <v>113</v>
      </c>
      <c r="BA334">
        <f t="shared" ref="BA334" si="3117">CG334-CG333</f>
        <v>-4</v>
      </c>
      <c r="BB334">
        <f t="shared" ref="BB334" si="3118">AW334/AV334</f>
        <v>0.1134020618556701</v>
      </c>
      <c r="BC334">
        <f t="shared" ref="BC334" si="3119">AY334/AX334</f>
        <v>2.4082568807339451E-2</v>
      </c>
      <c r="BD334">
        <f t="shared" ref="BD334" si="3120">AZ334/AY334</f>
        <v>5.3809523809523814</v>
      </c>
      <c r="BE334">
        <f t="shared" ref="BE334" si="3121">SUM(AT328:AT334)/SUM(AS328:AS334)</f>
        <v>4.8717568019004488E-2</v>
      </c>
      <c r="BF334">
        <f t="shared" ref="BF334" si="3122">SUM(AT321:AT334)/SUM(AS321:AS334)</f>
        <v>5.0260114170007551E-2</v>
      </c>
      <c r="BG334">
        <f t="shared" ref="BG334" si="3123">SUM(AW328:AW334)/SUM(AV328:AV334)</f>
        <v>5.4437869822485205E-2</v>
      </c>
      <c r="BH334">
        <f t="shared" ref="BH334" si="3124">SUM(AY328:AY334)/SUM(AX328:AX334)</f>
        <v>3.3732534930139724E-2</v>
      </c>
      <c r="BI334">
        <f t="shared" ref="BI334" si="312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/>
      <c r="BO334" s="20"/>
      <c r="BP334" s="20">
        <v>1511672</v>
      </c>
      <c r="BQ334" s="20">
        <v>355048</v>
      </c>
      <c r="BR334" s="20"/>
      <c r="BS334" s="20"/>
      <c r="BT334" s="20">
        <v>328642</v>
      </c>
      <c r="BU334" s="20">
        <v>29880</v>
      </c>
      <c r="BV334" s="20"/>
      <c r="BW334" s="20"/>
      <c r="BX334" s="20">
        <v>11104</v>
      </c>
      <c r="BY334" s="20">
        <v>2731</v>
      </c>
      <c r="BZ334" s="20"/>
      <c r="CA334" s="20"/>
      <c r="CB334" s="20">
        <v>2607</v>
      </c>
      <c r="CC334" s="20">
        <v>23352</v>
      </c>
      <c r="CD334" s="20"/>
      <c r="CE334" s="20"/>
      <c r="CF334" s="20">
        <v>6423</v>
      </c>
      <c r="CG334" s="20">
        <v>1638</v>
      </c>
      <c r="CH334" s="20"/>
      <c r="CI334" s="20"/>
      <c r="CJ334" s="20">
        <v>1561</v>
      </c>
      <c r="CK334" s="20">
        <v>173837</v>
      </c>
      <c r="CL334" s="20"/>
      <c r="CM334" s="20"/>
      <c r="CN334" s="20">
        <v>64663</v>
      </c>
      <c r="CO334" s="20">
        <v>16000</v>
      </c>
      <c r="CP334" s="20"/>
      <c r="CQ334" s="20"/>
      <c r="CR334" s="20">
        <v>14679</v>
      </c>
    </row>
    <row r="335" spans="1:96" x14ac:dyDescent="0.35">
      <c r="A335" s="14">
        <f t="shared" si="3065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3126">-(J335-J334)+L335</f>
        <v>8</v>
      </c>
      <c r="N335" s="7">
        <f t="shared" ref="N335" si="3127">B335-C335</f>
        <v>1184552</v>
      </c>
      <c r="O335" s="4">
        <f t="shared" ref="O335" si="3128">C335/B335</f>
        <v>0.2174191093305709</v>
      </c>
      <c r="R335">
        <f t="shared" ref="R335" si="3129">C335-C334</f>
        <v>454</v>
      </c>
      <c r="S335">
        <f t="shared" ref="S335" si="3130">N335-N334</f>
        <v>1522</v>
      </c>
      <c r="T335" s="8">
        <f t="shared" ref="T335" si="3131">R335/V335</f>
        <v>0.22975708502024292</v>
      </c>
      <c r="U335" s="8">
        <f t="shared" ref="U335" si="3132">SUM(R329:R335)/SUM(V329:V335)</f>
        <v>0.2376456500713858</v>
      </c>
      <c r="V335">
        <f t="shared" ref="V335" si="3133">B335-B334</f>
        <v>1976</v>
      </c>
      <c r="W335">
        <f t="shared" ref="W335" si="3134">C335-D335-E335</f>
        <v>22087</v>
      </c>
      <c r="X335" s="3">
        <f t="shared" ref="X335" si="3135">F335/W335</f>
        <v>1.0866120342282791E-2</v>
      </c>
      <c r="Y335">
        <f t="shared" ref="Y335" si="313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985"/>
        <v>150</v>
      </c>
      <c r="AJ335">
        <f t="shared" ref="AJ335" si="3137">AA335-AD335-AG335</f>
        <v>81</v>
      </c>
      <c r="AK335">
        <f t="shared" ref="AK335" si="3138">AB335-AE335-AH335</f>
        <v>901</v>
      </c>
      <c r="AL335">
        <v>1</v>
      </c>
      <c r="AM335">
        <v>1</v>
      </c>
      <c r="AN335">
        <v>13</v>
      </c>
      <c r="AS335">
        <f t="shared" ref="AS335" si="3139">BM335-BM334</f>
        <v>6370</v>
      </c>
      <c r="AT335">
        <f t="shared" ref="AT335" si="3140">BQ335-BQ334</f>
        <v>499</v>
      </c>
      <c r="AU335">
        <f t="shared" ref="AU335" si="3141">AT335/AS335</f>
        <v>7.8335949764521198E-2</v>
      </c>
      <c r="AV335">
        <f t="shared" ref="AV335" si="3142">BU335-BU334</f>
        <v>32</v>
      </c>
      <c r="AW335">
        <f t="shared" ref="AW335" si="3143">BY335-BY334</f>
        <v>-4</v>
      </c>
      <c r="AX335">
        <f t="shared" ref="AX335" si="3144">CK335-CK334</f>
        <v>335</v>
      </c>
      <c r="AY335">
        <f t="shared" ref="AY335" si="3145">CO335-CO334</f>
        <v>24</v>
      </c>
      <c r="AZ335">
        <f t="shared" ref="AZ335" si="3146">CC335-CC334</f>
        <v>19</v>
      </c>
      <c r="BA335">
        <f t="shared" ref="BA335" si="3147">CG335-CG334</f>
        <v>5</v>
      </c>
      <c r="BB335">
        <f t="shared" ref="BB335" si="3148">AW335/AV335</f>
        <v>-0.125</v>
      </c>
      <c r="BC335">
        <f t="shared" ref="BC335" si="3149">AY335/AX335</f>
        <v>7.1641791044776124E-2</v>
      </c>
      <c r="BD335">
        <f t="shared" ref="BD335" si="3150">AZ335/AY335</f>
        <v>0.79166666666666663</v>
      </c>
      <c r="BE335">
        <f t="shared" ref="BE335" si="3151">SUM(AT329:AT335)/SUM(AS329:AS335)</f>
        <v>4.865156214539678E-2</v>
      </c>
      <c r="BF335">
        <f t="shared" ref="BF335" si="3152">SUM(AT322:AT335)/SUM(AS322:AS335)</f>
        <v>4.9428750957432661E-2</v>
      </c>
      <c r="BG335">
        <f t="shared" ref="BG335" si="3153">SUM(AW329:AW335)/SUM(AV329:AV335)</f>
        <v>4.5990566037735846E-2</v>
      </c>
      <c r="BH335">
        <f t="shared" ref="BH335" si="3154">SUM(AY329:AY335)/SUM(AX329:AX335)</f>
        <v>3.2399999999999998E-2</v>
      </c>
      <c r="BI335">
        <f t="shared" ref="BI335" si="3155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/>
      <c r="BO335" s="20"/>
      <c r="BP335" s="20">
        <v>1513648</v>
      </c>
      <c r="BQ335" s="20">
        <v>355547</v>
      </c>
      <c r="BR335" s="20"/>
      <c r="BS335" s="20"/>
      <c r="BT335" s="20">
        <v>329096</v>
      </c>
      <c r="BU335" s="20">
        <v>29912</v>
      </c>
      <c r="BV335" s="20"/>
      <c r="BW335" s="20"/>
      <c r="BX335" s="20">
        <v>11114</v>
      </c>
      <c r="BY335" s="20">
        <v>2727</v>
      </c>
      <c r="BZ335" s="20"/>
      <c r="CA335" s="20"/>
      <c r="CB335" s="20">
        <v>2609</v>
      </c>
      <c r="CC335" s="20">
        <v>23371</v>
      </c>
      <c r="CD335" s="20"/>
      <c r="CE335" s="20"/>
      <c r="CF335" s="20">
        <v>6430</v>
      </c>
      <c r="CG335" s="20">
        <v>1643</v>
      </c>
      <c r="CH335" s="20"/>
      <c r="CI335" s="20"/>
      <c r="CJ335" s="20">
        <v>1562</v>
      </c>
      <c r="CK335" s="20">
        <v>174172</v>
      </c>
      <c r="CL335" s="20"/>
      <c r="CM335" s="20"/>
      <c r="CN335" s="20">
        <v>64724</v>
      </c>
      <c r="CO335" s="20">
        <v>16024</v>
      </c>
      <c r="CP335" s="20"/>
      <c r="CQ335" s="20"/>
      <c r="CR335" s="20">
        <v>14695</v>
      </c>
    </row>
    <row r="336" spans="1:96" x14ac:dyDescent="0.35">
      <c r="A336" s="14">
        <f t="shared" si="3065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3156">-(J336-J335)+L336</f>
        <v>5</v>
      </c>
      <c r="N336" s="7">
        <f t="shared" ref="N336" si="3157">B336-C336</f>
        <v>1185628</v>
      </c>
      <c r="O336" s="4">
        <f t="shared" ref="O336" si="3158">C336/B336</f>
        <v>0.2173685165932307</v>
      </c>
      <c r="R336">
        <f t="shared" ref="R336" si="3159">C336-C335</f>
        <v>201</v>
      </c>
      <c r="S336">
        <f t="shared" ref="S336" si="3160">N336-N335</f>
        <v>1076</v>
      </c>
      <c r="T336" s="8">
        <f t="shared" ref="T336" si="3161">R336/V336</f>
        <v>0.15740015661707127</v>
      </c>
      <c r="U336" s="8">
        <f t="shared" ref="U336" si="3162">SUM(R330:R336)/SUM(V330:V336)</f>
        <v>0.23490341225979822</v>
      </c>
      <c r="V336">
        <f t="shared" ref="V336" si="3163">B336-B335</f>
        <v>1277</v>
      </c>
      <c r="W336">
        <f t="shared" ref="W336" si="3164">C336-D336-E336</f>
        <v>21901</v>
      </c>
      <c r="X336" s="3">
        <f t="shared" ref="X336" si="3165">F336/W336</f>
        <v>1.1049723756906077E-2</v>
      </c>
      <c r="Y336">
        <f t="shared" ref="Y336" si="3166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3167">Z336-AC336-AF336</f>
        <v>148</v>
      </c>
      <c r="AJ336">
        <f t="shared" ref="AJ336" si="3168">AA336-AD336-AG336</f>
        <v>79</v>
      </c>
      <c r="AK336">
        <f t="shared" ref="AK336:AK337" si="3169">AB336-AE336-AH336</f>
        <v>878</v>
      </c>
      <c r="AL336">
        <v>1</v>
      </c>
      <c r="AM336">
        <v>1</v>
      </c>
      <c r="AN336">
        <v>13</v>
      </c>
      <c r="AS336">
        <f t="shared" ref="AS336" si="3170">BM336-BM335</f>
        <v>4576</v>
      </c>
      <c r="AT336">
        <f t="shared" ref="AT336" si="3171">BQ336-BQ335</f>
        <v>210</v>
      </c>
      <c r="AU336">
        <f t="shared" ref="AU336" si="3172">AT336/AS336</f>
        <v>4.5891608391608392E-2</v>
      </c>
      <c r="AV336">
        <f t="shared" ref="AV336" si="3173">BU336-BU335</f>
        <v>21</v>
      </c>
      <c r="AW336">
        <f t="shared" ref="AW336" si="3174">BY336-BY335</f>
        <v>2</v>
      </c>
      <c r="AX336">
        <f t="shared" ref="AX336" si="3175">CK336-CK335</f>
        <v>256</v>
      </c>
      <c r="AY336">
        <f t="shared" ref="AY336" si="3176">CO336-CO335</f>
        <v>3</v>
      </c>
      <c r="AZ336">
        <f t="shared" ref="AZ336" si="3177">CC336-CC335</f>
        <v>26</v>
      </c>
      <c r="BA336">
        <f t="shared" ref="BA336" si="3178">CG336-CG335</f>
        <v>0</v>
      </c>
      <c r="BB336">
        <f t="shared" ref="BB336" si="3179">AW336/AV336</f>
        <v>9.5238095238095233E-2</v>
      </c>
      <c r="BC336">
        <f t="shared" ref="BC336" si="3180">AY336/AX336</f>
        <v>1.171875E-2</v>
      </c>
      <c r="BD336">
        <f t="shared" ref="BD336" si="3181">AZ336/AY336</f>
        <v>8.6666666666666661</v>
      </c>
      <c r="BE336">
        <f t="shared" ref="BE336" si="3182">SUM(AT330:AT336)/SUM(AS330:AS336)</f>
        <v>4.821323515457461E-2</v>
      </c>
      <c r="BF336">
        <f t="shared" ref="BF336" si="3183">SUM(AT323:AT336)/SUM(AS323:AS336)</f>
        <v>4.9375712038817937E-2</v>
      </c>
      <c r="BG336">
        <f t="shared" ref="BG336" si="3184">SUM(AW330:AW336)/SUM(AV330:AV336)</f>
        <v>4.7281323877068557E-2</v>
      </c>
      <c r="BH336">
        <f t="shared" ref="BH336" si="3185">SUM(AY330:AY336)/SUM(AX330:AX336)</f>
        <v>3.2437810945273635E-2</v>
      </c>
      <c r="BI336">
        <f t="shared" ref="BI336" si="3186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/>
      <c r="BO336" s="20"/>
      <c r="BP336" s="20">
        <v>1514925</v>
      </c>
      <c r="BQ336" s="20">
        <v>355757</v>
      </c>
      <c r="BR336" s="20"/>
      <c r="BS336" s="20"/>
      <c r="BT336" s="20">
        <v>329297</v>
      </c>
      <c r="BU336" s="20">
        <v>29933</v>
      </c>
      <c r="BV336" s="20"/>
      <c r="BW336" s="20"/>
      <c r="BX336" s="20">
        <v>11117</v>
      </c>
      <c r="BY336" s="20">
        <v>2729</v>
      </c>
      <c r="BZ336" s="20"/>
      <c r="CA336" s="20"/>
      <c r="CB336" s="20">
        <v>2610</v>
      </c>
      <c r="CC336" s="20">
        <v>23397</v>
      </c>
      <c r="CD336" s="20"/>
      <c r="CE336" s="20"/>
      <c r="CF336" s="20">
        <v>6434</v>
      </c>
      <c r="CG336" s="20">
        <v>1643</v>
      </c>
      <c r="CH336" s="20"/>
      <c r="CI336" s="20"/>
      <c r="CJ336" s="20">
        <v>1562</v>
      </c>
      <c r="CK336" s="20">
        <v>174428</v>
      </c>
      <c r="CL336" s="20"/>
      <c r="CM336" s="20"/>
      <c r="CN336" s="20">
        <v>64763</v>
      </c>
      <c r="CO336" s="20">
        <v>16027</v>
      </c>
      <c r="CP336" s="20"/>
      <c r="CQ336" s="20"/>
      <c r="CR336" s="20">
        <v>14698</v>
      </c>
    </row>
    <row r="337" spans="1:96" x14ac:dyDescent="0.35">
      <c r="A337" s="14">
        <f t="shared" si="3065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3187">-(J337-J336)+L337</f>
        <v>-2</v>
      </c>
      <c r="N337" s="7">
        <f t="shared" ref="N337" si="3188">B337-C337</f>
        <v>1195424</v>
      </c>
      <c r="O337" s="4">
        <f t="shared" ref="O337" si="3189">C337/B337</f>
        <v>0.21623464495893083</v>
      </c>
      <c r="R337">
        <f t="shared" ref="R337" si="3190">C337-C336</f>
        <v>511</v>
      </c>
      <c r="S337">
        <f t="shared" ref="S337" si="3191">N337-N336</f>
        <v>9796</v>
      </c>
      <c r="T337" s="8">
        <f t="shared" ref="T337" si="3192">R337/V337</f>
        <v>4.9577956728436984E-2</v>
      </c>
      <c r="U337" s="8">
        <f t="shared" ref="U337" si="3193">SUM(R331:R337)/SUM(V331:V337)</f>
        <v>0.16347607981999926</v>
      </c>
      <c r="V337">
        <f t="shared" ref="V337" si="3194">B337-B336</f>
        <v>10307</v>
      </c>
      <c r="W337">
        <f t="shared" ref="W337" si="3195">C337-D337-E337</f>
        <v>20857</v>
      </c>
      <c r="X337" s="3">
        <f t="shared" ref="X337" si="3196">F337/W337</f>
        <v>1.222611113774752E-2</v>
      </c>
      <c r="Y337">
        <f t="shared" ref="Y337" si="3197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3198">Z337-AC337-AF337</f>
        <v>146</v>
      </c>
      <c r="AJ337">
        <f t="shared" ref="AJ337" si="3199">AA337-AD337-AG337</f>
        <v>71</v>
      </c>
      <c r="AK337">
        <f t="shared" si="3169"/>
        <v>837</v>
      </c>
      <c r="AL337">
        <v>1</v>
      </c>
      <c r="AM337">
        <v>1</v>
      </c>
      <c r="AN337">
        <v>13</v>
      </c>
      <c r="AS337">
        <f t="shared" ref="AS337" si="3200">BM337-BM336</f>
        <v>35297</v>
      </c>
      <c r="AT337">
        <f t="shared" ref="AT337" si="3201">BQ337-BQ336</f>
        <v>563</v>
      </c>
      <c r="AU337">
        <f t="shared" ref="AU337" si="3202">AT337/AS337</f>
        <v>1.5950364053602291E-2</v>
      </c>
      <c r="AV337">
        <f t="shared" ref="AV337" si="3203">BU337-BU336</f>
        <v>287</v>
      </c>
      <c r="AW337">
        <f t="shared" ref="AW337" si="3204">BY337-BY336</f>
        <v>5</v>
      </c>
      <c r="AX337">
        <f t="shared" ref="AX337" si="3205">CK337-CK336</f>
        <v>1776</v>
      </c>
      <c r="AY337">
        <f t="shared" ref="AY337" si="3206">CO337-CO336</f>
        <v>15</v>
      </c>
      <c r="AZ337">
        <f t="shared" ref="AZ337" si="3207">CC337-CC336</f>
        <v>339</v>
      </c>
      <c r="BA337">
        <f t="shared" ref="BA337" si="3208">CG337-CG336</f>
        <v>1</v>
      </c>
      <c r="BB337">
        <f t="shared" ref="BB337" si="3209">AW337/AV337</f>
        <v>1.7421602787456445E-2</v>
      </c>
      <c r="BC337">
        <f t="shared" ref="BC337" si="3210">AY337/AX337</f>
        <v>8.4459459459459464E-3</v>
      </c>
      <c r="BD337">
        <f t="shared" ref="BD337" si="3211">AZ337/AY337</f>
        <v>22.6</v>
      </c>
      <c r="BE337">
        <f t="shared" ref="BE337" si="3212">SUM(AT331:AT337)/SUM(AS331:AS337)</f>
        <v>3.9928300087158149E-2</v>
      </c>
      <c r="BF337">
        <f t="shared" ref="BF337" si="3213">SUM(AT324:AT337)/SUM(AS324:AS337)</f>
        <v>4.4588684724550999E-2</v>
      </c>
      <c r="BG337">
        <f t="shared" ref="BG337" si="3214">SUM(AW331:AW337)/SUM(AV331:AV337)</f>
        <v>3.5069075451647183E-2</v>
      </c>
      <c r="BH337">
        <f t="shared" ref="BH337" si="3215">SUM(AY331:AY337)/SUM(AX331:AX337)</f>
        <v>2.8272251308900525E-2</v>
      </c>
      <c r="BI337">
        <f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/>
      <c r="BO337" s="20"/>
      <c r="BP337" s="20">
        <v>1525232</v>
      </c>
      <c r="BQ337" s="20">
        <v>356320</v>
      </c>
      <c r="BR337" s="20"/>
      <c r="BS337" s="20"/>
      <c r="BT337" s="20">
        <v>329808</v>
      </c>
      <c r="BU337" s="20">
        <v>30220</v>
      </c>
      <c r="BV337" s="20"/>
      <c r="BW337" s="20"/>
      <c r="BX337" s="20">
        <v>11179</v>
      </c>
      <c r="BY337" s="20">
        <v>2734</v>
      </c>
      <c r="BZ337" s="20"/>
      <c r="CA337" s="20"/>
      <c r="CB337" s="20">
        <v>2616</v>
      </c>
      <c r="CC337" s="20">
        <v>23736</v>
      </c>
      <c r="CD337" s="20"/>
      <c r="CE337" s="20"/>
      <c r="CF337" s="20">
        <v>6475</v>
      </c>
      <c r="CG337" s="20">
        <v>1644</v>
      </c>
      <c r="CH337" s="20"/>
      <c r="CI337" s="20"/>
      <c r="CJ337" s="20">
        <v>1563</v>
      </c>
      <c r="CK337" s="20">
        <v>176204</v>
      </c>
      <c r="CL337" s="20"/>
      <c r="CM337" s="20"/>
      <c r="CN337" s="20">
        <v>65075</v>
      </c>
      <c r="CO337" s="20">
        <v>16042</v>
      </c>
      <c r="CP337" s="20"/>
      <c r="CQ337" s="20"/>
      <c r="CR337" s="20">
        <v>14710</v>
      </c>
    </row>
    <row r="338" spans="1:96" x14ac:dyDescent="0.35">
      <c r="A338" s="14">
        <f t="shared" si="3065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3216">-(J338-J337)+L338</f>
        <v>21</v>
      </c>
      <c r="N338" s="7">
        <f t="shared" ref="N338" si="3217">B338-C338</f>
        <v>1198211</v>
      </c>
      <c r="O338" s="4">
        <f t="shared" ref="O338" si="3218">C338/B338</f>
        <v>0.21615932059914655</v>
      </c>
      <c r="R338">
        <f t="shared" ref="R338" si="3219">C338-C337</f>
        <v>622</v>
      </c>
      <c r="S338">
        <f t="shared" ref="S338" si="3220">N338-N337</f>
        <v>2787</v>
      </c>
      <c r="T338" s="8">
        <f t="shared" ref="T338" si="3221">R338/V338</f>
        <v>0.1824581988853036</v>
      </c>
      <c r="U338" s="8">
        <f t="shared" ref="U338" si="3222">SUM(R332:R338)/SUM(V332:V338)</f>
        <v>0.14954941535711627</v>
      </c>
      <c r="V338">
        <f t="shared" ref="V338" si="3223">B338-B337</f>
        <v>3409</v>
      </c>
      <c r="W338">
        <f t="shared" ref="W338" si="3224">C338-D338-E338</f>
        <v>19898</v>
      </c>
      <c r="X338" s="3">
        <f t="shared" ref="X338" si="3225">F338/W338</f>
        <v>1.1810232184139109E-2</v>
      </c>
      <c r="Y338">
        <f t="shared" ref="Y338" si="322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3227">Z338-AC338-AF338</f>
        <v>143</v>
      </c>
      <c r="AJ338">
        <f t="shared" ref="AJ338" si="3228">AA338-AD338-AG338</f>
        <v>65</v>
      </c>
      <c r="AK338">
        <f t="shared" ref="AK338" si="3229">AB338-AE338-AH338</f>
        <v>773</v>
      </c>
      <c r="AL338">
        <v>1</v>
      </c>
      <c r="AM338">
        <v>1</v>
      </c>
      <c r="AN338">
        <v>19</v>
      </c>
      <c r="AS338">
        <f t="shared" ref="AS338" si="3230">BM338-BM337</f>
        <v>18313</v>
      </c>
      <c r="AT338">
        <f t="shared" ref="AT338" si="3231">BQ338-BQ337</f>
        <v>707</v>
      </c>
      <c r="AU338">
        <f t="shared" ref="AU338" si="3232">AT338/AS338</f>
        <v>3.8606454431278324E-2</v>
      </c>
      <c r="AV338">
        <f t="shared" ref="AV338" si="3233">BU338-BU337</f>
        <v>176</v>
      </c>
      <c r="AW338">
        <f t="shared" ref="AW338" si="3234">BY338-BY337</f>
        <v>7</v>
      </c>
      <c r="AX338">
        <f t="shared" ref="AX338" si="3235">CK338-CK337</f>
        <v>1058</v>
      </c>
      <c r="AY338">
        <f t="shared" ref="AY338" si="3236">CO338-CO337</f>
        <v>18</v>
      </c>
      <c r="AZ338">
        <f t="shared" ref="AZ338" si="3237">CC338-CC337</f>
        <v>198</v>
      </c>
      <c r="BA338">
        <f t="shared" ref="BA338" si="3238">CG338-CG337</f>
        <v>4</v>
      </c>
      <c r="BB338">
        <f t="shared" ref="BB338" si="3239">AW338/AV338</f>
        <v>3.9772727272727272E-2</v>
      </c>
      <c r="BC338">
        <f t="shared" ref="BC338" si="3240">AY338/AX338</f>
        <v>1.7013232514177693E-2</v>
      </c>
      <c r="BD338">
        <f t="shared" ref="BD338" si="3241">AZ338/AY338</f>
        <v>11</v>
      </c>
      <c r="BE338">
        <f t="shared" ref="BE338" si="3242">SUM(AT332:AT338)/SUM(AS332:AS338)</f>
        <v>3.6931320263401686E-2</v>
      </c>
      <c r="BF338">
        <f t="shared" ref="BF338" si="3243">SUM(AT325:AT338)/SUM(AS325:AS338)</f>
        <v>4.2737481316191782E-2</v>
      </c>
      <c r="BG338">
        <f t="shared" ref="BG338" si="3244">SUM(AW332:AW338)/SUM(AV332:AV338)</f>
        <v>3.0097087378640777E-2</v>
      </c>
      <c r="BH338">
        <f t="shared" ref="BH338" si="3245">SUM(AY332:AY338)/SUM(AX332:AX338)</f>
        <v>2.442827442827443E-2</v>
      </c>
      <c r="BI338">
        <f>SUM(BA332:BA338)/SUM(AZ332:AZ338)</f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/>
      <c r="BO338" s="20"/>
      <c r="BP338" s="20">
        <v>1528641</v>
      </c>
      <c r="BQ338" s="20">
        <v>357027</v>
      </c>
      <c r="BR338" s="20"/>
      <c r="BS338" s="20"/>
      <c r="BT338" s="20">
        <v>330430</v>
      </c>
      <c r="BU338" s="20">
        <v>30396</v>
      </c>
      <c r="BV338" s="20"/>
      <c r="BW338" s="20"/>
      <c r="BX338" s="20">
        <v>11216</v>
      </c>
      <c r="BY338" s="20">
        <v>2741</v>
      </c>
      <c r="BZ338" s="20"/>
      <c r="CA338" s="20"/>
      <c r="CB338" s="20">
        <v>2622</v>
      </c>
      <c r="CC338" s="20">
        <v>23934</v>
      </c>
      <c r="CD338" s="20"/>
      <c r="CE338" s="20"/>
      <c r="CF338" s="20">
        <v>6513</v>
      </c>
      <c r="CG338" s="20">
        <v>1648</v>
      </c>
      <c r="CH338" s="20"/>
      <c r="CI338" s="20"/>
      <c r="CJ338" s="20">
        <v>1565</v>
      </c>
      <c r="CK338" s="20">
        <v>177262</v>
      </c>
      <c r="CL338" s="20"/>
      <c r="CM338" s="20"/>
      <c r="CN338" s="20">
        <v>65233</v>
      </c>
      <c r="CO338" s="20">
        <v>16060</v>
      </c>
      <c r="CP338" s="20"/>
      <c r="CQ338" s="20"/>
      <c r="CR338" s="20">
        <v>14722</v>
      </c>
    </row>
    <row r="339" spans="1:96" x14ac:dyDescent="0.35">
      <c r="A339" s="14">
        <f t="shared" si="3065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3246">-(J339-J338)+L339</f>
        <v>15</v>
      </c>
      <c r="N339" s="7">
        <f t="shared" ref="N339" si="3247">B339-C339</f>
        <v>1200559</v>
      </c>
      <c r="O339" s="4">
        <f t="shared" ref="O339" si="3248">C339/B339</f>
        <v>0.21613807827787371</v>
      </c>
      <c r="R339">
        <f t="shared" ref="R339" si="3249">C339-C338</f>
        <v>606</v>
      </c>
      <c r="S339">
        <f t="shared" ref="S339" si="3250">N339-N338</f>
        <v>2348</v>
      </c>
      <c r="T339" s="8">
        <f t="shared" ref="T339" si="3251">R339/V339</f>
        <v>0.20514556533513881</v>
      </c>
      <c r="U339" s="8">
        <f t="shared" ref="U339" si="3252">SUM(R333:R339)/SUM(V333:V339)</f>
        <v>0.14495363629396887</v>
      </c>
      <c r="V339">
        <f t="shared" ref="V339" si="3253">B339-B338</f>
        <v>2954</v>
      </c>
      <c r="W339">
        <f t="shared" ref="W339" si="3254">C339-D339-E339</f>
        <v>19356</v>
      </c>
      <c r="X339" s="3">
        <f t="shared" ref="X339" si="3255">F339/W339</f>
        <v>1.3019218846869188E-2</v>
      </c>
      <c r="Y339">
        <f t="shared" ref="Y339" si="3256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3257">Z339-AC339-AF339</f>
        <v>137</v>
      </c>
      <c r="AJ339">
        <f t="shared" ref="AJ339" si="3258">AA339-AD339-AG339</f>
        <v>67</v>
      </c>
      <c r="AK339">
        <f t="shared" ref="AK339" si="3259">AB339-AE339-AH339</f>
        <v>726</v>
      </c>
      <c r="AL339">
        <v>2</v>
      </c>
      <c r="AM339">
        <v>2</v>
      </c>
      <c r="AN339">
        <v>13</v>
      </c>
      <c r="AS339">
        <f t="shared" ref="AS339" si="3260">BM339-BM338</f>
        <v>15624</v>
      </c>
      <c r="AT339">
        <f t="shared" ref="AT339" si="3261">BQ339-BQ338</f>
        <v>700</v>
      </c>
      <c r="AU339">
        <f t="shared" ref="AU339" si="3262">AT339/AS339</f>
        <v>4.4802867383512544E-2</v>
      </c>
      <c r="AV339">
        <f t="shared" ref="AV339" si="3263">BU339-BU338</f>
        <v>194</v>
      </c>
      <c r="AW339">
        <f t="shared" ref="AW339" si="3264">BY339-BY338</f>
        <v>7</v>
      </c>
      <c r="AX339">
        <f t="shared" ref="AX339" si="3265">CK339-CK338</f>
        <v>638</v>
      </c>
      <c r="AY339">
        <f t="shared" ref="AY339" si="3266">CO339-CO338</f>
        <v>7</v>
      </c>
      <c r="AZ339">
        <f t="shared" ref="AZ339" si="3267">CC339-CC338</f>
        <v>105</v>
      </c>
      <c r="BA339">
        <f t="shared" ref="BA339" si="3268">CG339-CG338</f>
        <v>4</v>
      </c>
      <c r="BB339">
        <f t="shared" ref="BB339" si="3269">AW339/AV339</f>
        <v>3.608247422680412E-2</v>
      </c>
      <c r="BC339">
        <f t="shared" ref="BC339" si="3270">AY339/AX339</f>
        <v>1.0971786833855799E-2</v>
      </c>
      <c r="BD339">
        <f t="shared" ref="BD339" si="3271">AZ339/AY339</f>
        <v>15</v>
      </c>
      <c r="BE339">
        <f t="shared" ref="BE339" si="3272">SUM(AT333:AT339)/SUM(AS333:AS339)</f>
        <v>3.6086807342597359E-2</v>
      </c>
      <c r="BF339">
        <f t="shared" ref="BF339" si="3273">SUM(AT326:AT339)/SUM(AS326:AS339)</f>
        <v>4.1926110419261108E-2</v>
      </c>
      <c r="BG339">
        <f t="shared" ref="BG339" si="3274">SUM(AW333:AW339)/SUM(AV333:AV339)</f>
        <v>2.7522935779816515E-2</v>
      </c>
      <c r="BH339">
        <f t="shared" ref="BH339" si="3275">SUM(AY333:AY339)/SUM(AX333:AX339)</f>
        <v>2.1126760563380281E-2</v>
      </c>
      <c r="BI339">
        <f>SUM(BA333:BA339)/SUM(AZ333:AZ339)</f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/>
      <c r="BO339" s="20"/>
      <c r="BP339" s="20">
        <v>1531595</v>
      </c>
      <c r="BQ339" s="20">
        <v>357727</v>
      </c>
      <c r="BR339" s="20"/>
      <c r="BS339" s="20"/>
      <c r="BT339" s="20">
        <v>331036</v>
      </c>
      <c r="BU339" s="20">
        <v>30590</v>
      </c>
      <c r="BV339" s="20"/>
      <c r="BW339" s="20"/>
      <c r="BX339" s="20">
        <v>11241</v>
      </c>
      <c r="BY339" s="20">
        <v>2748</v>
      </c>
      <c r="BZ339" s="20"/>
      <c r="CA339" s="20"/>
      <c r="CB339" s="20">
        <v>2628</v>
      </c>
      <c r="CC339" s="20">
        <v>24039</v>
      </c>
      <c r="CD339" s="20"/>
      <c r="CE339" s="20"/>
      <c r="CF339" s="20">
        <v>6537</v>
      </c>
      <c r="CG339" s="20">
        <v>1652</v>
      </c>
      <c r="CH339" s="20"/>
      <c r="CI339" s="20"/>
      <c r="CJ339" s="20">
        <v>1570</v>
      </c>
      <c r="CK339" s="20">
        <v>177900</v>
      </c>
      <c r="CL339" s="20"/>
      <c r="CM339" s="20"/>
      <c r="CN339" s="20">
        <v>65335</v>
      </c>
      <c r="CO339" s="20">
        <v>16067</v>
      </c>
      <c r="CP339" s="20"/>
      <c r="CQ339" s="20"/>
      <c r="CR339" s="20">
        <v>14733</v>
      </c>
    </row>
    <row r="340" spans="1:96" x14ac:dyDescent="0.35">
      <c r="A340" s="14">
        <f t="shared" si="3065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276">-(J340-J339)+L340</f>
        <v>13</v>
      </c>
      <c r="N340" s="7">
        <f t="shared" ref="N340:N341" si="3277">B340-C340</f>
        <v>1202751</v>
      </c>
      <c r="O340" s="4">
        <f t="shared" ref="O340:O341" si="3278">C340/B340</f>
        <v>0.21612918362798117</v>
      </c>
      <c r="R340">
        <f t="shared" ref="R340" si="3279">C340-C339</f>
        <v>587</v>
      </c>
      <c r="S340">
        <f t="shared" ref="S340" si="3280">N340-N339</f>
        <v>2192</v>
      </c>
      <c r="T340" s="8">
        <f t="shared" ref="T340" si="3281">R340/V340</f>
        <v>0.21122706009355882</v>
      </c>
      <c r="U340" s="8">
        <f t="shared" ref="U340" si="3282">SUM(R334:R340)/SUM(V334:V340)</f>
        <v>0.14241461788809159</v>
      </c>
      <c r="V340">
        <f t="shared" ref="V340" si="3283">B340-B339</f>
        <v>2779</v>
      </c>
      <c r="W340">
        <f t="shared" ref="W340:W341" si="3284">C340-D340-E340</f>
        <v>18706</v>
      </c>
      <c r="X340" s="3">
        <f t="shared" ref="X340:X341" si="3285">F340/W340</f>
        <v>1.2883566770020314E-2</v>
      </c>
      <c r="Y340">
        <f t="shared" ref="Y340" si="3286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287">Z340-AC340-AF340</f>
        <v>133</v>
      </c>
      <c r="AJ340">
        <f t="shared" ref="AJ340" si="3288">AA340-AD340-AG340</f>
        <v>57</v>
      </c>
      <c r="AK340">
        <f t="shared" ref="AK340" si="3289">AB340-AE340-AH340</f>
        <v>682</v>
      </c>
      <c r="AL340">
        <v>1</v>
      </c>
      <c r="AM340">
        <v>1</v>
      </c>
      <c r="AN340">
        <v>11</v>
      </c>
      <c r="AS340">
        <f t="shared" ref="AS340" si="3290">BM340-BM339</f>
        <v>18154</v>
      </c>
      <c r="AT340">
        <f t="shared" ref="AT340" si="3291">BQ340-BQ339</f>
        <v>624</v>
      </c>
      <c r="AU340">
        <f t="shared" ref="AU340" si="3292">AT340/AS340</f>
        <v>3.4372590062796075E-2</v>
      </c>
      <c r="AV340">
        <f t="shared" ref="AV340" si="3293">BU340-BU339</f>
        <v>168</v>
      </c>
      <c r="AW340">
        <f t="shared" ref="AW340" si="3294">BY340-BY339</f>
        <v>2</v>
      </c>
      <c r="AX340">
        <f t="shared" ref="AX340" si="3295">CK340-CK339</f>
        <v>629</v>
      </c>
      <c r="AY340">
        <f t="shared" ref="AY340" si="3296">CO340-CO339</f>
        <v>20</v>
      </c>
      <c r="AZ340">
        <f t="shared" ref="AZ340" si="3297">CC340-CC339</f>
        <v>106</v>
      </c>
      <c r="BA340">
        <f t="shared" ref="BA340" si="3298">CG340-CG339</f>
        <v>-2</v>
      </c>
      <c r="BB340">
        <f t="shared" ref="BB340" si="3299">AW340/AV340</f>
        <v>1.1904761904761904E-2</v>
      </c>
      <c r="BC340">
        <f t="shared" ref="BC340" si="3300">AY340/AX340</f>
        <v>3.1796502384737677E-2</v>
      </c>
      <c r="BD340">
        <f t="shared" ref="BD340" si="3301">AZ340/AY340</f>
        <v>5.3</v>
      </c>
      <c r="BE340">
        <f t="shared" ref="BE340" si="3302">SUM(AT334:AT340)/SUM(AS334:AS340)</f>
        <v>3.5057526491888633E-2</v>
      </c>
      <c r="BF340">
        <f t="shared" ref="BF340" si="3303">SUM(AT327:AT340)/SUM(AS327:AS340)</f>
        <v>4.1091212968038172E-2</v>
      </c>
      <c r="BG340">
        <f t="shared" ref="BG340" si="3304">SUM(AW334:AW340)/SUM(AV334:AV340)</f>
        <v>3.0769230769230771E-2</v>
      </c>
      <c r="BH340">
        <f t="shared" ref="BH340" si="3305">SUM(AY334:AY340)/SUM(AX334:AX340)</f>
        <v>1.9410496046010063E-2</v>
      </c>
      <c r="BI340">
        <f>SUM(BA334:BA340)/SUM(AZ334:AZ340)</f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/>
      <c r="BO340" s="20"/>
      <c r="BP340" s="20">
        <v>1534374</v>
      </c>
      <c r="BQ340" s="20">
        <v>358351</v>
      </c>
      <c r="BR340" s="20"/>
      <c r="BS340" s="20"/>
      <c r="BT340" s="20">
        <v>331623</v>
      </c>
      <c r="BU340" s="20">
        <v>30758</v>
      </c>
      <c r="BV340" s="20"/>
      <c r="BW340" s="20"/>
      <c r="BX340" s="20">
        <v>11255</v>
      </c>
      <c r="BY340" s="20">
        <v>2750</v>
      </c>
      <c r="BZ340" s="20"/>
      <c r="CA340" s="20"/>
      <c r="CB340" s="20">
        <v>2629</v>
      </c>
      <c r="CC340" s="20">
        <v>24145</v>
      </c>
      <c r="CD340" s="20"/>
      <c r="CE340" s="20"/>
      <c r="CF340" s="20">
        <v>6545</v>
      </c>
      <c r="CG340" s="20">
        <v>1650</v>
      </c>
      <c r="CH340" s="20"/>
      <c r="CI340" s="20"/>
      <c r="CJ340" s="20">
        <v>1570</v>
      </c>
      <c r="CK340" s="20">
        <v>178529</v>
      </c>
      <c r="CL340" s="20"/>
      <c r="CM340" s="20"/>
      <c r="CN340" s="20">
        <v>65405</v>
      </c>
      <c r="CO340" s="20">
        <v>16087</v>
      </c>
      <c r="CP340" s="20"/>
      <c r="CQ340" s="20"/>
      <c r="CR340" s="20">
        <v>14753</v>
      </c>
    </row>
    <row r="341" spans="1:96" x14ac:dyDescent="0.35">
      <c r="A341" s="14">
        <f t="shared" si="3065"/>
        <v>44247</v>
      </c>
      <c r="B341" s="9">
        <f>BP341</f>
        <v>1536509</v>
      </c>
      <c r="C341">
        <f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306">-(J341-J340)+L341</f>
        <v>4</v>
      </c>
      <c r="N341" s="7">
        <f t="shared" ref="N341" si="3307">B341-C341</f>
        <v>1204326</v>
      </c>
      <c r="O341" s="4">
        <f t="shared" ref="O341" si="3308">C341/B341</f>
        <v>0.21619333176701211</v>
      </c>
      <c r="R341">
        <f t="shared" ref="R341" si="3309">C341-C340</f>
        <v>560</v>
      </c>
      <c r="S341">
        <f t="shared" ref="S341" si="3310">N341-N340</f>
        <v>1575</v>
      </c>
      <c r="T341" s="8">
        <f t="shared" ref="T341" si="3311">R341/V341</f>
        <v>0.26229508196721313</v>
      </c>
      <c r="U341" s="8">
        <f t="shared" ref="U341" si="3312">SUM(R335:R341)/SUM(V335:V341)</f>
        <v>0.14256955348874661</v>
      </c>
      <c r="V341">
        <f t="shared" ref="V341" si="3313">B341-B340</f>
        <v>2135</v>
      </c>
      <c r="W341">
        <f t="shared" ref="W341" si="3314">C341-D341-E341</f>
        <v>18133</v>
      </c>
      <c r="X341" s="3">
        <f t="shared" ref="X341" si="3315">F341/W341</f>
        <v>1.3125241272817514E-2</v>
      </c>
      <c r="Y341">
        <f t="shared" ref="Y341" si="3316">E341-E340</f>
        <v>15</v>
      </c>
      <c r="AL341">
        <v>1</v>
      </c>
      <c r="AM341">
        <v>1</v>
      </c>
      <c r="AN341">
        <v>11</v>
      </c>
      <c r="AS341">
        <f t="shared" ref="AS341" si="3317">BM341-BM340</f>
        <v>14288</v>
      </c>
      <c r="AT341">
        <f t="shared" ref="AT341" si="3318">BQ341-BQ340</f>
        <v>598</v>
      </c>
      <c r="AU341">
        <f t="shared" ref="AU341" si="3319">AT341/AS341</f>
        <v>4.1853303471444572E-2</v>
      </c>
      <c r="AV341">
        <f t="shared" ref="AV341" si="3320">BU341-BU340</f>
        <v>111</v>
      </c>
      <c r="AW341">
        <f t="shared" ref="AW341" si="3321">BY341-BY340</f>
        <v>0</v>
      </c>
      <c r="AX341">
        <f t="shared" ref="AX341" si="3322">CK341-CK340</f>
        <v>651</v>
      </c>
      <c r="AY341">
        <f t="shared" ref="AY341" si="3323">CO341-CO340</f>
        <v>19</v>
      </c>
      <c r="AZ341">
        <f t="shared" ref="AZ341" si="3324">CC341-CC340</f>
        <v>140</v>
      </c>
      <c r="BA341">
        <f t="shared" ref="BA341" si="3325">CG341-CG340</f>
        <v>4</v>
      </c>
      <c r="BB341">
        <f t="shared" ref="BB341" si="3326">AW341/AV341</f>
        <v>0</v>
      </c>
      <c r="BC341">
        <f t="shared" ref="BC341" si="3327">AY341/AX341</f>
        <v>2.9185867895545316E-2</v>
      </c>
      <c r="BD341">
        <f t="shared" ref="BD341" si="3328">AZ341/AY341</f>
        <v>7.3684210526315788</v>
      </c>
      <c r="BE341">
        <f t="shared" ref="BE341" si="3329">SUM(AT335:AT341)/SUM(AS335:AS341)</f>
        <v>3.4637992576938788E-2</v>
      </c>
      <c r="BF341">
        <f t="shared" ref="BF341" si="3330">SUM(AT328:AT341)/SUM(AS328:AS341)</f>
        <v>4.1522601254163148E-2</v>
      </c>
      <c r="BG341">
        <f t="shared" ref="BG341" si="3331">SUM(AW335:AW341)/SUM(AV335:AV341)</f>
        <v>1.9211324570273004E-2</v>
      </c>
      <c r="BH341">
        <f t="shared" ref="BH341" si="3332">SUM(AY335:AY341)/SUM(AX335:AX341)</f>
        <v>1.9839041736851956E-2</v>
      </c>
      <c r="BI341">
        <f>SUM(BA335:BA341)/SUM(AZ335:AZ341)</f>
        <v>1.7148981779206859E-2</v>
      </c>
      <c r="BM341" s="20">
        <v>3946431</v>
      </c>
      <c r="BN341" s="20">
        <v>1300793</v>
      </c>
      <c r="BO341" s="20">
        <v>235716</v>
      </c>
      <c r="BP341" s="21">
        <f>SUM(BN341:BO341)</f>
        <v>1536509</v>
      </c>
      <c r="BQ341" s="20">
        <v>358949</v>
      </c>
      <c r="BR341" s="20">
        <v>276947</v>
      </c>
      <c r="BS341" s="20">
        <v>55236</v>
      </c>
      <c r="BT341" s="21">
        <f>SUM(BR341:BS341)</f>
        <v>332183</v>
      </c>
      <c r="BU341" s="20">
        <v>30869</v>
      </c>
      <c r="BV341" s="20">
        <v>8750</v>
      </c>
      <c r="BW341" s="20">
        <v>2530</v>
      </c>
      <c r="BX341" s="21">
        <f>SUM(BV341:BW341)</f>
        <v>11280</v>
      </c>
      <c r="BY341" s="20">
        <v>2750</v>
      </c>
      <c r="BZ341" s="20">
        <v>2039</v>
      </c>
      <c r="CA341" s="20">
        <v>590</v>
      </c>
      <c r="CB341" s="21">
        <f>SUM(BZ341:CA341)</f>
        <v>2629</v>
      </c>
      <c r="CC341" s="20">
        <v>24285</v>
      </c>
      <c r="CD341" s="20">
        <v>4923</v>
      </c>
      <c r="CE341" s="20">
        <v>1634</v>
      </c>
      <c r="CF341" s="21">
        <f>SUM(CD341:CE341)</f>
        <v>6557</v>
      </c>
      <c r="CG341" s="20">
        <v>1654</v>
      </c>
      <c r="CH341" s="20">
        <v>1133</v>
      </c>
      <c r="CI341" s="20">
        <v>437</v>
      </c>
      <c r="CJ341" s="21">
        <f>SUM(CH341:CI341)</f>
        <v>1570</v>
      </c>
      <c r="CK341" s="20">
        <v>179180</v>
      </c>
      <c r="CL341" s="20">
        <v>60928</v>
      </c>
      <c r="CM341" s="20">
        <v>4581</v>
      </c>
      <c r="CN341" s="21">
        <f>SUM(CL341:CM341)</f>
        <v>65509</v>
      </c>
      <c r="CO341" s="20">
        <v>16106</v>
      </c>
      <c r="CP341" s="20">
        <v>14013</v>
      </c>
      <c r="CQ341" s="20">
        <v>755</v>
      </c>
      <c r="CR341" s="21">
        <f>SUM(CP341:CQ341)</f>
        <v>14768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R228:R341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Y228:Y341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F228:F341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J228:J341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K228:K341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I229:I341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53</v>
      </c>
      <c r="S2">
        <f>MAX(covid19!AG:AG)</f>
        <v>30</v>
      </c>
      <c r="T2">
        <f>MAX(covid19!AH:AH)</f>
        <v>280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2021-02-20T14:22:29Z</dcterms:modified>
</cp:coreProperties>
</file>