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BE086DE3-63B6-4CF9-9D03-F7C12DFC13AE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399" i="1" l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D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D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D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D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D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D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D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D392" i="1" s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D391" i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D390" i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<sst xmlns="http://schemas.openxmlformats.org/spreadsheetml/2006/main" count="482" uniqueCount="451">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</sst>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99"/>
  <sheetViews>
    <sheetView tabSelected="1" zoomScale="112" zoomScaleNormal="112" workbookViewId="0">
      <pane xSplit="1" ySplit="1" topLeftCell="X394" activePane="bottomRight" state="frozen"/>
      <selection pane="topRight" activeCell="B1" sqref="B1"/>
      <selection pane="bottomLeft" activeCell="A2" sqref="A2"/>
      <selection pane="bottomRight" activeCell="Y399" sqref="Y399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99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99" si="3061">SUM(BO341:BP341)</f>
        <v>1536509</v>
      </c>
      <c r="BR341" s="20">
        <v>276947</v>
      </c>
      <c r="BS341" s="20">
        <v>55236</v>
      </c>
      <c r="BT341" s="21">
        <f t="shared" ref="BT341:BT399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99" si="3063">SUM(BW341:BX341)</f>
        <v>11280</v>
      </c>
      <c r="BZ341" s="20">
        <v>2039</v>
      </c>
      <c r="CA341" s="20">
        <v>590</v>
      </c>
      <c r="CB341" s="21">
        <f t="shared" ref="CB341:CB399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99" si="3065">SUM(CE341:CF341)</f>
        <v>6557</v>
      </c>
      <c r="CH341" s="20">
        <v>1133</v>
      </c>
      <c r="CI341" s="20">
        <v>437</v>
      </c>
      <c r="CJ341" s="21">
        <f t="shared" ref="CJ341:CJ399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99" si="3067">SUM(CM341:CN341)</f>
        <v>65509</v>
      </c>
      <c r="CP341" s="20">
        <v>14013</v>
      </c>
      <c r="CQ341" s="20">
        <v>755</v>
      </c>
      <c r="CR341" s="21">
        <f t="shared" ref="CR341:CR399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588">Z389-AC389-AF389</f>
        <v>51</v>
      </c>
      <c r="AJ389">
        <f t="shared" ref="AJ389" si="4589">AA389-AD389-AG389</f>
        <v>22</v>
      </c>
      <c r="AK389">
        <f t="shared" ref="AK389" si="4590">AB389-AE389-AH389</f>
        <v>328</v>
      </c>
      <c r="AL389">
        <v>5</v>
      </c>
      <c r="AM389">
        <v>5</v>
      </c>
      <c r="AN389">
        <v>19</v>
      </c>
      <c r="AS389">
        <f t="shared" ref="AS389" si="4591">BM389-BM388</f>
        <v>13714</v>
      </c>
      <c r="AT389">
        <f t="shared" ref="AT389" si="4592">BN389-BN388</f>
        <v>571</v>
      </c>
      <c r="AU389">
        <f t="shared" ref="AU389" si="4593">AT389/AS389</f>
        <v>4.1636284089251858E-2</v>
      </c>
      <c r="AV389">
        <f t="shared" ref="AV389" si="4594">BU389-BU388</f>
        <v>123</v>
      </c>
      <c r="AW389">
        <f t="shared" ref="AW389" si="4595">BV389-BV388</f>
        <v>3</v>
      </c>
      <c r="AX389">
        <f t="shared" ref="AX389" si="4596">CK389-CK388</f>
        <v>512</v>
      </c>
      <c r="AY389">
        <f t="shared" ref="AY389" si="4597">CL389-CL388</f>
        <v>21</v>
      </c>
      <c r="AZ389">
        <f t="shared" ref="AZ389" si="4598">CC389-CC388</f>
        <v>76</v>
      </c>
      <c r="BA389">
        <f t="shared" ref="BA389" si="4599">CD389-CD388</f>
        <v>1</v>
      </c>
      <c r="BB389">
        <f t="shared" ref="BB389" si="4600">AW389/AV389</f>
        <v>2.4390243902439025E-2</v>
      </c>
      <c r="BC389">
        <f t="shared" ref="BC389" si="4601">AY389/AX389</f>
        <v>4.1015625E-2</v>
      </c>
      <c r="BD389">
        <f t="shared" ref="BD389" si="4602">AZ389/AY389</f>
        <v>3.6190476190476191</v>
      </c>
      <c r="BE389">
        <f t="shared" ref="BE389" si="4603">SUM(AT383:AT389)/SUM(AS383:AS389)</f>
        <v>4.5569320135143143E-2</v>
      </c>
      <c r="BF389">
        <f t="shared" ref="BF389" si="4604">SUM(AT376:AT389)/SUM(AS376:AS389)</f>
        <v>4.5506996795941917E-2</v>
      </c>
      <c r="BG389">
        <f t="shared" ref="BG389" si="4605">SUM(AW383:AW389)/SUM(AV383:AV389)</f>
        <v>2.361111111111111E-2</v>
      </c>
      <c r="BH389">
        <f t="shared" ref="BH389" si="4606">SUM(AY383:AY389)/SUM(AX383:AX389)</f>
        <v>3.6819306930693067E-2</v>
      </c>
      <c r="BI389">
        <f t="shared" ref="BI389" si="4607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  <row r="390" spans="1:96" x14ac:dyDescent="0.35">
      <c r="A390" s="14">
        <f t="shared" si="2823"/>
        <v>44296</v>
      </c>
      <c r="B390" s="9">
        <f t="shared" ref="B390" si="4608">BQ390</f>
        <v>1663690</v>
      </c>
      <c r="C390">
        <f t="shared" ref="C390" si="4609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610">-(J390-J389)+L390</f>
        <v>13</v>
      </c>
      <c r="N390" s="7">
        <f t="shared" ref="N390" si="4611">B390-C390</f>
        <v>1307229</v>
      </c>
      <c r="O390" s="4">
        <f t="shared" ref="O390" si="4612">C390/B390</f>
        <v>0.214259267050953</v>
      </c>
      <c r="R390">
        <f t="shared" ref="R390" si="4613">C390-C389</f>
        <v>615</v>
      </c>
      <c r="S390">
        <f t="shared" ref="S390" si="4614">N390-N389</f>
        <v>2391</v>
      </c>
      <c r="T390" s="8">
        <f t="shared" ref="T390" si="4615">R390/V390</f>
        <v>0.20459081836327345</v>
      </c>
      <c r="U390" s="8">
        <f t="shared" ref="U390" si="4616">SUM(R384:R390)/SUM(V384:V390)</f>
        <v>0.21154849556496028</v>
      </c>
      <c r="V390">
        <f t="shared" ref="V390" si="4617">B390-B389</f>
        <v>3006</v>
      </c>
      <c r="W390">
        <f t="shared" ref="W390" si="4618">C390-D390-E390</f>
        <v>13038</v>
      </c>
      <c r="X390" s="3">
        <f t="shared" ref="X390" si="4619">F390/W390</f>
        <v>1.672035588280411E-2</v>
      </c>
      <c r="Y390">
        <f t="shared" ref="Y390" si="462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621">Z390-AC390-AF390</f>
        <v>48</v>
      </c>
      <c r="AJ390">
        <f t="shared" ref="AJ390" si="4622">AA390-AD390-AG390</f>
        <v>23</v>
      </c>
      <c r="AK390">
        <f t="shared" ref="AK390" si="4623">AB390-AE390-AH390</f>
        <v>338</v>
      </c>
      <c r="AL390">
        <v>2</v>
      </c>
      <c r="AM390">
        <v>2</v>
      </c>
      <c r="AN390">
        <v>14</v>
      </c>
      <c r="AS390">
        <f t="shared" ref="AS390" si="4624">BM390-BM389</f>
        <v>14684</v>
      </c>
      <c r="AT390">
        <f t="shared" ref="AT390" si="4625">BN390-BN389</f>
        <v>675</v>
      </c>
      <c r="AU390">
        <f t="shared" ref="AU390" si="4626">AT390/AS390</f>
        <v>4.596840098065922E-2</v>
      </c>
      <c r="AV390">
        <f t="shared" ref="AV390" si="4627">BU390-BU389</f>
        <v>113</v>
      </c>
      <c r="AW390">
        <f t="shared" ref="AW390" si="4628">BV390-BV389</f>
        <v>2</v>
      </c>
      <c r="AX390">
        <f t="shared" ref="AX390" si="4629">CK390-CK389</f>
        <v>672</v>
      </c>
      <c r="AY390">
        <f t="shared" ref="AY390" si="4630">CL390-CL389</f>
        <v>23</v>
      </c>
      <c r="AZ390">
        <f t="shared" ref="AZ390" si="4631">CC390-CC389</f>
        <v>121</v>
      </c>
      <c r="BA390">
        <f t="shared" ref="BA390" si="4632">CD390-CD389</f>
        <v>1</v>
      </c>
      <c r="BB390">
        <f t="shared" ref="BB390" si="4633">AW390/AV390</f>
        <v>1.7699115044247787E-2</v>
      </c>
      <c r="BC390">
        <f t="shared" ref="BC390" si="4634">AY390/AX390</f>
        <v>3.4226190476190479E-2</v>
      </c>
      <c r="BD390">
        <f t="shared" ref="BD390" si="4635">AZ390/AY390</f>
        <v>5.2608695652173916</v>
      </c>
      <c r="BE390">
        <f t="shared" ref="BE390" si="4636">SUM(AT384:AT390)/SUM(AS384:AS390)</f>
        <v>4.5326660978253351E-2</v>
      </c>
      <c r="BF390">
        <f t="shared" ref="BF390" si="4637">SUM(AT377:AT390)/SUM(AS377:AS390)</f>
        <v>4.5736605583626327E-2</v>
      </c>
      <c r="BG390">
        <f t="shared" ref="BG390" si="4638">SUM(AW384:AW390)/SUM(AV384:AV390)</f>
        <v>2.34375E-2</v>
      </c>
      <c r="BH390">
        <f t="shared" ref="BH390" si="4639">SUM(AY384:AY390)/SUM(AX384:AX390)</f>
        <v>3.7433155080213901E-2</v>
      </c>
      <c r="BI390">
        <f t="shared" ref="BI390" si="4640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3061"/>
        <v>1663690</v>
      </c>
      <c r="BR390" s="20">
        <v>294749</v>
      </c>
      <c r="BS390" s="20">
        <v>61712</v>
      </c>
      <c r="BT390" s="21">
        <f t="shared" si="3062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3063"/>
        <v>12269</v>
      </c>
      <c r="BZ390" s="20">
        <v>2144</v>
      </c>
      <c r="CA390" s="20">
        <v>638</v>
      </c>
      <c r="CB390" s="21">
        <f t="shared" si="3064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3065"/>
        <v>7024</v>
      </c>
      <c r="CH390" s="20">
        <v>1168</v>
      </c>
      <c r="CI390" s="20">
        <v>450</v>
      </c>
      <c r="CJ390" s="21">
        <f t="shared" si="3066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3067"/>
        <v>70118</v>
      </c>
      <c r="CP390" s="20">
        <v>14628</v>
      </c>
      <c r="CQ390" s="20">
        <v>818</v>
      </c>
      <c r="CR390" s="21">
        <f t="shared" si="3068"/>
        <v>15446</v>
      </c>
    </row>
    <row r="391" spans="1:96" x14ac:dyDescent="0.35">
      <c r="A391" s="14">
        <f t="shared" si="2823"/>
        <v>44297</v>
      </c>
      <c r="B391" s="9">
        <f t="shared" ref="B391" si="4641">BQ391</f>
        <v>1665599</v>
      </c>
      <c r="C391">
        <f t="shared" ref="C391" si="4642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643">-(J391-J390)+L391</f>
        <v>6</v>
      </c>
      <c r="N391" s="7">
        <f t="shared" ref="N391" si="4644">B391-C391</f>
        <v>1308706</v>
      </c>
      <c r="O391" s="4">
        <f t="shared" ref="O391" si="4645">C391/B391</f>
        <v>0.21427306332436558</v>
      </c>
      <c r="R391">
        <f t="shared" ref="R391" si="4646">C391-C390</f>
        <v>432</v>
      </c>
      <c r="S391">
        <f t="shared" ref="S391" si="4647">N391-N390</f>
        <v>1477</v>
      </c>
      <c r="T391" s="8">
        <f t="shared" ref="T391" si="4648">R391/V391</f>
        <v>0.22629649030906235</v>
      </c>
      <c r="U391" s="8">
        <f t="shared" ref="U391" si="4649">SUM(R385:R391)/SUM(V385:V391)</f>
        <v>0.21084859337993184</v>
      </c>
      <c r="V391">
        <f t="shared" ref="V391" si="4650">B391-B390</f>
        <v>1909</v>
      </c>
      <c r="W391">
        <f t="shared" ref="W391" si="4651">C391-D391-E391</f>
        <v>13264</v>
      </c>
      <c r="X391" s="3">
        <f t="shared" ref="X391" si="4652">F391/W391</f>
        <v>1.5983112183353437E-2</v>
      </c>
      <c r="Y391">
        <f t="shared" ref="Y391" si="4653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654">Z391-AC391-AF391</f>
        <v>50</v>
      </c>
      <c r="AJ391">
        <f t="shared" ref="AJ391" si="4655">AA391-AD391-AG391</f>
        <v>24</v>
      </c>
      <c r="AK391">
        <f t="shared" ref="AK391" si="4656">AB391-AE391-AH391</f>
        <v>353</v>
      </c>
      <c r="AL391">
        <v>2</v>
      </c>
      <c r="AM391">
        <v>2</v>
      </c>
      <c r="AN391">
        <v>14</v>
      </c>
      <c r="AS391">
        <f t="shared" ref="AS391" si="4657">BM391-BM390</f>
        <v>7141</v>
      </c>
      <c r="AT391">
        <f t="shared" ref="AT391" si="4658">BN391-BN390</f>
        <v>478</v>
      </c>
      <c r="AU391">
        <f t="shared" ref="AU391" si="4659">AT391/AS391</f>
        <v>6.6937403724968494E-2</v>
      </c>
      <c r="AV391">
        <f t="shared" ref="AV391" si="4660">BU391-BU390</f>
        <v>22</v>
      </c>
      <c r="AW391">
        <f t="shared" ref="AW391" si="4661">BV391-BV390</f>
        <v>-1</v>
      </c>
      <c r="AX391">
        <f t="shared" ref="AX391" si="4662">CK391-CK390</f>
        <v>193</v>
      </c>
      <c r="AY391">
        <f t="shared" ref="AY391" si="4663">CL391-CL390</f>
        <v>20</v>
      </c>
      <c r="AZ391">
        <f t="shared" ref="AZ391" si="4664">CC391-CC390</f>
        <v>18</v>
      </c>
      <c r="BA391">
        <f t="shared" ref="BA391" si="4665">CD391-CD390</f>
        <v>0</v>
      </c>
      <c r="BB391">
        <f t="shared" ref="BB391" si="4666">AW391/AV391</f>
        <v>-4.5454545454545456E-2</v>
      </c>
      <c r="BC391">
        <f t="shared" ref="BC391" si="4667">AY391/AX391</f>
        <v>0.10362694300518134</v>
      </c>
      <c r="BD391">
        <f t="shared" ref="BD391" si="4668">AZ391/AY391</f>
        <v>0.9</v>
      </c>
      <c r="BE391">
        <f t="shared" ref="BE391" si="4669">SUM(AT385:AT391)/SUM(AS385:AS391)</f>
        <v>4.535204786010124E-2</v>
      </c>
      <c r="BF391">
        <f t="shared" ref="BF391" si="4670">SUM(AT378:AT391)/SUM(AS378:AS391)</f>
        <v>4.5690357101314409E-2</v>
      </c>
      <c r="BG391">
        <f t="shared" ref="BG391" si="4671">SUM(AW385:AW391)/SUM(AV385:AV391)</f>
        <v>2.2164276401564539E-2</v>
      </c>
      <c r="BH391">
        <f t="shared" ref="BH391" si="4672">SUM(AY385:AY391)/SUM(AX385:AX391)</f>
        <v>3.8143110585452396E-2</v>
      </c>
      <c r="BI391">
        <f t="shared" ref="BI391" si="467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3061"/>
        <v>1665599</v>
      </c>
      <c r="BR391" s="20">
        <v>295106</v>
      </c>
      <c r="BS391" s="20">
        <v>61787</v>
      </c>
      <c r="BT391" s="21">
        <f t="shared" si="3062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3063"/>
        <v>12278</v>
      </c>
      <c r="BZ391" s="20">
        <v>2144</v>
      </c>
      <c r="CA391" s="20">
        <v>638</v>
      </c>
      <c r="CB391" s="21">
        <f t="shared" si="3064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3065"/>
        <v>7031</v>
      </c>
      <c r="CH391" s="20">
        <v>1168</v>
      </c>
      <c r="CI391" s="20">
        <v>450</v>
      </c>
      <c r="CJ391" s="21">
        <f t="shared" si="3066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3067"/>
        <v>70167</v>
      </c>
      <c r="CP391" s="20">
        <v>14639</v>
      </c>
      <c r="CQ391" s="20">
        <v>820</v>
      </c>
      <c r="CR391" s="21">
        <f t="shared" si="3068"/>
        <v>15459</v>
      </c>
    </row>
    <row r="392" spans="1:96" x14ac:dyDescent="0.35">
      <c r="A392" s="14">
        <f t="shared" si="2823"/>
        <v>44298</v>
      </c>
      <c r="B392" s="9">
        <f t="shared" ref="B392" si="4674">BQ392</f>
        <v>1666618</v>
      </c>
      <c r="C392">
        <f t="shared" ref="C392" si="467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676">-(J392-J391)+L392</f>
        <v>4</v>
      </c>
      <c r="N392" s="7">
        <f t="shared" ref="N392" si="4677">B392-C392</f>
        <v>1309581</v>
      </c>
      <c r="O392" s="4">
        <f t="shared" ref="O392" si="4678">C392/B392</f>
        <v>0.21422845547089975</v>
      </c>
      <c r="R392">
        <f t="shared" ref="R392" si="4679">C392-C391</f>
        <v>144</v>
      </c>
      <c r="S392">
        <f t="shared" ref="S392" si="4680">N392-N391</f>
        <v>875</v>
      </c>
      <c r="T392" s="8">
        <f t="shared" ref="T392" si="4681">R392/V392</f>
        <v>0.14131501472031405</v>
      </c>
      <c r="U392" s="8">
        <f t="shared" ref="U392" si="4682">SUM(R386:R392)/SUM(V386:V392)</f>
        <v>0.20904505330734838</v>
      </c>
      <c r="V392">
        <f t="shared" ref="V392" si="4683">B392-B391</f>
        <v>1019</v>
      </c>
      <c r="W392">
        <f t="shared" ref="W392" si="4684">C392-D392-E392</f>
        <v>13212</v>
      </c>
      <c r="X392" s="3">
        <f t="shared" ref="X392" si="4685">F392/W392</f>
        <v>1.6651528913109295E-2</v>
      </c>
      <c r="Y392">
        <f t="shared" ref="Y392" si="468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687">Z392-AC392-AF392</f>
        <v>48</v>
      </c>
      <c r="AJ392">
        <f t="shared" ref="AJ392" si="4688">AA392-AD392-AG392</f>
        <v>24</v>
      </c>
      <c r="AK392">
        <f t="shared" ref="AK392" si="4689">AB392-AE392-AH392</f>
        <v>361</v>
      </c>
      <c r="AL392">
        <v>2</v>
      </c>
      <c r="AM392">
        <v>2</v>
      </c>
      <c r="AN392">
        <v>14</v>
      </c>
      <c r="AS392">
        <f t="shared" ref="AS392" si="4690">BM392-BM391</f>
        <v>4351</v>
      </c>
      <c r="AT392">
        <f t="shared" ref="AT392" si="4691">BN392-BN391</f>
        <v>144</v>
      </c>
      <c r="AU392">
        <f t="shared" ref="AU392" si="4692">AT392/AS392</f>
        <v>3.3095840036773155E-2</v>
      </c>
      <c r="AV392">
        <f t="shared" ref="AV392" si="4693">BU392-BU391</f>
        <v>15</v>
      </c>
      <c r="AW392">
        <f t="shared" ref="AW392" si="4694">BV392-BV391</f>
        <v>-3</v>
      </c>
      <c r="AX392">
        <f t="shared" ref="AX392" si="4695">CK392-CK391</f>
        <v>103</v>
      </c>
      <c r="AY392">
        <f t="shared" ref="AY392" si="4696">CL392-CL391</f>
        <v>4</v>
      </c>
      <c r="AZ392">
        <f t="shared" ref="AZ392" si="4697">CC392-CC391</f>
        <v>6</v>
      </c>
      <c r="BA392">
        <f t="shared" ref="BA392" si="4698">CD392-CD391</f>
        <v>0</v>
      </c>
      <c r="BB392">
        <f t="shared" ref="BB392" si="4699">AW392/AV392</f>
        <v>-0.2</v>
      </c>
      <c r="BC392">
        <f t="shared" ref="BC392" si="4700">AY392/AX392</f>
        <v>3.8834951456310676E-2</v>
      </c>
      <c r="BD392">
        <f t="shared" ref="BD392" si="4701">AZ392/AY392</f>
        <v>1.5</v>
      </c>
      <c r="BE392">
        <f t="shared" ref="BE392" si="4702">SUM(AT386:AT392)/SUM(AS386:AS392)</f>
        <v>4.4343634817125034E-2</v>
      </c>
      <c r="BF392">
        <f t="shared" ref="BF392" si="4703">SUM(AT379:AT392)/SUM(AS379:AS392)</f>
        <v>4.5447170489181454E-2</v>
      </c>
      <c r="BG392">
        <f t="shared" ref="BG392" si="4704">SUM(AW386:AW392)/SUM(AV386:AV392)</f>
        <v>1.2936610608020699E-2</v>
      </c>
      <c r="BH392">
        <f t="shared" ref="BH392" si="4705">SUM(AY386:AY392)/SUM(AX386:AX392)</f>
        <v>4.0464147575126452E-2</v>
      </c>
      <c r="BI392">
        <f t="shared" ref="BI392" si="4706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3061"/>
        <v>1666618</v>
      </c>
      <c r="BR392" s="20">
        <v>295237</v>
      </c>
      <c r="BS392" s="20">
        <v>61800</v>
      </c>
      <c r="BT392" s="21">
        <f t="shared" si="3062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3063"/>
        <v>12285</v>
      </c>
      <c r="BZ392" s="20">
        <v>2144</v>
      </c>
      <c r="CA392" s="20">
        <v>638</v>
      </c>
      <c r="CB392" s="21">
        <f t="shared" si="3064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3065"/>
        <v>7032</v>
      </c>
      <c r="CH392" s="20">
        <v>1168</v>
      </c>
      <c r="CI392" s="20">
        <v>450</v>
      </c>
      <c r="CJ392" s="21">
        <f t="shared" si="3066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3067"/>
        <v>70199</v>
      </c>
      <c r="CP392" s="20">
        <v>14647</v>
      </c>
      <c r="CQ392" s="20">
        <v>820</v>
      </c>
      <c r="CR392" s="21">
        <f t="shared" si="3068"/>
        <v>15467</v>
      </c>
    </row>
    <row r="393" spans="1:96" x14ac:dyDescent="0.35">
      <c r="A393" s="14">
        <f t="shared" si="2823"/>
        <v>44299</v>
      </c>
      <c r="B393" s="9">
        <f t="shared" ref="B393" si="4707">BQ393</f>
        <v>1668910</v>
      </c>
      <c r="C393">
        <f t="shared" ref="C393" si="4708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709">-(J393-J392)+L393</f>
        <v>7</v>
      </c>
      <c r="N393" s="7">
        <f t="shared" ref="N393" si="4710">B393-C393</f>
        <v>1311426</v>
      </c>
      <c r="O393" s="4">
        <f t="shared" ref="O393" si="4711">C393/B393</f>
        <v>0.21420208399494281</v>
      </c>
      <c r="R393">
        <f t="shared" ref="R393" si="4712">C393-C392</f>
        <v>447</v>
      </c>
      <c r="S393">
        <f t="shared" ref="S393" si="4713">N393-N392</f>
        <v>1845</v>
      </c>
      <c r="T393" s="8">
        <f t="shared" ref="T393" si="4714">R393/V393</f>
        <v>0.1950261780104712</v>
      </c>
      <c r="U393" s="8">
        <f t="shared" ref="U393" si="4715">SUM(R387:R393)/SUM(V387:V393)</f>
        <v>0.20805018295870362</v>
      </c>
      <c r="V393">
        <f t="shared" ref="V393" si="4716">B393-B392</f>
        <v>2292</v>
      </c>
      <c r="W393">
        <f t="shared" ref="W393" si="4717">C393-D393-E393</f>
        <v>13043</v>
      </c>
      <c r="X393" s="3">
        <f t="shared" ref="X393" si="4718">F393/W393</f>
        <v>1.686728513378824E-2</v>
      </c>
      <c r="Y393">
        <f t="shared" ref="Y393" si="4719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720">Z393-AC393-AF393</f>
        <v>46</v>
      </c>
      <c r="AJ393">
        <f t="shared" ref="AJ393" si="4721">AA393-AD393-AG393</f>
        <v>23</v>
      </c>
      <c r="AK393">
        <f t="shared" ref="AK393" si="4722">AB393-AE393-AH393</f>
        <v>361</v>
      </c>
      <c r="AL393">
        <v>1</v>
      </c>
      <c r="AM393">
        <v>1</v>
      </c>
      <c r="AN393">
        <v>9</v>
      </c>
      <c r="AS393">
        <f t="shared" ref="AS393" si="4723">BM393-BM392</f>
        <v>15606</v>
      </c>
      <c r="AT393">
        <f t="shared" ref="AT393" si="4724">BN393-BN392</f>
        <v>573</v>
      </c>
      <c r="AU393">
        <f t="shared" ref="AU393" si="4725">AT393/AS393</f>
        <v>3.6716647443291041E-2</v>
      </c>
      <c r="AV393">
        <f t="shared" ref="AV393" si="4726">BU393-BU392</f>
        <v>171</v>
      </c>
      <c r="AW393">
        <f t="shared" ref="AW393" si="4727">BV393-BV392</f>
        <v>0</v>
      </c>
      <c r="AX393">
        <f t="shared" ref="AX393" si="4728">CK393-CK392</f>
        <v>567</v>
      </c>
      <c r="AY393">
        <f t="shared" ref="AY393" si="4729">CL393-CL392</f>
        <v>11</v>
      </c>
      <c r="AZ393">
        <f t="shared" ref="AZ393" si="4730">CC393-CC392</f>
        <v>47</v>
      </c>
      <c r="BA393">
        <f t="shared" ref="BA393" si="4731">CD393-CD392</f>
        <v>6</v>
      </c>
      <c r="BB393">
        <f t="shared" ref="BB393" si="4732">AW393/AV393</f>
        <v>0</v>
      </c>
      <c r="BC393">
        <f t="shared" ref="BC393" si="4733">AY393/AX393</f>
        <v>1.9400352733686066E-2</v>
      </c>
      <c r="BD393">
        <f t="shared" ref="BD393" si="4734">AZ393/AY393</f>
        <v>4.2727272727272725</v>
      </c>
      <c r="BE393">
        <f t="shared" ref="BE393" si="4735">SUM(AT387:AT393)/SUM(AS387:AS393)</f>
        <v>4.4103956120377326E-2</v>
      </c>
      <c r="BF393">
        <f t="shared" ref="BF393" si="4736">SUM(AT380:AT393)/SUM(AS380:AS393)</f>
        <v>4.5059720823140019E-2</v>
      </c>
      <c r="BG393">
        <f t="shared" ref="BG393" si="4737">SUM(AW387:AW393)/SUM(AV387:AV393)</f>
        <v>1.0882708585247884E-2</v>
      </c>
      <c r="BH393">
        <f t="shared" ref="BH393" si="4738">SUM(AY387:AY393)/SUM(AX387:AX393)</f>
        <v>3.7691401648998819E-2</v>
      </c>
      <c r="BI393">
        <f t="shared" ref="BI393" si="4739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3061"/>
        <v>1668910</v>
      </c>
      <c r="BR393" s="20">
        <v>295522</v>
      </c>
      <c r="BS393" s="20">
        <v>61962</v>
      </c>
      <c r="BT393" s="21">
        <f t="shared" si="3062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3063"/>
        <v>12304</v>
      </c>
      <c r="BZ393" s="20">
        <v>2144</v>
      </c>
      <c r="CA393" s="20">
        <v>638</v>
      </c>
      <c r="CB393" s="21">
        <f t="shared" si="3064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3065"/>
        <v>7042</v>
      </c>
      <c r="CH393" s="20">
        <v>1169</v>
      </c>
      <c r="CI393" s="20">
        <v>450</v>
      </c>
      <c r="CJ393" s="21">
        <f t="shared" si="3066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3067"/>
        <v>70297</v>
      </c>
      <c r="CP393" s="20">
        <v>14654</v>
      </c>
      <c r="CQ393" s="20">
        <v>820</v>
      </c>
      <c r="CR393" s="21">
        <f t="shared" si="3068"/>
        <v>15474</v>
      </c>
    </row>
    <row r="394" spans="1:96" x14ac:dyDescent="0.35">
      <c r="A394" s="14">
        <f t="shared" si="2823"/>
        <v>44300</v>
      </c>
      <c r="B394" s="9">
        <f t="shared" ref="B394" si="4740">BQ394</f>
        <v>1671928</v>
      </c>
      <c r="C394">
        <f t="shared" ref="C394" si="4741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742">-(J394-J393)+L394</f>
        <v>10</v>
      </c>
      <c r="N394" s="7">
        <f t="shared" ref="N394" si="4743">B394-C394</f>
        <v>1313789</v>
      </c>
      <c r="O394" s="4">
        <f t="shared" ref="O394" si="4744">C394/B394</f>
        <v>0.21420719074027111</v>
      </c>
      <c r="R394">
        <f t="shared" ref="R394" si="4745">C394-C393</f>
        <v>655</v>
      </c>
      <c r="S394">
        <f t="shared" ref="S394" si="4746">N394-N393</f>
        <v>2363</v>
      </c>
      <c r="T394" s="8">
        <f t="shared" ref="T394" si="4747">R394/V394</f>
        <v>0.21703114645460569</v>
      </c>
      <c r="U394" s="8">
        <f t="shared" ref="U394" si="4748">SUM(R388:R394)/SUM(V388:V394)</f>
        <v>0.2064978952985119</v>
      </c>
      <c r="V394">
        <f t="shared" ref="V394" si="4749">B394-B393</f>
        <v>3018</v>
      </c>
      <c r="W394">
        <f t="shared" ref="W394" si="4750">C394-D394-E394</f>
        <v>13705</v>
      </c>
      <c r="X394" s="3">
        <f t="shared" ref="X394" si="4751">F394/W394</f>
        <v>1.5906603429405326E-2</v>
      </c>
      <c r="Y394">
        <f t="shared" ref="Y394" si="4752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753">Z394-AC394-AF394</f>
        <v>46</v>
      </c>
      <c r="AJ394">
        <f t="shared" ref="AJ394" si="4754">AA394-AD394-AG394</f>
        <v>25</v>
      </c>
      <c r="AK394">
        <f t="shared" ref="AK394" si="4755">AB394-AE394-AH394</f>
        <v>367</v>
      </c>
      <c r="AL394">
        <v>1</v>
      </c>
      <c r="AM394">
        <v>1</v>
      </c>
      <c r="AN394">
        <v>9</v>
      </c>
      <c r="AS394">
        <f t="shared" ref="AS394" si="4756">BM394-BM393</f>
        <v>16516</v>
      </c>
      <c r="AT394">
        <f t="shared" ref="AT394" si="4757">BN394-BN393</f>
        <v>733</v>
      </c>
      <c r="AU394">
        <f t="shared" ref="AU394" si="4758">AT394/AS394</f>
        <v>4.4381206103172678E-2</v>
      </c>
      <c r="AV394">
        <f t="shared" ref="AV394" si="4759">BU394-BU393</f>
        <v>117</v>
      </c>
      <c r="AW394">
        <f t="shared" ref="AW394" si="4760">BV394-BV393</f>
        <v>1</v>
      </c>
      <c r="AX394">
        <f t="shared" ref="AX394" si="4761">CK394-CK393</f>
        <v>546</v>
      </c>
      <c r="AY394">
        <f t="shared" ref="AY394" si="4762">CL394-CL393</f>
        <v>24</v>
      </c>
      <c r="AZ394">
        <f t="shared" ref="AZ394" si="4763">CC394-CC393</f>
        <v>61</v>
      </c>
      <c r="BA394">
        <f t="shared" ref="BA394" si="4764">CD394-CD393</f>
        <v>2</v>
      </c>
      <c r="BB394">
        <f t="shared" ref="BB394" si="4765">AW394/AV394</f>
        <v>8.5470085470085479E-3</v>
      </c>
      <c r="BC394">
        <f t="shared" ref="BC394" si="4766">AY394/AX394</f>
        <v>4.3956043956043959E-2</v>
      </c>
      <c r="BD394">
        <f t="shared" ref="BD394" si="4767">AZ394/AY394</f>
        <v>2.5416666666666665</v>
      </c>
      <c r="BE394">
        <f t="shared" ref="BE394" si="4768">SUM(AT388:AT394)/SUM(AS388:AS394)</f>
        <v>4.4391314842699342E-2</v>
      </c>
      <c r="BF394">
        <f t="shared" ref="BF394" si="4769">SUM(AT381:AT394)/SUM(AS381:AS394)</f>
        <v>4.5796744977242426E-2</v>
      </c>
      <c r="BG394">
        <f t="shared" ref="BG394" si="4770">SUM(AW388:AW394)/SUM(AV388:AV394)</f>
        <v>4.3859649122807015E-3</v>
      </c>
      <c r="BH394">
        <f t="shared" ref="BH394" si="4771">SUM(AY388:AY394)/SUM(AX388:AX394)</f>
        <v>3.9850560398505604E-2</v>
      </c>
      <c r="BI394">
        <f t="shared" ref="BI394" si="4772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3061"/>
        <v>1671928</v>
      </c>
      <c r="BR394" s="20">
        <v>296010</v>
      </c>
      <c r="BS394" s="20">
        <v>62129</v>
      </c>
      <c r="BT394" s="21">
        <f t="shared" si="3062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3063"/>
        <v>12323</v>
      </c>
      <c r="BZ394" s="20">
        <v>2147</v>
      </c>
      <c r="CA394" s="20">
        <v>638</v>
      </c>
      <c r="CB394" s="21">
        <f t="shared" si="3064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3065"/>
        <v>7046</v>
      </c>
      <c r="CH394" s="20">
        <v>1170</v>
      </c>
      <c r="CI394" s="20">
        <v>453</v>
      </c>
      <c r="CJ394" s="21">
        <f t="shared" si="3066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3067"/>
        <v>70421</v>
      </c>
      <c r="CP394" s="20">
        <v>14669</v>
      </c>
      <c r="CQ394" s="20">
        <v>823</v>
      </c>
      <c r="CR394" s="21">
        <f t="shared" si="3068"/>
        <v>15492</v>
      </c>
    </row>
    <row r="395" spans="1:96" x14ac:dyDescent="0.35">
      <c r="A395" s="14">
        <f t="shared" si="2823"/>
        <v>44301</v>
      </c>
      <c r="B395" s="9">
        <f t="shared" ref="B395" si="4773">BQ395</f>
        <v>1674868</v>
      </c>
      <c r="C395">
        <f t="shared" ref="C395" si="4774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775">-(J395-J394)+L395</f>
        <v>4</v>
      </c>
      <c r="N395" s="7">
        <f t="shared" ref="N395" si="4776">B395-C395</f>
        <v>1316191</v>
      </c>
      <c r="O395" s="4">
        <f t="shared" ref="O395" si="4777">C395/B395</f>
        <v>0.21415239887561288</v>
      </c>
      <c r="R395">
        <f t="shared" ref="R395" si="4778">C395-C394</f>
        <v>538</v>
      </c>
      <c r="S395">
        <f t="shared" ref="S395" si="4779">N395-N394</f>
        <v>2402</v>
      </c>
      <c r="T395" s="8">
        <f t="shared" ref="T395" si="4780">R395/V395</f>
        <v>0.18299319727891156</v>
      </c>
      <c r="U395" s="8">
        <f t="shared" ref="U395" si="4781">SUM(R389:R395)/SUM(V389:V395)</f>
        <v>0.19971375752877332</v>
      </c>
      <c r="V395">
        <f t="shared" ref="V395" si="4782">B395-B394</f>
        <v>2940</v>
      </c>
      <c r="W395">
        <f t="shared" ref="W395" si="4783">C395-D395-E395</f>
        <v>13233</v>
      </c>
      <c r="X395" s="3">
        <f t="shared" ref="X395" si="4784">F395/W395</f>
        <v>1.6247260636288067E-2</v>
      </c>
      <c r="Y395">
        <f t="shared" ref="Y395" si="47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786">Z395-AC395-AF395</f>
        <v>45</v>
      </c>
      <c r="AJ395">
        <f t="shared" ref="AJ395" si="4787">AA395-AD395-AG395</f>
        <v>24</v>
      </c>
      <c r="AK395">
        <f t="shared" ref="AK395" si="4788">AB395-AE395-AH395</f>
        <v>357</v>
      </c>
      <c r="AL395">
        <v>2</v>
      </c>
      <c r="AM395">
        <v>2</v>
      </c>
      <c r="AN395">
        <v>18</v>
      </c>
      <c r="AS395">
        <f t="shared" ref="AS395" si="4789">BM395-BM394</f>
        <v>15098</v>
      </c>
      <c r="AT395">
        <f t="shared" ref="AT395" si="4790">BN395-BN394</f>
        <v>603</v>
      </c>
      <c r="AU395">
        <f t="shared" ref="AU395" si="4791">AT395/AS395</f>
        <v>3.9939064776791627E-2</v>
      </c>
      <c r="AV395">
        <f t="shared" ref="AV395" si="4792">BU395-BU394</f>
        <v>108</v>
      </c>
      <c r="AW395">
        <f t="shared" ref="AW395" si="4793">BV395-BV394</f>
        <v>5</v>
      </c>
      <c r="AX395">
        <f t="shared" ref="AX395" si="4794">CK395-CK394</f>
        <v>631</v>
      </c>
      <c r="AY395">
        <f t="shared" ref="AY395" si="4795">CL395-CL394</f>
        <v>21</v>
      </c>
      <c r="AZ395">
        <f t="shared" ref="AZ395" si="4796">CC395-CC394</f>
        <v>164</v>
      </c>
      <c r="BA395">
        <f t="shared" ref="BA395" si="4797">CD395-CD394</f>
        <v>1</v>
      </c>
      <c r="BB395">
        <f t="shared" ref="BB395" si="4798">AW395/AV395</f>
        <v>4.6296296296296294E-2</v>
      </c>
      <c r="BC395">
        <f t="shared" ref="BC395" si="4799">AY395/AX395</f>
        <v>3.328050713153724E-2</v>
      </c>
      <c r="BD395">
        <f t="shared" ref="BD395" si="4800">AZ395/AY395</f>
        <v>7.8095238095238093</v>
      </c>
      <c r="BE395">
        <f t="shared" ref="BE395" si="4801">SUM(AT389:AT395)/SUM(AS389:AS395)</f>
        <v>4.3358971415451725E-2</v>
      </c>
      <c r="BF395">
        <f t="shared" ref="BF395" si="4802">SUM(AT382:AT395)/SUM(AS382:AS395)</f>
        <v>4.4674057289885896E-2</v>
      </c>
      <c r="BG395">
        <f t="shared" ref="BG395" si="4803">SUM(AW389:AW395)/SUM(AV389:AV395)</f>
        <v>1.0463378176382661E-2</v>
      </c>
      <c r="BH395">
        <f t="shared" ref="BH395" si="4804">SUM(AY389:AY395)/SUM(AX389:AX395)</f>
        <v>3.8461538461538464E-2</v>
      </c>
      <c r="BI395">
        <f t="shared" ref="BI395" si="4805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3061"/>
        <v>1674868</v>
      </c>
      <c r="BR395" s="20">
        <v>296423</v>
      </c>
      <c r="BS395" s="20">
        <v>62254</v>
      </c>
      <c r="BT395" s="21">
        <f t="shared" si="3062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3063"/>
        <v>12343</v>
      </c>
      <c r="BZ395" s="20">
        <v>2148</v>
      </c>
      <c r="CA395" s="20">
        <v>638</v>
      </c>
      <c r="CB395" s="21">
        <f t="shared" si="3064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3065"/>
        <v>7060</v>
      </c>
      <c r="CH395" s="20">
        <v>1171</v>
      </c>
      <c r="CI395" s="20">
        <v>453</v>
      </c>
      <c r="CJ395" s="21">
        <f t="shared" si="3066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3067"/>
        <v>70524</v>
      </c>
      <c r="CP395" s="20">
        <v>14686</v>
      </c>
      <c r="CQ395" s="20">
        <v>825</v>
      </c>
      <c r="CR395" s="21">
        <f t="shared" si="3068"/>
        <v>15511</v>
      </c>
    </row>
    <row r="396" spans="1:96" x14ac:dyDescent="0.35">
      <c r="A396" s="14">
        <f t="shared" si="2823"/>
        <v>44302</v>
      </c>
      <c r="B396" s="9">
        <f t="shared" ref="B396" si="4806">BQ396</f>
        <v>1677382</v>
      </c>
      <c r="C396">
        <f t="shared" ref="C396" si="4807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808">-(J396-J395)+L396</f>
        <v>5</v>
      </c>
      <c r="N396" s="7">
        <f t="shared" ref="N396" si="4809">B396-C396</f>
        <v>1318237</v>
      </c>
      <c r="O396" s="4">
        <f t="shared" ref="O396" si="4810">C396/B396</f>
        <v>0.21411044115174718</v>
      </c>
      <c r="R396">
        <f t="shared" ref="R396" si="4811">C396-C395</f>
        <v>468</v>
      </c>
      <c r="S396">
        <f t="shared" ref="S396" si="4812">N396-N395</f>
        <v>2046</v>
      </c>
      <c r="T396" s="8">
        <f t="shared" ref="T396" si="4813">R396/V396</f>
        <v>0.18615751789976134</v>
      </c>
      <c r="U396" s="8">
        <f t="shared" ref="U396" si="4814">SUM(R390:R396)/SUM(V390:V396)</f>
        <v>0.19756857108635764</v>
      </c>
      <c r="V396">
        <f t="shared" ref="V396" si="4815">B396-B395</f>
        <v>2514</v>
      </c>
      <c r="W396">
        <f t="shared" ref="W396" si="4816">C396-D396-E396</f>
        <v>13707</v>
      </c>
      <c r="X396" s="3">
        <f t="shared" ref="X396" si="4817">F396/W396</f>
        <v>1.6487925877288978E-2</v>
      </c>
      <c r="Y396">
        <f t="shared" ref="Y396" si="4818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819">Z396-AC396-AF396</f>
        <v>47</v>
      </c>
      <c r="AJ396">
        <f t="shared" ref="AJ396" si="4820">AA396-AD396-AG396</f>
        <v>25</v>
      </c>
      <c r="AK396">
        <f t="shared" ref="AK396" si="4821">AB396-AE396-AH396</f>
        <v>379</v>
      </c>
      <c r="AL396">
        <v>2</v>
      </c>
      <c r="AM396">
        <v>2</v>
      </c>
      <c r="AN396">
        <v>19</v>
      </c>
      <c r="AS396">
        <f t="shared" ref="AS396" si="4822">BM396-BM395</f>
        <v>9681</v>
      </c>
      <c r="AT396">
        <f t="shared" ref="AT396" si="4823">BN396-BN395</f>
        <v>428</v>
      </c>
      <c r="AU396">
        <f t="shared" ref="AU396" si="4824">AT396/AS396</f>
        <v>4.4210308852391279E-2</v>
      </c>
      <c r="AV396">
        <f t="shared" ref="AV396" si="4825">BU396-BU395</f>
        <v>65</v>
      </c>
      <c r="AW396">
        <f t="shared" ref="AW396" si="4826">BV396-BV395</f>
        <v>8</v>
      </c>
      <c r="AX396">
        <f t="shared" ref="AX396" si="4827">CK396-CK395</f>
        <v>446</v>
      </c>
      <c r="AY396">
        <f t="shared" ref="AY396" si="4828">CL396-CL395</f>
        <v>19</v>
      </c>
      <c r="AZ396">
        <f t="shared" ref="AZ396" si="4829">CC396-CC395</f>
        <v>97</v>
      </c>
      <c r="BA396">
        <f t="shared" ref="BA396" si="4830">CD396-CD395</f>
        <v>-2</v>
      </c>
      <c r="BB396">
        <f t="shared" ref="BB396" si="4831">AW396/AV396</f>
        <v>0.12307692307692308</v>
      </c>
      <c r="BC396">
        <f t="shared" ref="BC396" si="4832">AY396/AX396</f>
        <v>4.2600896860986545E-2</v>
      </c>
      <c r="BD396">
        <f t="shared" ref="BD396" si="4833">AZ396/AY396</f>
        <v>5.1052631578947372</v>
      </c>
      <c r="BE396">
        <f t="shared" ref="BE396" si="4834">SUM(AT390:AT396)/SUM(AS390:AS396)</f>
        <v>4.3742552090229543E-2</v>
      </c>
      <c r="BF396">
        <f t="shared" ref="BF396" si="4835">SUM(AT383:AT396)/SUM(AS383:AS396)</f>
        <v>4.4662907926800131E-2</v>
      </c>
      <c r="BG396">
        <f t="shared" ref="BG396" si="4836">SUM(AW390:AW396)/SUM(AV390:AV396)</f>
        <v>1.9639934533551555E-2</v>
      </c>
      <c r="BH396">
        <f t="shared" ref="BH396" si="4837">SUM(AY390:AY396)/SUM(AX390:AX396)</f>
        <v>3.8632045598480054E-2</v>
      </c>
      <c r="BI396">
        <f t="shared" ref="BI396" si="483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3061"/>
        <v>1677382</v>
      </c>
      <c r="BR396" s="20">
        <v>296800</v>
      </c>
      <c r="BS396" s="20">
        <v>62345</v>
      </c>
      <c r="BT396" s="21">
        <f t="shared" si="3062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3063"/>
        <v>12363</v>
      </c>
      <c r="BZ396" s="20">
        <v>2151</v>
      </c>
      <c r="CA396" s="20">
        <v>640</v>
      </c>
      <c r="CB396" s="21">
        <f t="shared" si="3064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3065"/>
        <v>7072</v>
      </c>
      <c r="CH396" s="20">
        <v>1172</v>
      </c>
      <c r="CI396" s="20">
        <v>453</v>
      </c>
      <c r="CJ396" s="21">
        <f t="shared" si="3066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3067"/>
        <v>70655</v>
      </c>
      <c r="CP396" s="20">
        <v>14700</v>
      </c>
      <c r="CQ396" s="20">
        <v>826</v>
      </c>
      <c r="CR396" s="21">
        <f t="shared" si="3068"/>
        <v>15526</v>
      </c>
    </row>
    <row r="397" spans="1:96" x14ac:dyDescent="0.35">
      <c r="A397" s="14">
        <f t="shared" si="2823"/>
        <v>44303</v>
      </c>
      <c r="B397" s="9">
        <f t="shared" ref="B397" si="4839">BQ397</f>
        <v>1677920</v>
      </c>
      <c r="C397">
        <f t="shared" ref="C397" si="4840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841">-(J397-J396)+L397</f>
        <v>15</v>
      </c>
      <c r="N397" s="7">
        <f t="shared" ref="N397" si="4842">B397-C397</f>
        <v>1318660</v>
      </c>
      <c r="O397" s="4">
        <f t="shared" ref="O397" si="4843">C397/B397</f>
        <v>0.21411032707161248</v>
      </c>
      <c r="R397">
        <f t="shared" ref="R397" si="4844">C397-C396</f>
        <v>115</v>
      </c>
      <c r="S397">
        <f t="shared" ref="S397" si="4845">N397-N396</f>
        <v>423</v>
      </c>
      <c r="T397" s="8">
        <f t="shared" ref="T397" si="4846">R397/V397</f>
        <v>0.21375464684014869</v>
      </c>
      <c r="U397" s="8">
        <f t="shared" ref="U397" si="4847">SUM(R391:R397)/SUM(V391:V397)</f>
        <v>0.19669711876317639</v>
      </c>
      <c r="V397">
        <f t="shared" ref="V397" si="4848">B397-B396</f>
        <v>538</v>
      </c>
      <c r="W397">
        <f t="shared" ref="W397" si="4849">C397-D397-E397</f>
        <v>13392</v>
      </c>
      <c r="X397" s="3">
        <f t="shared" ref="X397" si="4850">F397/W397</f>
        <v>1.7398446833930704E-2</v>
      </c>
      <c r="Y397">
        <f t="shared" ref="Y397" si="4851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852">Z397-AC397-AF397</f>
        <v>52</v>
      </c>
      <c r="AJ397">
        <f t="shared" ref="AJ397" si="4853">AA397-AD397-AG397</f>
        <v>24</v>
      </c>
      <c r="AK397">
        <f t="shared" ref="AK397" si="4854">AB397-AE397-AH397</f>
        <v>384</v>
      </c>
      <c r="AL397">
        <v>1</v>
      </c>
      <c r="AM397">
        <v>1</v>
      </c>
      <c r="AN397">
        <v>16</v>
      </c>
      <c r="AS397">
        <f t="shared" ref="AS397" si="4855">BM397-BM396</f>
        <v>3799</v>
      </c>
      <c r="AT397">
        <f t="shared" ref="AT397" si="4856">BN397-BN396</f>
        <v>98</v>
      </c>
      <c r="AU397">
        <f t="shared" ref="AU397" si="4857">AT397/AS397</f>
        <v>2.5796262174256384E-2</v>
      </c>
      <c r="AV397">
        <f t="shared" ref="AV397" si="4858">BU397-BU396</f>
        <v>115</v>
      </c>
      <c r="AW397">
        <f t="shared" ref="AW397" si="4859">BV397-BV396</f>
        <v>3</v>
      </c>
      <c r="AX397">
        <f t="shared" ref="AX397" si="4860">CK397-CK396</f>
        <v>99</v>
      </c>
      <c r="AY397">
        <f t="shared" ref="AY397" si="4861">CL397-CL396</f>
        <v>-1</v>
      </c>
      <c r="AZ397">
        <f t="shared" ref="AZ397" si="4862">CC397-CC396</f>
        <v>3</v>
      </c>
      <c r="BA397">
        <f t="shared" ref="BA397" si="4863">CD397-CD396</f>
        <v>-1</v>
      </c>
      <c r="BB397">
        <f t="shared" ref="BB397" si="4864">AW397/AV397</f>
        <v>2.6086956521739129E-2</v>
      </c>
      <c r="BC397">
        <f t="shared" ref="BC397" si="4865">AY397/AX397</f>
        <v>-1.0101010101010102E-2</v>
      </c>
      <c r="BD397">
        <f t="shared" ref="BD397" si="4866">AZ397/AY397</f>
        <v>-3</v>
      </c>
      <c r="BE397">
        <f t="shared" ref="BE397" si="4867">SUM(AT391:AT397)/SUM(AS391:AS397)</f>
        <v>4.2345412234042555E-2</v>
      </c>
      <c r="BF397">
        <f t="shared" ref="BF397" si="4868">SUM(AT384:AT397)/SUM(AS384:AS397)</f>
        <v>4.3972363105500949E-2</v>
      </c>
      <c r="BG397">
        <f t="shared" ref="BG397" si="4869">SUM(AW391:AW397)/SUM(AV391:AV397)</f>
        <v>2.1207177814029365E-2</v>
      </c>
      <c r="BH397">
        <f t="shared" ref="BH397" si="4870">SUM(AY391:AY397)/SUM(AX391:AX397)</f>
        <v>3.7911025145067695E-2</v>
      </c>
      <c r="BI397">
        <f t="shared" ref="BI397" si="4871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3061"/>
        <v>1677920</v>
      </c>
      <c r="BR397" s="20">
        <v>296897</v>
      </c>
      <c r="BS397" s="20">
        <v>62363</v>
      </c>
      <c r="BT397" s="21">
        <f t="shared" si="3062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3063"/>
        <v>12370</v>
      </c>
      <c r="BZ397" s="20">
        <v>2151</v>
      </c>
      <c r="CA397" s="20">
        <v>640</v>
      </c>
      <c r="CB397" s="21">
        <f t="shared" si="3064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3065"/>
        <v>7071</v>
      </c>
      <c r="CH397" s="20">
        <v>1172</v>
      </c>
      <c r="CI397" s="20">
        <v>453</v>
      </c>
      <c r="CJ397" s="21">
        <f t="shared" si="3066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3067"/>
        <v>70670</v>
      </c>
      <c r="CP397" s="20">
        <v>14706</v>
      </c>
      <c r="CQ397" s="20">
        <v>826</v>
      </c>
      <c r="CR397" s="21">
        <f t="shared" si="3068"/>
        <v>15532</v>
      </c>
    </row>
    <row r="398" spans="1:96" x14ac:dyDescent="0.35">
      <c r="A398" s="14">
        <f t="shared" si="2823"/>
        <v>44304</v>
      </c>
      <c r="B398" s="9">
        <f t="shared" ref="B398" si="4872">BQ398</f>
        <v>1681849</v>
      </c>
      <c r="C398">
        <f t="shared" ref="C398" si="4873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874">-(J398-J397)+L398</f>
        <v>15</v>
      </c>
      <c r="N398" s="7">
        <f t="shared" ref="N398" si="4875">B398-C398</f>
        <v>1321883</v>
      </c>
      <c r="O398" s="4">
        <f t="shared" ref="O398" si="4876">C398/B398</f>
        <v>0.21402991588424405</v>
      </c>
      <c r="R398">
        <f t="shared" ref="R398" si="4877">C398-C397</f>
        <v>706</v>
      </c>
      <c r="S398">
        <f t="shared" ref="S398" si="4878">N398-N397</f>
        <v>3223</v>
      </c>
      <c r="T398" s="8">
        <f t="shared" ref="T398" si="4879">R398/V398</f>
        <v>0.17968948841944515</v>
      </c>
      <c r="U398" s="8">
        <f t="shared" ref="U398" si="4880">SUM(R392:R398)/SUM(V392:V398)</f>
        <v>0.18910769230769231</v>
      </c>
      <c r="V398">
        <f t="shared" ref="V398" si="4881">B398-B397</f>
        <v>3929</v>
      </c>
      <c r="W398">
        <f t="shared" ref="W398:W399" si="4882">C398-D398-E398</f>
        <v>13406</v>
      </c>
      <c r="X398" s="3">
        <f t="shared" ref="X398:X399" si="4883">F398/W398</f>
        <v>1.521706698493212E-2</v>
      </c>
      <c r="Y398">
        <f t="shared" ref="Y398" si="4884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885">Z398-AC398-AF398</f>
        <v>50</v>
      </c>
      <c r="AJ398">
        <f t="shared" ref="AJ398" si="4886">AA398-AD398-AG398</f>
        <v>24</v>
      </c>
      <c r="AK398">
        <f t="shared" ref="AK398" si="4887">AB398-AE398-AH398</f>
        <v>371</v>
      </c>
      <c r="AL398">
        <v>1</v>
      </c>
      <c r="AM398">
        <v>1</v>
      </c>
      <c r="AN398">
        <v>16</v>
      </c>
      <c r="AS398">
        <f t="shared" ref="AS398" si="4888">BM398-BM397</f>
        <v>18032</v>
      </c>
      <c r="AT398">
        <f t="shared" ref="AT398" si="4889">BN398-BN397</f>
        <v>841</v>
      </c>
      <c r="AU398">
        <f t="shared" ref="AU398" si="4890">AT398/AS398</f>
        <v>4.6639307897071873E-2</v>
      </c>
      <c r="AV398">
        <f t="shared" ref="AV398" si="4891">BU398-BU397</f>
        <v>69</v>
      </c>
      <c r="AW398">
        <f t="shared" ref="AW398" si="4892">BV398-BV397</f>
        <v>-1</v>
      </c>
      <c r="AX398">
        <f t="shared" ref="AX398" si="4893">CK398-CK397</f>
        <v>753</v>
      </c>
      <c r="AY398">
        <f t="shared" ref="AY398" si="4894">CL398-CL397</f>
        <v>35</v>
      </c>
      <c r="AZ398">
        <f t="shared" ref="AZ398" si="4895">CC398-CC397</f>
        <v>52</v>
      </c>
      <c r="BA398">
        <f t="shared" ref="BA398" si="4896">CD398-CD397</f>
        <v>2</v>
      </c>
      <c r="BB398">
        <f t="shared" ref="BB398" si="4897">AW398/AV398</f>
        <v>-1.4492753623188406E-2</v>
      </c>
      <c r="BC398">
        <f t="shared" ref="BC398" si="4898">AY398/AX398</f>
        <v>4.6480743691899071E-2</v>
      </c>
      <c r="BD398">
        <f t="shared" ref="BD398" si="4899">AZ398/AY398</f>
        <v>1.4857142857142858</v>
      </c>
      <c r="BE398">
        <f t="shared" ref="BE398" si="4900">SUM(AT392:AT398)/SUM(AS392:AS398)</f>
        <v>4.1163655621486946E-2</v>
      </c>
      <c r="BF398">
        <f t="shared" ref="BF398" si="4901">SUM(AT385:AT398)/SUM(AS385:AS398)</f>
        <v>4.3305118144973911E-2</v>
      </c>
      <c r="BG398">
        <f t="shared" ref="BG398" si="4902">SUM(AW392:AW398)/SUM(AV392:AV398)</f>
        <v>1.9696969696969695E-2</v>
      </c>
      <c r="BH398">
        <f t="shared" ref="BH398" si="4903">SUM(AY392:AY398)/SUM(AX392:AX398)</f>
        <v>3.5930047694753574E-2</v>
      </c>
      <c r="BI398">
        <f t="shared" ref="BI398" si="4904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3061"/>
        <v>1681849</v>
      </c>
      <c r="BR398" s="20">
        <v>297457</v>
      </c>
      <c r="BS398" s="20">
        <v>62509</v>
      </c>
      <c r="BT398" s="21">
        <f t="shared" si="3062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3063"/>
        <v>12390</v>
      </c>
      <c r="BZ398" s="20">
        <v>2153</v>
      </c>
      <c r="CA398" s="20">
        <v>640</v>
      </c>
      <c r="CB398" s="21">
        <f t="shared" si="3064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3065"/>
        <v>7082</v>
      </c>
      <c r="CH398" s="20">
        <v>1172</v>
      </c>
      <c r="CI398" s="20">
        <v>453</v>
      </c>
      <c r="CJ398" s="21">
        <f t="shared" si="3066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3067"/>
        <v>70812</v>
      </c>
      <c r="CP398" s="20">
        <v>14729</v>
      </c>
      <c r="CQ398" s="20">
        <v>830</v>
      </c>
      <c r="CR398" s="21">
        <f t="shared" si="3068"/>
        <v>15559</v>
      </c>
    </row>
    <row r="399" spans="1:96" x14ac:dyDescent="0.35">
      <c r="A399" s="14">
        <f t="shared" si="2823"/>
        <v>44305</v>
      </c>
      <c r="B399" s="9">
        <f t="shared" ref="B399" si="4905">BQ399</f>
        <v>1682961</v>
      </c>
      <c r="C399">
        <f t="shared" ref="C399" si="4906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907">-(J399-J398)+L399</f>
        <v>2</v>
      </c>
      <c r="N399" s="7">
        <f t="shared" ref="N399" si="4908">B399-C399</f>
        <v>1322827</v>
      </c>
      <c r="O399" s="4">
        <f t="shared" ref="O399" si="4909">C399/B399</f>
        <v>0.21398832177335067</v>
      </c>
      <c r="R399">
        <f t="shared" ref="R399" si="4910">C399-C398</f>
        <v>168</v>
      </c>
      <c r="S399">
        <f t="shared" ref="S399" si="4911">N399-N398</f>
        <v>944</v>
      </c>
      <c r="T399" s="8">
        <f t="shared" ref="T399" si="4912">R399/V399</f>
        <v>0.15107913669064749</v>
      </c>
      <c r="U399" s="8">
        <f t="shared" ref="U399" si="4913">SUM(R393:R399)/SUM(V393:V399)</f>
        <v>0.18950009178241448</v>
      </c>
      <c r="V399">
        <f t="shared" ref="V399" si="4914">B399-B398</f>
        <v>1112</v>
      </c>
      <c r="W399">
        <f t="shared" ref="W399" si="4915">C399-D399-E399</f>
        <v>13582</v>
      </c>
      <c r="X399" s="3">
        <f t="shared" ref="X399" si="4916">F399/W399</f>
        <v>1.5093506111029303E-2</v>
      </c>
      <c r="Y399">
        <f t="shared" ref="Y399" si="4917">E399-E398</f>
        <v>0</v>
      </c>
      <c r="AL399">
        <v>1</v>
      </c>
      <c r="AM399">
        <v>1</v>
      </c>
      <c r="AN399">
        <v>16</v>
      </c>
      <c r="AS399">
        <f t="shared" ref="AS399" si="4918">BM399-BM398</f>
        <v>2526</v>
      </c>
      <c r="AT399">
        <f t="shared" ref="AT399" si="4919">BN399-BN398</f>
        <v>136</v>
      </c>
      <c r="AU399">
        <f t="shared" ref="AU399" si="4920">AT399/AS399</f>
        <v>5.3840063341250986E-2</v>
      </c>
      <c r="AV399">
        <f t="shared" ref="AV399" si="4921">BU399-BU398</f>
        <v>7</v>
      </c>
      <c r="AW399">
        <f t="shared" ref="AW399" si="4922">BV399-BV398</f>
        <v>-4</v>
      </c>
      <c r="AX399">
        <f t="shared" ref="AX399" si="4923">CK399-CK398</f>
        <v>57</v>
      </c>
      <c r="AY399">
        <f t="shared" ref="AY399" si="4924">CL399-CL398</f>
        <v>5</v>
      </c>
      <c r="AZ399">
        <f t="shared" ref="AZ399" si="4925">CC399-CC398</f>
        <v>7</v>
      </c>
      <c r="BA399">
        <f t="shared" ref="BA399" si="4926">CD399-CD398</f>
        <v>-1</v>
      </c>
      <c r="BB399">
        <f t="shared" ref="BB399" si="4927">AW399/AV399</f>
        <v>-0.5714285714285714</v>
      </c>
      <c r="BC399">
        <f t="shared" ref="BC399" si="4928">AY399/AX399</f>
        <v>8.771929824561403E-2</v>
      </c>
      <c r="BD399">
        <f t="shared" ref="BD399" si="4929">AZ399/AY399</f>
        <v>1.4</v>
      </c>
      <c r="BE399">
        <f t="shared" ref="BE399" si="4930">SUM(AT393:AT399)/SUM(AS393:AS399)</f>
        <v>4.198971178222452E-2</v>
      </c>
      <c r="BF399">
        <f t="shared" ref="BF399" si="4931">SUM(AT386:AT399)/SUM(AS386:AS399)</f>
        <v>4.3214722043521628E-2</v>
      </c>
      <c r="BG399">
        <f t="shared" ref="BG399" si="4932">SUM(AW393:AW399)/SUM(AV393:AV399)</f>
        <v>1.8404907975460124E-2</v>
      </c>
      <c r="BH399">
        <f t="shared" ref="BH399" si="4933">SUM(AY393:AY399)/SUM(AX393:AX399)</f>
        <v>3.6786060019361085E-2</v>
      </c>
      <c r="BI399">
        <f t="shared" ref="BI399" si="4934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3061"/>
        <v>1682961</v>
      </c>
      <c r="BR399" s="20">
        <v>297594</v>
      </c>
      <c r="BS399" s="20">
        <v>62540</v>
      </c>
      <c r="BT399" s="21">
        <f t="shared" si="3062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3063"/>
        <v>12393</v>
      </c>
      <c r="BZ399" s="20">
        <v>2153</v>
      </c>
      <c r="CA399" s="20">
        <v>640</v>
      </c>
      <c r="CB399" s="21">
        <f t="shared" si="3064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3065"/>
        <v>7083</v>
      </c>
      <c r="CH399" s="20">
        <v>1172</v>
      </c>
      <c r="CI399" s="20">
        <v>453</v>
      </c>
      <c r="CJ399" s="21">
        <f t="shared" si="3066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3067"/>
        <v>70839</v>
      </c>
      <c r="CP399" s="20">
        <v>14733</v>
      </c>
      <c r="CQ399" s="20">
        <v>830</v>
      </c>
      <c r="CR399" s="21">
        <f t="shared" si="3068"/>
        <v>15563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R228:R399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Y228:Y399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F228:F399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J228:J399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K228:K399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I229:I399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W229:W399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34</v>
      </c>
      <c r="T2">
        <f>MAX(covid19!AH:AH)</f>
        <v>306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2021-04-19T12:03:36Z</dcterms:modified>
</cp:coreProperties>
</file>