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73390F2C-78B0-407E-8A0F-FC3590BEDFD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O442" i="1" l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D443" i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D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D441" i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D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D439" i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BD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<sst xmlns="http://schemas.openxmlformats.org/spreadsheetml/2006/main" count="482" uniqueCount="451">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</sst>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43"/>
  <sheetViews>
    <sheetView tabSelected="1" zoomScale="112" zoomScaleNormal="112" workbookViewId="0">
      <pane xSplit="1" ySplit="1" topLeftCell="X437" activePane="bottomRight" state="frozen"/>
      <selection pane="topRight" activeCell="B1" sqref="B1"/>
      <selection pane="bottomLeft" activeCell="A2" sqref="A2"/>
      <selection pane="bottomRight" activeCell="Z443" sqref="Z44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43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43" si="3061">SUM(BO341:BP341)</f>
        <v>1536509</v>
      </c>
      <c r="BR341" s="20">
        <v>276947</v>
      </c>
      <c r="BS341" s="20">
        <v>55236</v>
      </c>
      <c r="BT341" s="21">
        <f t="shared" ref="BT341:BT443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43" si="3063">SUM(BW341:BX341)</f>
        <v>11280</v>
      </c>
      <c r="BZ341" s="20">
        <v>2039</v>
      </c>
      <c r="CA341" s="20">
        <v>590</v>
      </c>
      <c r="CB341" s="21">
        <f t="shared" ref="CB341:CB443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43" si="3065">SUM(CE341:CF341)</f>
        <v>6557</v>
      </c>
      <c r="CH341" s="20">
        <v>1133</v>
      </c>
      <c r="CI341" s="20">
        <v>437</v>
      </c>
      <c r="CJ341" s="21">
        <f t="shared" ref="CJ341:CJ443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43" si="5364">SUM(CM412:CN412)</f>
        <v>71940</v>
      </c>
      <c r="CP412" s="20">
        <v>14859</v>
      </c>
      <c r="CQ412" s="20">
        <v>855</v>
      </c>
      <c r="CR412" s="21">
        <f t="shared" ref="CR412:CR443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" si="6135">C436-D436-E436</f>
        <v>6169</v>
      </c>
      <c r="X436" s="3">
        <f t="shared" ref="X436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171">Z437-AC437-AF437</f>
        <v>50</v>
      </c>
      <c r="AJ437">
        <f t="shared" ref="AJ437" si="6172">AA437-AD437-AG437</f>
        <v>30</v>
      </c>
      <c r="AK437">
        <f t="shared" ref="AK437" si="6173">AB437-AE437-AH437</f>
        <v>191</v>
      </c>
      <c r="AL437">
        <v>0</v>
      </c>
      <c r="AM437">
        <v>0</v>
      </c>
      <c r="AN437">
        <v>0</v>
      </c>
      <c r="AS437">
        <f t="shared" ref="AS437" si="6174">BM437-BM436</f>
        <v>8498</v>
      </c>
      <c r="AT437">
        <f t="shared" ref="AT437" si="6175">BN437-BN436</f>
        <v>123</v>
      </c>
      <c r="AU437">
        <f t="shared" ref="AU437" si="6176">AT437/AS437</f>
        <v>1.4473993880913156E-2</v>
      </c>
      <c r="AV437">
        <f t="shared" ref="AV437" si="6177">BU437-BU436</f>
        <v>32</v>
      </c>
      <c r="AW437">
        <f t="shared" ref="AW437" si="6178">BV437-BV436</f>
        <v>1</v>
      </c>
      <c r="AX437">
        <f t="shared" ref="AX437" si="6179">CK437-CK436</f>
        <v>233</v>
      </c>
      <c r="AY437">
        <f t="shared" ref="AY437" si="6180">CL437-CL436</f>
        <v>0</v>
      </c>
      <c r="AZ437">
        <f t="shared" ref="AZ437" si="6181">CC437-CC436</f>
        <v>27</v>
      </c>
      <c r="BA437">
        <f t="shared" ref="BA437" si="6182">CD437-CD436</f>
        <v>0</v>
      </c>
      <c r="BB437">
        <f t="shared" ref="BB437" si="6183">AW437/AV437</f>
        <v>3.125E-2</v>
      </c>
      <c r="BC437">
        <f t="shared" ref="BC437" si="6184">AY437/AX437</f>
        <v>0</v>
      </c>
      <c r="BD437" t="e">
        <f t="shared" ref="BD437" si="6185">AZ437/AY437</f>
        <v>#DIV/0!</v>
      </c>
      <c r="BE437">
        <f t="shared" ref="BE437" si="6186">SUM(AT431:AT437)/SUM(AS431:AS437)</f>
        <v>2.3361699821128516E-2</v>
      </c>
      <c r="BF437">
        <f t="shared" ref="BF437" si="6187">SUM(AT424:AT437)/SUM(AS424:AS437)</f>
        <v>2.501175725350558E-2</v>
      </c>
      <c r="BG437">
        <f t="shared" ref="BG437" si="6188">SUM(AW431:AW437)/SUM(AV431:AV437)</f>
        <v>0</v>
      </c>
      <c r="BH437">
        <f t="shared" ref="BH437" si="6189">SUM(AY431:AY437)/SUM(AX431:AX437)</f>
        <v>3.0790762771168649E-2</v>
      </c>
      <c r="BI437">
        <f t="shared" ref="BI437" si="6190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  <row r="438" spans="1:96" x14ac:dyDescent="0.35">
      <c r="A438" s="14">
        <f t="shared" si="2823"/>
        <v>44344</v>
      </c>
      <c r="B438" s="9">
        <f t="shared" ref="B438" si="6191">BQ438</f>
        <v>1759115</v>
      </c>
      <c r="C438">
        <f t="shared" ref="C438" si="6192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193">-(J438-J437)+L438</f>
        <v>6</v>
      </c>
      <c r="N438" s="7">
        <f t="shared" ref="N438" si="6194">B438-C438</f>
        <v>1387883</v>
      </c>
      <c r="O438" s="4">
        <f t="shared" ref="O438" si="6195">C438/B438</f>
        <v>0.21103338894842008</v>
      </c>
      <c r="R438">
        <f t="shared" ref="R438" si="6196">C438-C437</f>
        <v>140</v>
      </c>
      <c r="S438">
        <f t="shared" ref="S438" si="6197">N438-N437</f>
        <v>1553</v>
      </c>
      <c r="T438" s="8">
        <f t="shared" ref="T438" si="6198">R438/V438</f>
        <v>8.2693443591258117E-2</v>
      </c>
      <c r="U438" s="8">
        <f t="shared" ref="U438" si="6199">SUM(R432:R438)/SUM(V432:V438)</f>
        <v>9.6058364575944882E-2</v>
      </c>
      <c r="V438">
        <f t="shared" ref="V438" si="6200">B438-B437</f>
        <v>1693</v>
      </c>
      <c r="W438">
        <f t="shared" ref="W438" si="6201">C438-D438-E438</f>
        <v>5605</v>
      </c>
      <c r="X438" s="3">
        <f t="shared" ref="X438" si="6202">F438/W438</f>
        <v>1.9803746654772525E-2</v>
      </c>
      <c r="Y438">
        <f t="shared" ref="Y438" si="6203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204">Z438-AC438-AF438</f>
        <v>49</v>
      </c>
      <c r="AJ438">
        <f t="shared" ref="AJ438" si="6205">AA438-AD438-AG438</f>
        <v>29</v>
      </c>
      <c r="AK438">
        <f t="shared" ref="AK438" si="6206">AB438-AE438-AH438</f>
        <v>180</v>
      </c>
      <c r="AL438">
        <v>0</v>
      </c>
      <c r="AM438">
        <v>0</v>
      </c>
      <c r="AN438">
        <v>0</v>
      </c>
      <c r="AS438">
        <f t="shared" ref="AS438" si="6207">BM438-BM437</f>
        <v>8496</v>
      </c>
      <c r="AT438">
        <f t="shared" ref="AT438" si="6208">BN438-BN437</f>
        <v>207</v>
      </c>
      <c r="AU438">
        <f t="shared" ref="AU438" si="6209">AT438/AS438</f>
        <v>2.4364406779661018E-2</v>
      </c>
      <c r="AV438">
        <f t="shared" ref="AV438" si="6210">BU438-BU437</f>
        <v>148</v>
      </c>
      <c r="AW438">
        <f t="shared" ref="AW438" si="6211">BV438-BV437</f>
        <v>6</v>
      </c>
      <c r="AX438">
        <f t="shared" ref="AX438" si="6212">CK438-CK437</f>
        <v>303</v>
      </c>
      <c r="AY438">
        <f t="shared" ref="AY438" si="6213">CL438-CL437</f>
        <v>16</v>
      </c>
      <c r="AZ438">
        <f t="shared" ref="AZ438" si="6214">CC438-CC437</f>
        <v>27</v>
      </c>
      <c r="BA438">
        <f t="shared" ref="BA438" si="6215">CD438-CD437</f>
        <v>-1</v>
      </c>
      <c r="BB438">
        <f t="shared" ref="BB438" si="6216">AW438/AV438</f>
        <v>4.0540540540540543E-2</v>
      </c>
      <c r="BC438">
        <f t="shared" ref="BC438" si="6217">AY438/AX438</f>
        <v>5.2805280528052806E-2</v>
      </c>
      <c r="BD438">
        <f t="shared" ref="BD438" si="6218">AZ438/AY438</f>
        <v>1.6875</v>
      </c>
      <c r="BE438">
        <f t="shared" ref="BE438" si="6219">SUM(AT432:AT438)/SUM(AS432:AS438)</f>
        <v>2.2792904290429041E-2</v>
      </c>
      <c r="BF438">
        <f t="shared" ref="BF438" si="6220">SUM(AT425:AT438)/SUM(AS425:AS438)</f>
        <v>2.5085362632202013E-2</v>
      </c>
      <c r="BG438">
        <f t="shared" ref="BG438" si="6221">SUM(AW432:AW438)/SUM(AV432:AV438)</f>
        <v>1.6771488469601678E-2</v>
      </c>
      <c r="BH438">
        <f t="shared" ref="BH438" si="6222">SUM(AY432:AY438)/SUM(AX432:AX438)</f>
        <v>4.0268456375838924E-2</v>
      </c>
      <c r="BI438">
        <f t="shared" ref="BI438" si="6223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3061"/>
        <v>1759115</v>
      </c>
      <c r="BR438" s="20">
        <v>306069</v>
      </c>
      <c r="BS438" s="20">
        <v>65163</v>
      </c>
      <c r="BT438" s="21">
        <f t="shared" si="3062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3063"/>
        <v>12879</v>
      </c>
      <c r="BZ438" s="20">
        <v>2208</v>
      </c>
      <c r="CA438" s="20">
        <v>658</v>
      </c>
      <c r="CB438" s="21">
        <f t="shared" si="3064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3065"/>
        <v>7406</v>
      </c>
      <c r="CH438" s="20">
        <v>1193</v>
      </c>
      <c r="CI438" s="20">
        <v>464</v>
      </c>
      <c r="CJ438" s="21">
        <f t="shared" si="3066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364"/>
        <v>73725</v>
      </c>
      <c r="CP438" s="20">
        <v>15051</v>
      </c>
      <c r="CQ438" s="20">
        <v>862</v>
      </c>
      <c r="CR438" s="21">
        <f t="shared" si="5365"/>
        <v>15913</v>
      </c>
    </row>
    <row r="439" spans="1:96" x14ac:dyDescent="0.35">
      <c r="A439" s="14">
        <f t="shared" si="2823"/>
        <v>44345</v>
      </c>
      <c r="B439" s="9">
        <f t="shared" ref="B439" si="6224">BQ439</f>
        <v>1760455</v>
      </c>
      <c r="C439">
        <f t="shared" ref="C439" si="6225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226">-(J439-J438)+L439</f>
        <v>3</v>
      </c>
      <c r="N439" s="7">
        <f t="shared" ref="N439" si="6227">B439-C439</f>
        <v>1389138</v>
      </c>
      <c r="O439" s="4">
        <f t="shared" ref="O439" si="6228">C439/B439</f>
        <v>0.21092104029924083</v>
      </c>
      <c r="R439">
        <f t="shared" ref="R439" si="6229">C439-C438</f>
        <v>85</v>
      </c>
      <c r="S439">
        <f t="shared" ref="S439" si="6230">N439-N438</f>
        <v>1255</v>
      </c>
      <c r="T439" s="8">
        <f t="shared" ref="T439" si="6231">R439/V439</f>
        <v>6.3432835820895525E-2</v>
      </c>
      <c r="U439" s="8">
        <f t="shared" ref="U439" si="6232">SUM(R433:R439)/SUM(V433:V439)</f>
        <v>8.773625429553264E-2</v>
      </c>
      <c r="V439">
        <f t="shared" ref="V439" si="6233">B439-B438</f>
        <v>1340</v>
      </c>
      <c r="W439">
        <f t="shared" ref="W439" si="6234">C439-D439-E439</f>
        <v>5282</v>
      </c>
      <c r="X439" s="3">
        <f t="shared" ref="X439" si="6235">F439/W439</f>
        <v>2.1014767133661492E-2</v>
      </c>
      <c r="Y439">
        <f t="shared" ref="Y439" si="6236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237">Z439-AC439-AF439</f>
        <v>47</v>
      </c>
      <c r="AJ439">
        <f t="shared" ref="AJ439" si="6238">AA439-AD439-AG439</f>
        <v>25</v>
      </c>
      <c r="AK439">
        <f t="shared" ref="AK439:AK440" si="6239">AB439-AE439-AH439</f>
        <v>172</v>
      </c>
      <c r="AS439">
        <f t="shared" ref="AS439" si="6240">BM439-BM438</f>
        <v>6503</v>
      </c>
      <c r="AT439">
        <f t="shared" ref="AT439" si="6241">BN439-BN438</f>
        <v>103</v>
      </c>
      <c r="AU439">
        <f t="shared" ref="AU439" si="6242">AT439/AS439</f>
        <v>1.5838843610641244E-2</v>
      </c>
      <c r="AV439">
        <f t="shared" ref="AV439" si="6243">BU439-BU438</f>
        <v>57</v>
      </c>
      <c r="AW439">
        <f t="shared" ref="AW439" si="6244">BV439-BV438</f>
        <v>-1</v>
      </c>
      <c r="AX439">
        <f t="shared" ref="AX439" si="6245">CK439-CK438</f>
        <v>160</v>
      </c>
      <c r="AY439">
        <f t="shared" ref="AY439" si="6246">CL439-CL438</f>
        <v>11</v>
      </c>
      <c r="AZ439">
        <f t="shared" ref="AZ439" si="6247">CC439-CC438</f>
        <v>10</v>
      </c>
      <c r="BA439">
        <f t="shared" ref="BA439" si="6248">CD439-CD438</f>
        <v>3</v>
      </c>
      <c r="BB439">
        <f t="shared" ref="BB439" si="6249">AW439/AV439</f>
        <v>-1.7543859649122806E-2</v>
      </c>
      <c r="BC439">
        <f t="shared" ref="BC439" si="6250">AY439/AX439</f>
        <v>6.8750000000000006E-2</v>
      </c>
      <c r="BD439">
        <f t="shared" ref="BD439" si="6251">AZ439/AY439</f>
        <v>0.90909090909090906</v>
      </c>
      <c r="BE439">
        <f t="shared" ref="BE439" si="6252">SUM(AT433:AT439)/SUM(AS433:AS439)</f>
        <v>2.1763798111837328E-2</v>
      </c>
      <c r="BF439">
        <f t="shared" ref="BF439" si="6253">SUM(AT426:AT439)/SUM(AS426:AS439)</f>
        <v>2.4637741246709095E-2</v>
      </c>
      <c r="BG439">
        <f t="shared" ref="BG439" si="6254">SUM(AW433:AW439)/SUM(AV433:AV439)</f>
        <v>1.2931034482758621E-2</v>
      </c>
      <c r="BH439">
        <f t="shared" ref="BH439" si="6255">SUM(AY433:AY439)/SUM(AX433:AX439)</f>
        <v>-1.8897850369520466E-3</v>
      </c>
      <c r="BI439">
        <f t="shared" ref="BI439" si="6256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3061"/>
        <v>1760455</v>
      </c>
      <c r="BR439" s="20">
        <v>306140</v>
      </c>
      <c r="BS439" s="20">
        <v>65177</v>
      </c>
      <c r="BT439" s="21">
        <f t="shared" si="3062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3063"/>
        <v>12892</v>
      </c>
      <c r="BZ439" s="20">
        <v>2208</v>
      </c>
      <c r="CA439" s="20">
        <v>658</v>
      </c>
      <c r="CB439" s="21">
        <f t="shared" si="3064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3065"/>
        <v>7408</v>
      </c>
      <c r="CH439" s="20">
        <v>1193</v>
      </c>
      <c r="CI439" s="20">
        <v>464</v>
      </c>
      <c r="CJ439" s="21">
        <f t="shared" si="3066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364"/>
        <v>73774</v>
      </c>
      <c r="CP439" s="20">
        <v>15053</v>
      </c>
      <c r="CQ439" s="20">
        <v>862</v>
      </c>
      <c r="CR439" s="21">
        <f t="shared" si="5365"/>
        <v>15915</v>
      </c>
    </row>
    <row r="440" spans="1:96" x14ac:dyDescent="0.35">
      <c r="A440" s="14">
        <f t="shared" si="2823"/>
        <v>44346</v>
      </c>
      <c r="B440" s="9">
        <f t="shared" ref="B440" si="6257">BQ440</f>
        <v>1761045</v>
      </c>
      <c r="C440">
        <f t="shared" ref="C440" si="6258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259">-(J440-J439)+L440</f>
        <v>5</v>
      </c>
      <c r="N440" s="7">
        <f t="shared" ref="N440" si="6260">B440-C440</f>
        <v>1389671</v>
      </c>
      <c r="O440" s="4">
        <f t="shared" ref="O440" si="6261">C440/B440</f>
        <v>0.21088274291684767</v>
      </c>
      <c r="R440">
        <f t="shared" ref="R440" si="6262">C440-C439</f>
        <v>57</v>
      </c>
      <c r="S440">
        <f t="shared" ref="S440" si="6263">N440-N439</f>
        <v>533</v>
      </c>
      <c r="T440" s="8">
        <f t="shared" ref="T440" si="6264">R440/V440</f>
        <v>9.6610169491525427E-2</v>
      </c>
      <c r="U440" s="8">
        <f t="shared" ref="U440" si="6265">SUM(R434:R440)/SUM(V434:V440)</f>
        <v>8.6377603277569132E-2</v>
      </c>
      <c r="V440">
        <f t="shared" ref="V440" si="6266">B440-B439</f>
        <v>590</v>
      </c>
      <c r="W440">
        <f t="shared" ref="W440" si="6267">C440-D440-E440</f>
        <v>5163</v>
      </c>
      <c r="X440" s="3">
        <f t="shared" ref="X440" si="6268">F440/W440</f>
        <v>2.0143327522758086E-2</v>
      </c>
      <c r="Y440">
        <f t="shared" ref="Y440" si="626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270">Z440-AC440-AF440</f>
        <v>48</v>
      </c>
      <c r="AJ440">
        <f t="shared" ref="AJ440" si="6271">AA440-AD440-AG440</f>
        <v>25</v>
      </c>
      <c r="AK440">
        <f t="shared" si="6239"/>
        <v>171</v>
      </c>
      <c r="AS440">
        <f t="shared" ref="AS440" si="6272">BM440-BM439</f>
        <v>2104</v>
      </c>
      <c r="AT440">
        <f t="shared" ref="AT440" si="6273">BN440-BN439</f>
        <v>36</v>
      </c>
      <c r="AU440">
        <f t="shared" ref="AU440" si="6274">AT440/AS440</f>
        <v>1.7110266159695818E-2</v>
      </c>
      <c r="AV440">
        <f t="shared" ref="AV440" si="6275">BU440-BU439</f>
        <v>14</v>
      </c>
      <c r="AW440">
        <f t="shared" ref="AW440" si="6276">BV440-BV439</f>
        <v>1</v>
      </c>
      <c r="AX440">
        <f t="shared" ref="AX440" si="6277">CK440-CK439</f>
        <v>58</v>
      </c>
      <c r="AY440">
        <f t="shared" ref="AY440" si="6278">CL440-CL439</f>
        <v>-7</v>
      </c>
      <c r="AZ440">
        <f t="shared" ref="AZ440" si="6279">CC440-CC439</f>
        <v>9</v>
      </c>
      <c r="BA440">
        <f t="shared" ref="BA440" si="6280">CD440-CD439</f>
        <v>-2</v>
      </c>
      <c r="BB440">
        <f t="shared" ref="BB440" si="6281">AW440/AV440</f>
        <v>7.1428571428571425E-2</v>
      </c>
      <c r="BC440">
        <f t="shared" ref="BC440" si="6282">AY440/AX440</f>
        <v>-0.1206896551724138</v>
      </c>
      <c r="BD440">
        <f t="shared" ref="BD440" si="6283">AZ440/AY440</f>
        <v>-1.2857142857142858</v>
      </c>
      <c r="BE440">
        <f t="shared" ref="BE440" si="6284">SUM(AT434:AT440)/SUM(AS434:AS440)</f>
        <v>2.0844657670219553E-2</v>
      </c>
      <c r="BF440">
        <f t="shared" ref="BF440" si="6285">SUM(AT427:AT440)/SUM(AS427:AS440)</f>
        <v>2.397728356342908E-2</v>
      </c>
      <c r="BG440">
        <f t="shared" ref="BG440" si="6286">SUM(AW434:AW440)/SUM(AV434:AV440)</f>
        <v>1.2931034482758621E-2</v>
      </c>
      <c r="BH440">
        <f t="shared" ref="BH440" si="6287">SUM(AY434:AY440)/SUM(AX434:AX440)</f>
        <v>3.8102643856920686E-2</v>
      </c>
      <c r="BI440">
        <f t="shared" ref="BI440" si="6288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3061"/>
        <v>1761045</v>
      </c>
      <c r="BR440" s="20">
        <v>306181</v>
      </c>
      <c r="BS440" s="20">
        <v>65193</v>
      </c>
      <c r="BT440" s="21">
        <f t="shared" si="3062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3063"/>
        <v>12894</v>
      </c>
      <c r="BZ440" s="20">
        <v>2207</v>
      </c>
      <c r="CA440" s="20">
        <v>658</v>
      </c>
      <c r="CB440" s="21">
        <f t="shared" si="3064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3065"/>
        <v>7410</v>
      </c>
      <c r="CH440" s="20">
        <v>1194</v>
      </c>
      <c r="CI440" s="20">
        <v>464</v>
      </c>
      <c r="CJ440" s="21">
        <f t="shared" si="3066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364"/>
        <v>73797</v>
      </c>
      <c r="CP440" s="20">
        <v>15056</v>
      </c>
      <c r="CQ440" s="20">
        <v>862</v>
      </c>
      <c r="CR440" s="21">
        <f t="shared" si="5365"/>
        <v>15918</v>
      </c>
    </row>
    <row r="441" spans="1:96" x14ac:dyDescent="0.35">
      <c r="A441" s="14">
        <f t="shared" si="2823"/>
        <v>44347</v>
      </c>
      <c r="B441" s="9">
        <f t="shared" ref="B441" si="6289">BQ441</f>
        <v>1761729</v>
      </c>
      <c r="C441">
        <f t="shared" ref="C441" si="6290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291">-(J441-J440)+L441</f>
        <v>4</v>
      </c>
      <c r="N441" s="7">
        <f t="shared" ref="N441" si="6292">B441-C441</f>
        <v>1390322</v>
      </c>
      <c r="O441" s="4">
        <f t="shared" ref="O441" si="6293">C441/B441</f>
        <v>0.21081959824694946</v>
      </c>
      <c r="R441">
        <f t="shared" ref="R441" si="6294">C441-C440</f>
        <v>33</v>
      </c>
      <c r="S441">
        <f t="shared" ref="S441" si="6295">N441-N440</f>
        <v>651</v>
      </c>
      <c r="T441" s="8">
        <f t="shared" ref="T441" si="6296">R441/V441</f>
        <v>4.8245614035087717E-2</v>
      </c>
      <c r="U441" s="8">
        <f t="shared" ref="U441" si="6297">SUM(R435:R441)/SUM(V435:V441)</f>
        <v>8.2890070921985817E-2</v>
      </c>
      <c r="V441">
        <f t="shared" ref="V441" si="6298">B441-B440</f>
        <v>684</v>
      </c>
      <c r="W441">
        <f t="shared" ref="W441" si="6299">C441-D441-E441</f>
        <v>5067</v>
      </c>
      <c r="X441" s="3">
        <f t="shared" ref="X441" si="6300">F441/W441</f>
        <v>1.8748766528517861E-2</v>
      </c>
      <c r="Y441">
        <f t="shared" ref="Y441" si="6301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302">Z441-AC441-AF441</f>
        <v>48</v>
      </c>
      <c r="AJ441">
        <f t="shared" ref="AJ441" si="6303">AA441-AD441-AG441</f>
        <v>24</v>
      </c>
      <c r="AK441">
        <f t="shared" ref="AK441" si="6304">AB441-AE441-AH441</f>
        <v>175</v>
      </c>
      <c r="AS441">
        <f t="shared" ref="AS441" si="6305">BM441-BM440</f>
        <v>2558</v>
      </c>
      <c r="AT441">
        <f t="shared" ref="AT441" si="6306">BN441-BN440</f>
        <v>92</v>
      </c>
      <c r="AU441">
        <f t="shared" ref="AU441" si="6307">AT441/AS441</f>
        <v>3.5965598123534011E-2</v>
      </c>
      <c r="AV441">
        <f t="shared" ref="AV441" si="6308">BU441-BU440</f>
        <v>7</v>
      </c>
      <c r="AW441">
        <f t="shared" ref="AW441" si="6309">BV441-BV440</f>
        <v>0</v>
      </c>
      <c r="AX441">
        <f t="shared" ref="AX441" si="6310">CK441-CK440</f>
        <v>76</v>
      </c>
      <c r="AY441">
        <f t="shared" ref="AY441" si="6311">CL441-CL440</f>
        <v>6</v>
      </c>
      <c r="AZ441">
        <f t="shared" ref="AZ441" si="6312">CC441-CC440</f>
        <v>9</v>
      </c>
      <c r="BA441">
        <f t="shared" ref="BA441" si="6313">CD441-CD440</f>
        <v>-1</v>
      </c>
      <c r="BB441">
        <f t="shared" ref="BB441" si="6314">AW441/AV441</f>
        <v>0</v>
      </c>
      <c r="BC441">
        <f t="shared" ref="BC441" si="6315">AY441/AX441</f>
        <v>7.8947368421052627E-2</v>
      </c>
      <c r="BD441">
        <f t="shared" ref="BD441" si="6316">AZ441/AY441</f>
        <v>1.5</v>
      </c>
      <c r="BE441">
        <f t="shared" ref="BE441" si="6317">SUM(AT435:AT441)/SUM(AS435:AS441)</f>
        <v>2.1138400651844955E-2</v>
      </c>
      <c r="BF441">
        <f t="shared" ref="BF441" si="6318">SUM(AT428:AT441)/SUM(AS428:AS441)</f>
        <v>2.4178836927294774E-2</v>
      </c>
      <c r="BG441">
        <f t="shared" ref="BG441" si="6319">SUM(AW435:AW441)/SUM(AV435:AV441)</f>
        <v>8.658008658008658E-3</v>
      </c>
      <c r="BH441">
        <f t="shared" ref="BH441" si="6320">SUM(AY435:AY441)/SUM(AX435:AX441)</f>
        <v>4.0519877675840976E-2</v>
      </c>
      <c r="BI441">
        <f t="shared" ref="BI441" si="6321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3061"/>
        <v>1761729</v>
      </c>
      <c r="BR441" s="20">
        <v>306213</v>
      </c>
      <c r="BS441" s="20">
        <v>65194</v>
      </c>
      <c r="BT441" s="21">
        <f t="shared" si="3062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3063"/>
        <v>12895</v>
      </c>
      <c r="BZ441" s="20">
        <v>2208</v>
      </c>
      <c r="CA441" s="20">
        <v>658</v>
      </c>
      <c r="CB441" s="21">
        <f t="shared" si="3064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3065"/>
        <v>7411</v>
      </c>
      <c r="CH441" s="20">
        <v>1194</v>
      </c>
      <c r="CI441" s="20">
        <v>464</v>
      </c>
      <c r="CJ441" s="21">
        <f t="shared" si="3066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364"/>
        <v>73820</v>
      </c>
      <c r="CP441" s="20">
        <v>15053</v>
      </c>
      <c r="CQ441" s="20">
        <v>862</v>
      </c>
      <c r="CR441" s="21">
        <f t="shared" si="5365"/>
        <v>15915</v>
      </c>
    </row>
    <row r="442" spans="1:96" x14ac:dyDescent="0.35">
      <c r="A442" s="14">
        <f t="shared" si="2823"/>
        <v>44348</v>
      </c>
      <c r="B442" s="9">
        <f t="shared" ref="B442" si="6322">BQ442</f>
        <v>1762364</v>
      </c>
      <c r="C442">
        <f t="shared" ref="C442" si="6323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324">-(J442-J441)+L442</f>
        <v>2</v>
      </c>
      <c r="N442" s="7">
        <f t="shared" ref="N442" si="6325">B442-C442</f>
        <v>1390916</v>
      </c>
      <c r="O442" s="4">
        <f t="shared" ref="O442" si="6326">C442/B442</f>
        <v>0.21076690172972212</v>
      </c>
      <c r="R442">
        <f t="shared" ref="R442" si="6327">C442-C441</f>
        <v>41</v>
      </c>
      <c r="S442">
        <f t="shared" ref="S442" si="6328">N442-N441</f>
        <v>594</v>
      </c>
      <c r="T442" s="8">
        <f t="shared" ref="T442" si="6329">R442/V442</f>
        <v>6.4566929133858267E-2</v>
      </c>
      <c r="U442" s="8">
        <f t="shared" ref="U442" si="6330">SUM(R436:R442)/SUM(V436:V442)</f>
        <v>8.1946492521592584E-2</v>
      </c>
      <c r="V442">
        <f t="shared" ref="V442" si="6331">B442-B441</f>
        <v>635</v>
      </c>
      <c r="W442">
        <f t="shared" ref="W442:W443" si="6332">C442-D442-E442</f>
        <v>4564</v>
      </c>
      <c r="X442" s="3">
        <f t="shared" ref="X442:X443" si="6333">F442/W442</f>
        <v>2.1034180543382998E-2</v>
      </c>
      <c r="Y442">
        <f t="shared" ref="Y442" si="6334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335">Z442-AC442-AF442</f>
        <v>44</v>
      </c>
      <c r="AJ442">
        <f t="shared" ref="AJ442" si="6336">AA442-AD442-AG442</f>
        <v>22</v>
      </c>
      <c r="AK442">
        <f t="shared" ref="AK442" si="6337">AB442-AE442-AH442</f>
        <v>160</v>
      </c>
      <c r="AS442">
        <f t="shared" ref="AS442" si="6338">BM442-BM441</f>
        <v>2247</v>
      </c>
      <c r="AT442">
        <f t="shared" ref="AT442" si="6339">BN442-BN441</f>
        <v>0</v>
      </c>
      <c r="AU442">
        <f t="shared" ref="AU442" si="6340">AT442/AS442</f>
        <v>0</v>
      </c>
      <c r="AV442">
        <f t="shared" ref="AV442" si="6341">BU442-BU441</f>
        <v>22</v>
      </c>
      <c r="AW442">
        <f t="shared" ref="AW442" si="6342">BV442-BV441</f>
        <v>-2</v>
      </c>
      <c r="AX442">
        <f t="shared" ref="AX442" si="6343">CK442-CK441</f>
        <v>109</v>
      </c>
      <c r="AY442">
        <f t="shared" ref="AY442" si="6344">CL442-CL441</f>
        <v>1</v>
      </c>
      <c r="AZ442">
        <f t="shared" ref="AZ442" si="6345">CC442-CC441</f>
        <v>11</v>
      </c>
      <c r="BA442">
        <f t="shared" ref="BA442" si="6346">CD442-CD441</f>
        <v>3</v>
      </c>
      <c r="BB442">
        <f t="shared" ref="BB442" si="6347">AW442/AV442</f>
        <v>-9.0909090909090912E-2</v>
      </c>
      <c r="BC442">
        <f t="shared" ref="BC442" si="6348">AY442/AX442</f>
        <v>9.1743119266055051E-3</v>
      </c>
      <c r="BD442">
        <f t="shared" ref="BD442" si="6349">AZ442/AY442</f>
        <v>11</v>
      </c>
      <c r="BE442">
        <f t="shared" ref="BE442" si="6350">SUM(AT436:AT442)/SUM(AS436:AS442)</f>
        <v>2.054318329632869E-2</v>
      </c>
      <c r="BF442">
        <f t="shared" ref="BF442" si="6351">SUM(AT429:AT442)/SUM(AS429:AS442)</f>
        <v>2.3519114891325084E-2</v>
      </c>
      <c r="BG442">
        <f t="shared" ref="BG442" si="6352">SUM(AW436:AW442)/SUM(AV436:AV442)</f>
        <v>2.7322404371584699E-3</v>
      </c>
      <c r="BH442">
        <f t="shared" ref="BH442" si="6353">SUM(AY436:AY442)/SUM(AX436:AX442)</f>
        <v>2.9310344827586206E-2</v>
      </c>
      <c r="BI442">
        <f t="shared" ref="BI442" si="635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3061"/>
        <v>1762364</v>
      </c>
      <c r="BR442" s="20">
        <v>306248</v>
      </c>
      <c r="BS442" s="20">
        <v>65200</v>
      </c>
      <c r="BT442" s="21">
        <f t="shared" si="3062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3063"/>
        <v>12900</v>
      </c>
      <c r="BZ442" s="20">
        <v>2210</v>
      </c>
      <c r="CA442" s="20">
        <v>658</v>
      </c>
      <c r="CB442" s="21">
        <f t="shared" si="3064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3065"/>
        <v>7413</v>
      </c>
      <c r="CH442" s="20">
        <v>1194</v>
      </c>
      <c r="CI442" s="20">
        <v>464</v>
      </c>
      <c r="CJ442" s="21">
        <f t="shared" si="3066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364"/>
        <v>73860</v>
      </c>
      <c r="CP442" s="20">
        <v>15062</v>
      </c>
      <c r="CQ442" s="20">
        <v>863</v>
      </c>
      <c r="CR442" s="21">
        <f t="shared" si="5365"/>
        <v>15925</v>
      </c>
    </row>
    <row r="443" spans="1:96" x14ac:dyDescent="0.35">
      <c r="A443" s="14">
        <f t="shared" si="2823"/>
        <v>44349</v>
      </c>
      <c r="B443" s="9">
        <f t="shared" ref="B443" si="6355">BQ443</f>
        <v>1764186</v>
      </c>
      <c r="C443">
        <f t="shared" ref="C443" si="635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357">-(J443-J442)+L443</f>
        <v>0</v>
      </c>
      <c r="N443" s="7">
        <f t="shared" ref="N443" si="6358">B443-C443</f>
        <v>1392569</v>
      </c>
      <c r="O443" s="4">
        <f t="shared" ref="O443" si="6359">C443/B443</f>
        <v>0.21064502269035124</v>
      </c>
      <c r="R443">
        <f t="shared" ref="R443" si="6360">C443-C442</f>
        <v>169</v>
      </c>
      <c r="S443">
        <f t="shared" ref="S443" si="6361">N443-N442</f>
        <v>1653</v>
      </c>
      <c r="T443" s="8">
        <f t="shared" ref="T443" si="6362">R443/V443</f>
        <v>9.2755214050493959E-2</v>
      </c>
      <c r="U443" s="8">
        <f t="shared" ref="U443" si="6363">SUM(R437:R443)/SUM(V437:V443)</f>
        <v>7.8110047846889949E-2</v>
      </c>
      <c r="V443">
        <f t="shared" ref="V443" si="6364">B443-B442</f>
        <v>1822</v>
      </c>
      <c r="W443">
        <f t="shared" ref="W443" si="6365">C443-D443-E443</f>
        <v>4357</v>
      </c>
      <c r="X443" s="3">
        <f t="shared" ref="X443" si="6366">F443/W443</f>
        <v>2.1803993573559787E-2</v>
      </c>
      <c r="Y443">
        <f t="shared" ref="Y443" si="6367">E443-E442</f>
        <v>2</v>
      </c>
      <c r="AS443">
        <f t="shared" ref="AS443" si="6368">BM443-BM442</f>
        <v>9050</v>
      </c>
      <c r="AT443">
        <f t="shared" ref="AT443" si="6369">BN443-BN442</f>
        <v>203</v>
      </c>
      <c r="AU443">
        <f t="shared" ref="AU443" si="6370">AT443/AS443</f>
        <v>2.2430939226519338E-2</v>
      </c>
      <c r="AV443">
        <f t="shared" ref="AV443" si="6371">BU443-BU442</f>
        <v>45</v>
      </c>
      <c r="AW443">
        <f t="shared" ref="AW443" si="6372">BV443-BV442</f>
        <v>4</v>
      </c>
      <c r="AX443">
        <f t="shared" ref="AX443" si="6373">CK443-CK442</f>
        <v>342</v>
      </c>
      <c r="AY443">
        <f t="shared" ref="AY443" si="6374">CL443-CL442</f>
        <v>26</v>
      </c>
      <c r="AZ443">
        <f t="shared" ref="AZ443" si="6375">CC443-CC442</f>
        <v>32</v>
      </c>
      <c r="BA443">
        <f t="shared" ref="BA443" si="6376">CD443-CD442</f>
        <v>-3</v>
      </c>
      <c r="BB443">
        <f t="shared" ref="BB443" si="6377">AW443/AV443</f>
        <v>8.8888888888888892E-2</v>
      </c>
      <c r="BC443">
        <f t="shared" ref="BC443" si="6378">AY443/AX443</f>
        <v>7.6023391812865493E-2</v>
      </c>
      <c r="BD443">
        <f t="shared" ref="BD443" si="6379">AZ443/AY443</f>
        <v>1.2307692307692308</v>
      </c>
      <c r="BE443">
        <f t="shared" ref="BE443" si="6380">SUM(AT437:AT443)/SUM(AS437:AS443)</f>
        <v>1.9363341443633414E-2</v>
      </c>
      <c r="BF443">
        <f t="shared" ref="BF443" si="6381">SUM(AT430:AT443)/SUM(AS430:AS443)</f>
        <v>2.3524995307514233E-2</v>
      </c>
      <c r="BG443">
        <f t="shared" ref="BG443" si="6382">SUM(AW437:AW443)/SUM(AV437:AV443)</f>
        <v>2.7692307692307693E-2</v>
      </c>
      <c r="BH443">
        <f t="shared" ref="BH443" si="6383">SUM(AY437:AY443)/SUM(AX437:AX443)</f>
        <v>4.1373926619828257E-2</v>
      </c>
      <c r="BI443">
        <f t="shared" ref="BI443" si="6384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3061"/>
        <v>1764186</v>
      </c>
      <c r="BR443" s="20">
        <v>306385</v>
      </c>
      <c r="BS443" s="20">
        <v>65232</v>
      </c>
      <c r="BT443" s="21">
        <f t="shared" si="3062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3063"/>
        <v>12914</v>
      </c>
      <c r="BZ443" s="20">
        <v>2213</v>
      </c>
      <c r="CA443" s="20">
        <v>659</v>
      </c>
      <c r="CB443" s="21">
        <f t="shared" si="3064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3065"/>
        <v>7424</v>
      </c>
      <c r="CH443" s="20">
        <v>1194</v>
      </c>
      <c r="CI443" s="20">
        <v>464</v>
      </c>
      <c r="CJ443" s="21">
        <f t="shared" si="3066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364"/>
        <v>73949</v>
      </c>
      <c r="CP443" s="20">
        <v>15077</v>
      </c>
      <c r="CQ443" s="20">
        <v>863</v>
      </c>
      <c r="CR443" s="21">
        <f t="shared" si="5365"/>
        <v>15940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R228:R443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Y228:Y443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F228:F443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J228:J443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K228:K443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I229:I443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W229:W443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309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2021-06-02T13:26:45Z</dcterms:modified>
</cp:coreProperties>
</file>