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79276C30-185D-4B48-B4BC-C0C86BEB18EC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BG258" i="1" l="1"/>
  <c r="BH258" i="1"/>
  <c r="BI258" i="1"/>
  <c r="BJ258" i="1"/>
  <c r="BK258" i="1"/>
  <c r="BF258" i="1"/>
  <c r="BE258" i="1"/>
  <c r="BD258" i="1"/>
  <c r="AW258" i="1"/>
  <c r="AK258" i="1"/>
  <c r="Q258" i="1"/>
  <c r="S258" i="1" s="1"/>
  <c r="R258" i="1"/>
  <c r="T258" i="1"/>
  <c r="U258" i="1"/>
  <c r="V258" i="1"/>
  <c r="W258" i="1"/>
  <c r="X258" i="1"/>
  <c r="M258" i="1"/>
  <c r="N258" i="1"/>
  <c r="A258" i="1"/>
  <c r="AS255" i="1" l="1"/>
  <c r="AT255" i="1" s="1"/>
  <c r="AS256" i="1"/>
  <c r="AT256" i="1" s="1"/>
  <c r="AS257" i="1"/>
  <c r="AT257" i="1" s="1"/>
  <c r="AK257" i="1"/>
  <c r="AJ257" i="1"/>
  <c r="AH257" i="1"/>
  <c r="AI257" i="1"/>
  <c r="BK257" i="1" l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35" i="1"/>
  <c r="BJ235" i="1"/>
  <c r="BI235" i="1"/>
  <c r="BG235" i="1"/>
  <c r="BH235" i="1"/>
  <c r="BF256" i="1"/>
  <c r="BG257" i="1"/>
  <c r="BH257" i="1"/>
  <c r="BI257" i="1"/>
  <c r="BJ257" i="1"/>
  <c r="BF257" i="1"/>
  <c r="BE257" i="1"/>
  <c r="BD257" i="1"/>
  <c r="AW257" i="1"/>
  <c r="Q257" i="1"/>
  <c r="R257" i="1"/>
  <c r="S257" i="1"/>
  <c r="T257" i="1"/>
  <c r="U257" i="1"/>
  <c r="V257" i="1"/>
  <c r="W257" i="1"/>
  <c r="X257" i="1"/>
  <c r="M257" i="1"/>
  <c r="N257" i="1"/>
  <c r="A257" i="1"/>
  <c r="AK256" i="1"/>
  <c r="AH256" i="1"/>
  <c r="AI256" i="1"/>
  <c r="AJ256" i="1"/>
  <c r="BG256" i="1" l="1"/>
  <c r="BH256" i="1"/>
  <c r="BI256" i="1"/>
  <c r="BJ256" i="1"/>
  <c r="BE256" i="1"/>
  <c r="BD256" i="1"/>
  <c r="AW256" i="1"/>
  <c r="AH255" i="1"/>
  <c r="AI255" i="1"/>
  <c r="AJ255" i="1"/>
  <c r="AK255" i="1"/>
  <c r="Q256" i="1"/>
  <c r="R256" i="1"/>
  <c r="S256" i="1"/>
  <c r="T256" i="1"/>
  <c r="U256" i="1"/>
  <c r="V256" i="1"/>
  <c r="W256" i="1"/>
  <c r="X256" i="1"/>
  <c r="M256" i="1"/>
  <c r="N256" i="1"/>
  <c r="A256" i="1"/>
  <c r="N255" i="1" l="1"/>
  <c r="Q255" i="1"/>
  <c r="R255" i="1"/>
  <c r="S255" i="1"/>
  <c r="T255" i="1"/>
  <c r="U255" i="1"/>
  <c r="V255" i="1"/>
  <c r="W255" i="1"/>
  <c r="X255" i="1"/>
  <c r="BG255" i="1"/>
  <c r="BH255" i="1"/>
  <c r="BI255" i="1"/>
  <c r="BJ255" i="1"/>
  <c r="BF255" i="1"/>
  <c r="BE255" i="1"/>
  <c r="BD255" i="1"/>
  <c r="AW255" i="1"/>
  <c r="M255" i="1"/>
  <c r="A255" i="1"/>
  <c r="AS254" i="1" l="1"/>
  <c r="AT254" i="1" s="1"/>
  <c r="AH254" i="1"/>
  <c r="AI254" i="1"/>
  <c r="AJ254" i="1"/>
  <c r="AK254" i="1"/>
  <c r="BG254" i="1" l="1"/>
  <c r="BH254" i="1"/>
  <c r="BI254" i="1"/>
  <c r="BJ254" i="1"/>
  <c r="BF254" i="1"/>
  <c r="BE254" i="1"/>
  <c r="BD254" i="1"/>
  <c r="AW254" i="1"/>
  <c r="Q254" i="1"/>
  <c r="R254" i="1"/>
  <c r="S254" i="1"/>
  <c r="T254" i="1"/>
  <c r="U254" i="1"/>
  <c r="V254" i="1"/>
  <c r="W254" i="1"/>
  <c r="X254" i="1"/>
  <c r="M254" i="1"/>
  <c r="N254" i="1"/>
  <c r="A254" i="1"/>
  <c r="AS253" i="1" l="1"/>
  <c r="AT253" i="1"/>
  <c r="AH253" i="1"/>
  <c r="AI253" i="1"/>
  <c r="AJ253" i="1"/>
  <c r="AK253" i="1"/>
  <c r="BG253" i="1" l="1"/>
  <c r="BH253" i="1"/>
  <c r="BI253" i="1"/>
  <c r="BJ253" i="1"/>
  <c r="BF253" i="1"/>
  <c r="BE253" i="1"/>
  <c r="BD253" i="1"/>
  <c r="AW253" i="1"/>
  <c r="Q253" i="1"/>
  <c r="R253" i="1"/>
  <c r="S253" i="1"/>
  <c r="T253" i="1"/>
  <c r="U253" i="1"/>
  <c r="V253" i="1"/>
  <c r="W253" i="1"/>
  <c r="X253" i="1"/>
  <c r="M253" i="1"/>
  <c r="N253" i="1"/>
  <c r="A253" i="1"/>
  <c r="G226" i="5" l="1"/>
  <c r="H226" i="5"/>
  <c r="G227" i="5"/>
  <c r="H227" i="5"/>
  <c r="G228" i="5"/>
  <c r="H228" i="5"/>
  <c r="G229" i="5"/>
  <c r="H229" i="5"/>
  <c r="G230" i="5"/>
  <c r="H230" i="5"/>
  <c r="AH252" i="1" l="1"/>
  <c r="AI252" i="1"/>
  <c r="AJ252" i="1"/>
  <c r="AS250" i="1"/>
  <c r="AT250" i="1" s="1"/>
  <c r="AS251" i="1"/>
  <c r="AT251" i="1" s="1"/>
  <c r="AS252" i="1"/>
  <c r="AT252" i="1" s="1"/>
  <c r="AK252" i="1" l="1"/>
  <c r="BG252" i="1"/>
  <c r="BH252" i="1"/>
  <c r="BI252" i="1"/>
  <c r="BJ252" i="1"/>
  <c r="BF252" i="1"/>
  <c r="BE252" i="1"/>
  <c r="BD252" i="1"/>
  <c r="AW252" i="1"/>
  <c r="Q252" i="1"/>
  <c r="R252" i="1"/>
  <c r="T252" i="1"/>
  <c r="U252" i="1"/>
  <c r="S252" i="1" s="1"/>
  <c r="V252" i="1"/>
  <c r="W252" i="1" s="1"/>
  <c r="X252" i="1"/>
  <c r="M252" i="1"/>
  <c r="N252" i="1"/>
  <c r="AH251" i="1"/>
  <c r="AI251" i="1"/>
  <c r="AJ251" i="1"/>
  <c r="AK251" i="1"/>
  <c r="A252" i="1"/>
  <c r="AH250" i="1" l="1"/>
  <c r="AI250" i="1"/>
  <c r="AJ250" i="1"/>
  <c r="AK250" i="1"/>
  <c r="BG251" i="1"/>
  <c r="BH251" i="1"/>
  <c r="BI251" i="1"/>
  <c r="BJ251" i="1"/>
  <c r="BF251" i="1"/>
  <c r="BE251" i="1"/>
  <c r="BD251" i="1"/>
  <c r="AW251" i="1"/>
  <c r="Q251" i="1"/>
  <c r="R251" i="1"/>
  <c r="S251" i="1"/>
  <c r="T251" i="1"/>
  <c r="U251" i="1"/>
  <c r="V251" i="1"/>
  <c r="W251" i="1"/>
  <c r="X251" i="1"/>
  <c r="M251" i="1"/>
  <c r="N251" i="1"/>
  <c r="A251" i="1"/>
  <c r="BG250" i="1" l="1"/>
  <c r="BH250" i="1"/>
  <c r="BI250" i="1"/>
  <c r="BJ250" i="1"/>
  <c r="BF250" i="1"/>
  <c r="BE250" i="1"/>
  <c r="BD250" i="1"/>
  <c r="AW250" i="1"/>
  <c r="Q250" i="1"/>
  <c r="R250" i="1"/>
  <c r="S250" i="1"/>
  <c r="T250" i="1"/>
  <c r="U250" i="1"/>
  <c r="V250" i="1"/>
  <c r="W250" i="1"/>
  <c r="X250" i="1"/>
  <c r="M250" i="1"/>
  <c r="N250" i="1"/>
  <c r="A250" i="1"/>
  <c r="AS249" i="1" l="1"/>
  <c r="AT249" i="1" s="1"/>
  <c r="AH249" i="1"/>
  <c r="AI249" i="1"/>
  <c r="AJ249" i="1"/>
  <c r="AK249" i="1"/>
  <c r="BG249" i="1" l="1"/>
  <c r="BH249" i="1"/>
  <c r="BI249" i="1"/>
  <c r="BJ249" i="1"/>
  <c r="BF249" i="1"/>
  <c r="BD249" i="1"/>
  <c r="BE249" i="1"/>
  <c r="AW249" i="1"/>
  <c r="Q249" i="1"/>
  <c r="S249" i="1" s="1"/>
  <c r="R249" i="1"/>
  <c r="T249" i="1"/>
  <c r="U249" i="1"/>
  <c r="V249" i="1"/>
  <c r="W249" i="1"/>
  <c r="X249" i="1"/>
  <c r="M249" i="1"/>
  <c r="N249" i="1"/>
  <c r="A249" i="1"/>
  <c r="AS246" i="1" l="1"/>
  <c r="AS247" i="1"/>
  <c r="AS248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T248" i="1" l="1"/>
  <c r="AH248" i="1" l="1"/>
  <c r="AI248" i="1"/>
  <c r="AJ248" i="1"/>
  <c r="AK248" i="1"/>
  <c r="BG248" i="1" l="1"/>
  <c r="BH248" i="1"/>
  <c r="BI248" i="1"/>
  <c r="BJ248" i="1"/>
  <c r="BF248" i="1"/>
  <c r="BE248" i="1"/>
  <c r="BD248" i="1"/>
  <c r="AW248" i="1"/>
  <c r="N248" i="1"/>
  <c r="Q248" i="1"/>
  <c r="R248" i="1"/>
  <c r="S248" i="1"/>
  <c r="T248" i="1"/>
  <c r="U248" i="1"/>
  <c r="V248" i="1"/>
  <c r="W248" i="1"/>
  <c r="X248" i="1"/>
  <c r="M248" i="1"/>
  <c r="A248" i="1"/>
  <c r="A247" i="1"/>
  <c r="AT246" i="1" l="1"/>
  <c r="AT247" i="1"/>
  <c r="AH247" i="1"/>
  <c r="AI247" i="1"/>
  <c r="AJ247" i="1"/>
  <c r="AK247" i="1"/>
  <c r="BG247" i="1" l="1"/>
  <c r="BH247" i="1"/>
  <c r="BI247" i="1"/>
  <c r="BJ247" i="1"/>
  <c r="BF247" i="1"/>
  <c r="BE247" i="1"/>
  <c r="BD247" i="1"/>
  <c r="AW247" i="1"/>
  <c r="Q247" i="1"/>
  <c r="S247" i="1" s="1"/>
  <c r="R247" i="1"/>
  <c r="T247" i="1"/>
  <c r="U247" i="1"/>
  <c r="V247" i="1"/>
  <c r="W247" i="1"/>
  <c r="X247" i="1"/>
  <c r="M247" i="1"/>
  <c r="N247" i="1"/>
  <c r="BG246" i="1" l="1"/>
  <c r="BH246" i="1"/>
  <c r="BI246" i="1"/>
  <c r="BJ246" i="1"/>
  <c r="BF246" i="1"/>
  <c r="BE246" i="1"/>
  <c r="BD246" i="1"/>
  <c r="AW246" i="1"/>
  <c r="AH246" i="1"/>
  <c r="AI246" i="1"/>
  <c r="AJ246" i="1"/>
  <c r="AK246" i="1"/>
  <c r="Q246" i="1" l="1"/>
  <c r="S246" i="1" s="1"/>
  <c r="R246" i="1"/>
  <c r="T246" i="1"/>
  <c r="U246" i="1"/>
  <c r="V246" i="1"/>
  <c r="W246" i="1" s="1"/>
  <c r="X246" i="1"/>
  <c r="M246" i="1"/>
  <c r="N246" i="1"/>
  <c r="A246" i="1"/>
  <c r="AH245" i="1" l="1"/>
  <c r="AI245" i="1"/>
  <c r="AJ245" i="1"/>
  <c r="AK245" i="1"/>
  <c r="BG245" i="1" l="1"/>
  <c r="BH245" i="1"/>
  <c r="BI245" i="1"/>
  <c r="BJ245" i="1"/>
  <c r="BF245" i="1"/>
  <c r="BE245" i="1"/>
  <c r="BD245" i="1"/>
  <c r="AW245" i="1"/>
  <c r="Q245" i="1"/>
  <c r="R245" i="1"/>
  <c r="S245" i="1"/>
  <c r="T245" i="1"/>
  <c r="U245" i="1"/>
  <c r="V245" i="1"/>
  <c r="W245" i="1"/>
  <c r="X245" i="1"/>
  <c r="M245" i="1"/>
  <c r="N245" i="1"/>
  <c r="A245" i="1"/>
  <c r="AH244" i="1" l="1"/>
  <c r="AI244" i="1"/>
  <c r="AJ244" i="1"/>
  <c r="AK244" i="1"/>
  <c r="BG244" i="1" l="1"/>
  <c r="BH244" i="1"/>
  <c r="BI244" i="1"/>
  <c r="BJ244" i="1"/>
  <c r="BF244" i="1"/>
  <c r="BE244" i="1"/>
  <c r="BD244" i="1"/>
  <c r="AW244" i="1"/>
  <c r="Q244" i="1"/>
  <c r="S244" i="1" s="1"/>
  <c r="R244" i="1"/>
  <c r="T244" i="1"/>
  <c r="U244" i="1"/>
  <c r="V244" i="1"/>
  <c r="W244" i="1" s="1"/>
  <c r="X244" i="1"/>
  <c r="M244" i="1"/>
  <c r="N244" i="1"/>
  <c r="A244" i="1"/>
  <c r="BH236" i="1" l="1"/>
  <c r="BH237" i="1"/>
  <c r="BH238" i="1"/>
  <c r="BH239" i="1"/>
  <c r="BH240" i="1"/>
  <c r="BH241" i="1"/>
  <c r="BH242" i="1"/>
  <c r="BH243" i="1"/>
  <c r="BG236" i="1"/>
  <c r="BG237" i="1"/>
  <c r="BG238" i="1"/>
  <c r="BG239" i="1"/>
  <c r="BG240" i="1"/>
  <c r="BG241" i="1"/>
  <c r="BG242" i="1"/>
  <c r="BG243" i="1"/>
  <c r="AH243" i="1"/>
  <c r="AI243" i="1"/>
  <c r="AJ243" i="1"/>
  <c r="AK243" i="1"/>
  <c r="BI243" i="1" l="1"/>
  <c r="BJ243" i="1"/>
  <c r="BF243" i="1"/>
  <c r="BE243" i="1"/>
  <c r="BD243" i="1"/>
  <c r="AW243" i="1"/>
  <c r="Q243" i="1"/>
  <c r="S243" i="1" s="1"/>
  <c r="R243" i="1"/>
  <c r="T243" i="1"/>
  <c r="U243" i="1"/>
  <c r="V243" i="1"/>
  <c r="W243" i="1"/>
  <c r="X243" i="1"/>
  <c r="M243" i="1"/>
  <c r="N243" i="1"/>
  <c r="A243" i="1"/>
  <c r="BI242" i="1" l="1"/>
  <c r="BJ242" i="1"/>
  <c r="AH239" i="1"/>
  <c r="AI239" i="1"/>
  <c r="AJ239" i="1"/>
  <c r="AK239" i="1"/>
  <c r="AH240" i="1"/>
  <c r="AI240" i="1"/>
  <c r="AJ240" i="1"/>
  <c r="AK240" i="1"/>
  <c r="AH241" i="1"/>
  <c r="AI241" i="1"/>
  <c r="AJ241" i="1"/>
  <c r="AK241" i="1"/>
  <c r="AH242" i="1"/>
  <c r="AI242" i="1"/>
  <c r="AJ242" i="1"/>
  <c r="AK242" i="1"/>
  <c r="BF242" i="1" l="1"/>
  <c r="BE242" i="1"/>
  <c r="BD242" i="1"/>
  <c r="AW242" i="1"/>
  <c r="Q242" i="1"/>
  <c r="S242" i="1" s="1"/>
  <c r="R242" i="1"/>
  <c r="T242" i="1"/>
  <c r="U242" i="1"/>
  <c r="V242" i="1"/>
  <c r="W242" i="1"/>
  <c r="X242" i="1"/>
  <c r="M242" i="1"/>
  <c r="N242" i="1"/>
  <c r="A242" i="1"/>
  <c r="BI241" i="1" l="1"/>
  <c r="BJ241" i="1"/>
  <c r="BF241" i="1"/>
  <c r="BE241" i="1"/>
  <c r="BD241" i="1"/>
  <c r="AW241" i="1"/>
  <c r="Q241" i="1"/>
  <c r="S241" i="1" s="1"/>
  <c r="U241" i="1"/>
  <c r="V241" i="1"/>
  <c r="W241" i="1" s="1"/>
  <c r="X241" i="1"/>
  <c r="M241" i="1"/>
  <c r="N241" i="1"/>
  <c r="BI236" i="1" l="1"/>
  <c r="BJ236" i="1"/>
  <c r="BI237" i="1"/>
  <c r="BJ237" i="1"/>
  <c r="BI238" i="1"/>
  <c r="BJ238" i="1"/>
  <c r="BI239" i="1"/>
  <c r="BJ239" i="1"/>
  <c r="BJ240" i="1"/>
  <c r="BI240" i="1"/>
  <c r="BF240" i="1"/>
  <c r="BE240" i="1"/>
  <c r="BD240" i="1" l="1"/>
  <c r="AW240" i="1"/>
  <c r="Q240" i="1"/>
  <c r="S240" i="1" s="1"/>
  <c r="U240" i="1"/>
  <c r="V240" i="1"/>
  <c r="W240" i="1" s="1"/>
  <c r="X240" i="1"/>
  <c r="M240" i="1"/>
  <c r="R241" i="1" s="1"/>
  <c r="N240" i="1"/>
  <c r="BF239" i="1" l="1"/>
  <c r="BE239" i="1"/>
  <c r="BD239" i="1"/>
  <c r="AW239" i="1"/>
  <c r="Q239" i="1"/>
  <c r="U239" i="1"/>
  <c r="V239" i="1"/>
  <c r="W239" i="1"/>
  <c r="X239" i="1"/>
  <c r="M239" i="1"/>
  <c r="R240" i="1" s="1"/>
  <c r="N239" i="1"/>
  <c r="S239" i="1" l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H238" i="1"/>
  <c r="AI238" i="1"/>
  <c r="AJ238" i="1"/>
  <c r="AK238" i="1"/>
  <c r="BD238" i="1" l="1"/>
  <c r="BE238" i="1"/>
  <c r="BF238" i="1"/>
  <c r="AW238" i="1"/>
  <c r="Q238" i="1"/>
  <c r="S238" i="1"/>
  <c r="U238" i="1"/>
  <c r="V238" i="1"/>
  <c r="W238" i="1"/>
  <c r="X238" i="1"/>
  <c r="M238" i="1"/>
  <c r="R239" i="1" s="1"/>
  <c r="N238" i="1"/>
  <c r="AH237" i="1" l="1"/>
  <c r="AI237" i="1"/>
  <c r="AJ237" i="1"/>
  <c r="AK237" i="1"/>
  <c r="BD237" i="1" l="1"/>
  <c r="BE237" i="1"/>
  <c r="BF237" i="1"/>
  <c r="AW237" i="1"/>
  <c r="Q237" i="1"/>
  <c r="U237" i="1"/>
  <c r="V237" i="1"/>
  <c r="W237" i="1"/>
  <c r="X237" i="1"/>
  <c r="M237" i="1"/>
  <c r="R238" i="1" s="1"/>
  <c r="N237" i="1"/>
  <c r="S237" i="1" l="1"/>
  <c r="AH236" i="1"/>
  <c r="AI236" i="1"/>
  <c r="AJ236" i="1"/>
  <c r="AK236" i="1"/>
  <c r="BD236" i="1" l="1"/>
  <c r="BE236" i="1"/>
  <c r="BF236" i="1"/>
  <c r="AW236" i="1"/>
  <c r="Q236" i="1"/>
  <c r="S236" i="1"/>
  <c r="U236" i="1"/>
  <c r="V236" i="1"/>
  <c r="W236" i="1"/>
  <c r="X236" i="1"/>
  <c r="M236" i="1"/>
  <c r="R237" i="1" s="1"/>
  <c r="N236" i="1"/>
  <c r="BF235" i="1" l="1"/>
  <c r="BE235" i="1"/>
  <c r="BD235" i="1"/>
  <c r="AH235" i="1" l="1"/>
  <c r="AI235" i="1"/>
  <c r="AJ235" i="1"/>
  <c r="AK235" i="1"/>
  <c r="AW235" i="1" l="1"/>
  <c r="Q235" i="1"/>
  <c r="U235" i="1"/>
  <c r="V235" i="1"/>
  <c r="W235" i="1" s="1"/>
  <c r="X235" i="1"/>
  <c r="M235" i="1"/>
  <c r="R236" i="1" s="1"/>
  <c r="N235" i="1"/>
  <c r="S235" i="1" l="1"/>
  <c r="T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H234" i="1" l="1"/>
  <c r="AI234" i="1"/>
  <c r="AJ234" i="1"/>
  <c r="AK234" i="1"/>
  <c r="AW234" i="1" l="1"/>
  <c r="Q234" i="1"/>
  <c r="U234" i="1"/>
  <c r="V234" i="1"/>
  <c r="W234" i="1"/>
  <c r="X234" i="1"/>
  <c r="M234" i="1"/>
  <c r="R235" i="1" s="1"/>
  <c r="N234" i="1"/>
  <c r="S234" i="1" l="1"/>
  <c r="T240" i="1"/>
  <c r="AH233" i="1"/>
  <c r="AI233" i="1"/>
  <c r="AJ233" i="1"/>
  <c r="AK233" i="1"/>
  <c r="AW233" i="1" l="1"/>
  <c r="Q233" i="1"/>
  <c r="S233" i="1"/>
  <c r="U233" i="1"/>
  <c r="V233" i="1"/>
  <c r="W233" i="1"/>
  <c r="X233" i="1"/>
  <c r="M233" i="1"/>
  <c r="R234" i="1" s="1"/>
  <c r="N233" i="1"/>
  <c r="T239" i="1" l="1"/>
  <c r="AK232" i="1"/>
  <c r="AH232" i="1"/>
  <c r="AI232" i="1"/>
  <c r="AJ232" i="1"/>
  <c r="AW232" i="1" l="1"/>
  <c r="Q232" i="1"/>
  <c r="T238" i="1" s="1"/>
  <c r="S232" i="1"/>
  <c r="U232" i="1"/>
  <c r="V232" i="1"/>
  <c r="W232" i="1"/>
  <c r="X232" i="1"/>
  <c r="M232" i="1"/>
  <c r="R233" i="1" s="1"/>
  <c r="N232" i="1"/>
  <c r="AW231" i="1" l="1"/>
  <c r="AH231" i="1" l="1"/>
  <c r="AI231" i="1"/>
  <c r="AJ231" i="1"/>
  <c r="AK231" i="1"/>
  <c r="Q231" i="1" l="1"/>
  <c r="S231" i="1"/>
  <c r="U231" i="1"/>
  <c r="V231" i="1"/>
  <c r="W231" i="1"/>
  <c r="X231" i="1"/>
  <c r="M231" i="1"/>
  <c r="R232" i="1" s="1"/>
  <c r="N231" i="1"/>
  <c r="T237" i="1" l="1"/>
  <c r="AH230" i="1"/>
  <c r="AI230" i="1"/>
  <c r="AJ230" i="1"/>
  <c r="AK230" i="1"/>
  <c r="Q230" i="1" l="1"/>
  <c r="S230" i="1"/>
  <c r="U230" i="1"/>
  <c r="V230" i="1"/>
  <c r="W230" i="1"/>
  <c r="X230" i="1"/>
  <c r="M230" i="1"/>
  <c r="R231" i="1" s="1"/>
  <c r="N230" i="1"/>
  <c r="T236" i="1" l="1"/>
  <c r="AH229" i="1"/>
  <c r="AI229" i="1"/>
  <c r="AJ229" i="1"/>
  <c r="AK229" i="1"/>
  <c r="Q229" i="1" l="1"/>
  <c r="U229" i="1"/>
  <c r="V229" i="1"/>
  <c r="W229" i="1" s="1"/>
  <c r="X229" i="1"/>
  <c r="M229" i="1"/>
  <c r="R230" i="1" s="1"/>
  <c r="N229" i="1"/>
  <c r="T235" i="1" l="1"/>
  <c r="S229" i="1"/>
  <c r="AW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H228" i="1"/>
  <c r="AI228" i="1"/>
  <c r="AJ228" i="1"/>
  <c r="AK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X227" i="1" l="1"/>
  <c r="X228" i="1"/>
  <c r="Q227" i="1"/>
  <c r="T233" i="1" s="1"/>
  <c r="U227" i="1"/>
  <c r="V227" i="1"/>
  <c r="Q228" i="1"/>
  <c r="S228" i="1"/>
  <c r="U228" i="1"/>
  <c r="V228" i="1"/>
  <c r="W228" i="1"/>
  <c r="M228" i="1"/>
  <c r="R229" i="1" s="1"/>
  <c r="N228" i="1"/>
  <c r="T234" i="1" l="1"/>
  <c r="S227" i="1"/>
  <c r="AH227" i="1"/>
  <c r="AI227" i="1"/>
  <c r="AJ227" i="1"/>
  <c r="AK227" i="1"/>
  <c r="W227" i="1" l="1"/>
  <c r="M227" i="1"/>
  <c r="N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H225" i="1"/>
  <c r="AI225" i="1"/>
  <c r="AJ225" i="1"/>
  <c r="AK225" i="1"/>
  <c r="AH226" i="1"/>
  <c r="AI226" i="1"/>
  <c r="AJ226" i="1"/>
  <c r="AK226" i="1"/>
  <c r="R228" i="1" l="1"/>
  <c r="Q226" i="1"/>
  <c r="T232" i="1" s="1"/>
  <c r="U226" i="1"/>
  <c r="V226" i="1"/>
  <c r="W226" i="1"/>
  <c r="X226" i="1"/>
  <c r="M226" i="1"/>
  <c r="R227" i="1" s="1"/>
  <c r="N226" i="1"/>
  <c r="S226" i="1" l="1"/>
  <c r="Q225" i="1"/>
  <c r="T231" i="1" s="1"/>
  <c r="S225" i="1"/>
  <c r="U225" i="1"/>
  <c r="V225" i="1"/>
  <c r="W225" i="1"/>
  <c r="X225" i="1"/>
  <c r="M225" i="1"/>
  <c r="R226" i="1" s="1"/>
  <c r="N225" i="1"/>
  <c r="AH223" i="1"/>
  <c r="AI223" i="1"/>
  <c r="AJ223" i="1"/>
  <c r="AK223" i="1"/>
  <c r="AH224" i="1"/>
  <c r="AI224" i="1"/>
  <c r="AJ224" i="1"/>
  <c r="AK224" i="1"/>
  <c r="Q224" i="1" l="1"/>
  <c r="U224" i="1"/>
  <c r="S224" i="1" s="1"/>
  <c r="V224" i="1"/>
  <c r="W224" i="1"/>
  <c r="X224" i="1"/>
  <c r="M224" i="1"/>
  <c r="R225" i="1" s="1"/>
  <c r="N224" i="1"/>
  <c r="T230" i="1" l="1"/>
  <c r="Q223" i="1"/>
  <c r="T229" i="1" s="1"/>
  <c r="U223" i="1"/>
  <c r="V223" i="1"/>
  <c r="W223" i="1"/>
  <c r="X223" i="1"/>
  <c r="M223" i="1"/>
  <c r="R224" i="1" s="1"/>
  <c r="N223" i="1"/>
  <c r="AH222" i="1"/>
  <c r="AI222" i="1"/>
  <c r="AJ222" i="1"/>
  <c r="AK222" i="1"/>
  <c r="S223" i="1" l="1"/>
  <c r="Q222" i="1"/>
  <c r="S222" i="1"/>
  <c r="U222" i="1"/>
  <c r="V222" i="1"/>
  <c r="W222" i="1"/>
  <c r="X222" i="1"/>
  <c r="M222" i="1"/>
  <c r="R223" i="1" s="1"/>
  <c r="N222" i="1"/>
  <c r="T228" i="1" l="1"/>
  <c r="AH221" i="1"/>
  <c r="AI221" i="1"/>
  <c r="AJ221" i="1"/>
  <c r="AK221" i="1"/>
  <c r="Q221" i="1" l="1"/>
  <c r="U221" i="1"/>
  <c r="V221" i="1"/>
  <c r="W221" i="1"/>
  <c r="X221" i="1"/>
  <c r="M221" i="1"/>
  <c r="R222" i="1" s="1"/>
  <c r="N221" i="1"/>
  <c r="S221" i="1" l="1"/>
  <c r="T227" i="1"/>
  <c r="G152" i="5"/>
  <c r="H152" i="5"/>
  <c r="G153" i="5"/>
  <c r="H153" i="5"/>
  <c r="G154" i="5"/>
  <c r="H154" i="5"/>
  <c r="G155" i="5"/>
  <c r="H155" i="5"/>
  <c r="AH220" i="1" l="1"/>
  <c r="AI220" i="1"/>
  <c r="AJ220" i="1"/>
  <c r="AK220" i="1"/>
  <c r="X220" i="1"/>
  <c r="Q220" i="1"/>
  <c r="S220" i="1" s="1"/>
  <c r="U220" i="1"/>
  <c r="T226" i="1" l="1"/>
  <c r="V220" i="1"/>
  <c r="W220" i="1" s="1"/>
  <c r="M220" i="1"/>
  <c r="N220" i="1"/>
  <c r="AH216" i="1"/>
  <c r="AI216" i="1"/>
  <c r="AJ216" i="1"/>
  <c r="AK216" i="1"/>
  <c r="AH217" i="1"/>
  <c r="AI217" i="1"/>
  <c r="AJ217" i="1"/>
  <c r="AK217" i="1"/>
  <c r="AH218" i="1"/>
  <c r="AI218" i="1"/>
  <c r="AJ218" i="1"/>
  <c r="AK218" i="1"/>
  <c r="AH219" i="1"/>
  <c r="AI219" i="1"/>
  <c r="AJ219" i="1"/>
  <c r="AK219" i="1"/>
  <c r="R221" i="1" l="1"/>
  <c r="Q219" i="1"/>
  <c r="T225" i="1" s="1"/>
  <c r="U219" i="1"/>
  <c r="V219" i="1"/>
  <c r="W219" i="1" s="1"/>
  <c r="X219" i="1"/>
  <c r="M219" i="1"/>
  <c r="R220" i="1" s="1"/>
  <c r="N219" i="1"/>
  <c r="S219" i="1" l="1"/>
  <c r="Q218" i="1"/>
  <c r="S218" i="1"/>
  <c r="U218" i="1"/>
  <c r="V218" i="1"/>
  <c r="W218" i="1"/>
  <c r="X218" i="1"/>
  <c r="M218" i="1"/>
  <c r="R219" i="1" s="1"/>
  <c r="N218" i="1"/>
  <c r="T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Q217" i="1" l="1"/>
  <c r="S217" i="1"/>
  <c r="U217" i="1"/>
  <c r="V217" i="1"/>
  <c r="W217" i="1"/>
  <c r="X217" i="1"/>
  <c r="M217" i="1"/>
  <c r="R218" i="1" s="1"/>
  <c r="N217" i="1"/>
  <c r="T223" i="1" l="1"/>
  <c r="Q216" i="1"/>
  <c r="U216" i="1"/>
  <c r="V216" i="1"/>
  <c r="W216" i="1" s="1"/>
  <c r="X216" i="1"/>
  <c r="M216" i="1"/>
  <c r="R217" i="1" s="1"/>
  <c r="N216" i="1"/>
  <c r="AH215" i="1"/>
  <c r="AI215" i="1"/>
  <c r="AJ215" i="1"/>
  <c r="AK215" i="1"/>
  <c r="S216" i="1" l="1"/>
  <c r="T222" i="1"/>
  <c r="Q215" i="1"/>
  <c r="U215" i="1"/>
  <c r="V215" i="1"/>
  <c r="W215" i="1" s="1"/>
  <c r="X215" i="1"/>
  <c r="M215" i="1"/>
  <c r="R216" i="1" s="1"/>
  <c r="N215" i="1"/>
  <c r="AH214" i="1"/>
  <c r="AI214" i="1"/>
  <c r="AJ214" i="1"/>
  <c r="AK214" i="1"/>
  <c r="S215" i="1" l="1"/>
  <c r="T221" i="1"/>
  <c r="Q214" i="1"/>
  <c r="S214" i="1"/>
  <c r="U214" i="1"/>
  <c r="V214" i="1"/>
  <c r="W214" i="1"/>
  <c r="X214" i="1"/>
  <c r="M214" i="1"/>
  <c r="R215" i="1" s="1"/>
  <c r="N214" i="1"/>
  <c r="T220" i="1" l="1"/>
  <c r="AH213" i="1"/>
  <c r="AI213" i="1"/>
  <c r="AJ213" i="1"/>
  <c r="AK213" i="1"/>
  <c r="Q213" i="1" l="1"/>
  <c r="S213" i="1"/>
  <c r="U213" i="1"/>
  <c r="V213" i="1"/>
  <c r="W213" i="1"/>
  <c r="X213" i="1"/>
  <c r="M213" i="1"/>
  <c r="R214" i="1" s="1"/>
  <c r="N213" i="1"/>
  <c r="T219" i="1" l="1"/>
  <c r="AH211" i="1"/>
  <c r="AI211" i="1"/>
  <c r="AJ211" i="1"/>
  <c r="AK211" i="1"/>
  <c r="AH212" i="1"/>
  <c r="AI212" i="1"/>
  <c r="AJ212" i="1"/>
  <c r="AK212" i="1"/>
  <c r="Q212" i="1" l="1"/>
  <c r="S212" i="1"/>
  <c r="U212" i="1"/>
  <c r="V212" i="1"/>
  <c r="W212" i="1"/>
  <c r="X212" i="1"/>
  <c r="M212" i="1"/>
  <c r="R213" i="1" s="1"/>
  <c r="N212" i="1"/>
  <c r="T218" i="1" l="1"/>
  <c r="Q211" i="1"/>
  <c r="S211" i="1"/>
  <c r="U211" i="1"/>
  <c r="V211" i="1"/>
  <c r="W211" i="1" s="1"/>
  <c r="X211" i="1"/>
  <c r="M211" i="1"/>
  <c r="R212" i="1" s="1"/>
  <c r="N211" i="1"/>
  <c r="T217" i="1" l="1"/>
  <c r="AH209" i="1"/>
  <c r="AI209" i="1"/>
  <c r="AJ209" i="1"/>
  <c r="AK209" i="1"/>
  <c r="AH210" i="1"/>
  <c r="AI210" i="1"/>
  <c r="AJ210" i="1"/>
  <c r="AK210" i="1"/>
  <c r="Q210" i="1" l="1"/>
  <c r="S210" i="1"/>
  <c r="U210" i="1"/>
  <c r="V210" i="1"/>
  <c r="W210" i="1"/>
  <c r="X210" i="1"/>
  <c r="T216" i="1" l="1"/>
  <c r="M210" i="1"/>
  <c r="N210" i="1"/>
  <c r="R211" i="1" l="1"/>
  <c r="Q209" i="1"/>
  <c r="U209" i="1"/>
  <c r="V209" i="1"/>
  <c r="W209" i="1" s="1"/>
  <c r="X209" i="1"/>
  <c r="M209" i="1"/>
  <c r="R210" i="1" s="1"/>
  <c r="N209" i="1"/>
  <c r="T215" i="1" l="1"/>
  <c r="S209" i="1"/>
  <c r="AH205" i="1"/>
  <c r="AI205" i="1"/>
  <c r="AJ205" i="1"/>
  <c r="AH206" i="1"/>
  <c r="AI206" i="1"/>
  <c r="AJ206" i="1"/>
  <c r="AH207" i="1"/>
  <c r="AI207" i="1"/>
  <c r="AJ207" i="1"/>
  <c r="AH208" i="1"/>
  <c r="AI208" i="1"/>
  <c r="AJ208" i="1"/>
  <c r="AK208" i="1"/>
  <c r="Q208" i="1" l="1"/>
  <c r="U208" i="1"/>
  <c r="S208" i="1" s="1"/>
  <c r="V208" i="1"/>
  <c r="W208" i="1"/>
  <c r="X208" i="1"/>
  <c r="M208" i="1"/>
  <c r="R209" i="1" s="1"/>
  <c r="N208" i="1"/>
  <c r="T214" i="1" l="1"/>
  <c r="AK207" i="1"/>
  <c r="AK206" i="1"/>
  <c r="Q207" i="1" l="1"/>
  <c r="U207" i="1"/>
  <c r="S207" i="1" s="1"/>
  <c r="V207" i="1"/>
  <c r="W207" i="1" s="1"/>
  <c r="X207" i="1"/>
  <c r="M207" i="1"/>
  <c r="R208" i="1" s="1"/>
  <c r="N207" i="1"/>
  <c r="T213" i="1" l="1"/>
  <c r="AK205" i="1"/>
  <c r="Q206" i="1"/>
  <c r="T212" i="1" s="1"/>
  <c r="U206" i="1"/>
  <c r="V206" i="1"/>
  <c r="W206" i="1"/>
  <c r="X206" i="1"/>
  <c r="M206" i="1"/>
  <c r="R207" i="1" s="1"/>
  <c r="N206" i="1"/>
  <c r="S206" i="1" l="1"/>
  <c r="R206" i="1"/>
  <c r="Q205" i="1"/>
  <c r="T211" i="1" s="1"/>
  <c r="S205" i="1"/>
  <c r="U205" i="1"/>
  <c r="V205" i="1"/>
  <c r="W205" i="1"/>
  <c r="X205" i="1"/>
  <c r="M205" i="1"/>
  <c r="N205" i="1"/>
  <c r="AH204" i="1" l="1"/>
  <c r="AI204" i="1"/>
  <c r="AJ204" i="1"/>
  <c r="AK204" i="1"/>
  <c r="Q204" i="1" l="1"/>
  <c r="U204" i="1"/>
  <c r="S204" i="1" s="1"/>
  <c r="V204" i="1"/>
  <c r="W204" i="1"/>
  <c r="X204" i="1"/>
  <c r="M204" i="1"/>
  <c r="R205" i="1" s="1"/>
  <c r="N204" i="1"/>
  <c r="T210" i="1" l="1"/>
  <c r="AH203" i="1"/>
  <c r="AI203" i="1"/>
  <c r="AJ203" i="1"/>
  <c r="AK203" i="1"/>
  <c r="AH201" i="1" l="1"/>
  <c r="AI201" i="1"/>
  <c r="AJ201" i="1"/>
  <c r="AK201" i="1"/>
  <c r="AH202" i="1"/>
  <c r="AI202" i="1"/>
  <c r="AJ202" i="1"/>
  <c r="AK202" i="1"/>
  <c r="M203" i="1"/>
  <c r="R204" i="1" s="1"/>
  <c r="N203" i="1"/>
  <c r="Q203" i="1"/>
  <c r="U203" i="1"/>
  <c r="V203" i="1"/>
  <c r="W203" i="1"/>
  <c r="X203" i="1"/>
  <c r="S203" i="1" l="1"/>
  <c r="T209" i="1"/>
  <c r="Q202" i="1"/>
  <c r="T208" i="1" s="1"/>
  <c r="U202" i="1"/>
  <c r="V202" i="1"/>
  <c r="W202" i="1" s="1"/>
  <c r="X202" i="1"/>
  <c r="M202" i="1"/>
  <c r="R203" i="1" s="1"/>
  <c r="N202" i="1"/>
  <c r="S202" i="1" l="1"/>
  <c r="Q201" i="1"/>
  <c r="T207" i="1" s="1"/>
  <c r="U201" i="1"/>
  <c r="V201" i="1"/>
  <c r="W201" i="1" s="1"/>
  <c r="X201" i="1"/>
  <c r="M201" i="1"/>
  <c r="R202" i="1" s="1"/>
  <c r="N201" i="1"/>
  <c r="S201" i="1" l="1"/>
  <c r="AH200" i="1"/>
  <c r="AI200" i="1"/>
  <c r="AJ200" i="1"/>
  <c r="AK200" i="1"/>
  <c r="Q200" i="1" l="1"/>
  <c r="U200" i="1"/>
  <c r="S200" i="1" s="1"/>
  <c r="V200" i="1"/>
  <c r="W200" i="1"/>
  <c r="X200" i="1"/>
  <c r="M200" i="1"/>
  <c r="R201" i="1" s="1"/>
  <c r="N200" i="1"/>
  <c r="T206" i="1" l="1"/>
  <c r="AH199" i="1"/>
  <c r="AI199" i="1"/>
  <c r="AJ199" i="1"/>
  <c r="AK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Q199" i="1" l="1"/>
  <c r="S199" i="1"/>
  <c r="U199" i="1"/>
  <c r="V199" i="1"/>
  <c r="W199" i="1"/>
  <c r="X199" i="1"/>
  <c r="M199" i="1"/>
  <c r="R200" i="1" s="1"/>
  <c r="N199" i="1"/>
  <c r="T205" i="1" l="1"/>
  <c r="AH198" i="1"/>
  <c r="AI198" i="1"/>
  <c r="AJ198" i="1"/>
  <c r="AK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U198" i="1"/>
  <c r="V198" i="1"/>
  <c r="W198" i="1" s="1"/>
  <c r="X198" i="1"/>
  <c r="T204" i="1" l="1"/>
  <c r="S198" i="1"/>
  <c r="M198" i="1"/>
  <c r="R199" i="1" l="1"/>
  <c r="G143" i="5"/>
  <c r="H143" i="5"/>
  <c r="G144" i="5"/>
  <c r="H144" i="5"/>
  <c r="AH197" i="1"/>
  <c r="AI197" i="1"/>
  <c r="AJ197" i="1"/>
  <c r="AK197" i="1"/>
  <c r="Q197" i="1" l="1"/>
  <c r="S197" i="1"/>
  <c r="U197" i="1"/>
  <c r="V197" i="1"/>
  <c r="W197" i="1"/>
  <c r="X197" i="1"/>
  <c r="M197" i="1"/>
  <c r="R198" i="1" s="1"/>
  <c r="N197" i="1"/>
  <c r="T203" i="1" l="1"/>
  <c r="AH196" i="1"/>
  <c r="AI196" i="1"/>
  <c r="AJ196" i="1"/>
  <c r="AK196" i="1"/>
  <c r="Q196" i="1"/>
  <c r="S196" i="1"/>
  <c r="U196" i="1"/>
  <c r="V196" i="1"/>
  <c r="W196" i="1"/>
  <c r="X196" i="1"/>
  <c r="T202" i="1" l="1"/>
  <c r="M196" i="1"/>
  <c r="N196" i="1"/>
  <c r="R197" i="1" l="1"/>
  <c r="AH195" i="1"/>
  <c r="AI195" i="1"/>
  <c r="AJ195" i="1"/>
  <c r="AK195" i="1"/>
  <c r="Q195" i="1" l="1"/>
  <c r="S195" i="1" s="1"/>
  <c r="U195" i="1"/>
  <c r="V195" i="1"/>
  <c r="W195" i="1"/>
  <c r="X195" i="1"/>
  <c r="M195" i="1"/>
  <c r="R196" i="1" s="1"/>
  <c r="N195" i="1"/>
  <c r="AH194" i="1"/>
  <c r="AI194" i="1"/>
  <c r="AJ194" i="1"/>
  <c r="AK194" i="1"/>
  <c r="T201" i="1" l="1"/>
  <c r="N194" i="1"/>
  <c r="Q194" i="1"/>
  <c r="T200" i="1" s="1"/>
  <c r="U194" i="1"/>
  <c r="V194" i="1"/>
  <c r="W194" i="1"/>
  <c r="X194" i="1"/>
  <c r="M194" i="1"/>
  <c r="R195" i="1" s="1"/>
  <c r="S194" i="1" l="1"/>
  <c r="AK193" i="1"/>
  <c r="AJ193" i="1"/>
  <c r="AI193" i="1"/>
  <c r="AH193" i="1"/>
  <c r="Q193" i="1" l="1"/>
  <c r="S193" i="1"/>
  <c r="U193" i="1"/>
  <c r="V193" i="1"/>
  <c r="W193" i="1"/>
  <c r="X193" i="1"/>
  <c r="M193" i="1"/>
  <c r="R194" i="1" s="1"/>
  <c r="N193" i="1"/>
  <c r="T199" i="1" l="1"/>
  <c r="AH191" i="1"/>
  <c r="AI191" i="1"/>
  <c r="AJ191" i="1"/>
  <c r="AK191" i="1"/>
  <c r="AH192" i="1"/>
  <c r="AI192" i="1"/>
  <c r="AJ192" i="1"/>
  <c r="AK192" i="1"/>
  <c r="Q191" i="1" l="1"/>
  <c r="U191" i="1"/>
  <c r="V191" i="1"/>
  <c r="W191" i="1"/>
  <c r="X191" i="1"/>
  <c r="Q192" i="1"/>
  <c r="T198" i="1" s="1"/>
  <c r="U192" i="1"/>
  <c r="V192" i="1"/>
  <c r="W192" i="1"/>
  <c r="X192" i="1"/>
  <c r="M192" i="1"/>
  <c r="R193" i="1" s="1"/>
  <c r="N192" i="1"/>
  <c r="S192" i="1" l="1"/>
  <c r="S191" i="1"/>
  <c r="T197" i="1"/>
  <c r="G142" i="5"/>
  <c r="H142" i="5"/>
  <c r="M191" i="1"/>
  <c r="N191" i="1"/>
  <c r="R192" i="1" l="1"/>
  <c r="AJ190" i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S189" i="1"/>
  <c r="U189" i="1"/>
  <c r="V189" i="1"/>
  <c r="W189" i="1" s="1"/>
  <c r="X189" i="1"/>
  <c r="Q190" i="1"/>
  <c r="T196" i="1" s="1"/>
  <c r="U190" i="1"/>
  <c r="V190" i="1"/>
  <c r="W190" i="1"/>
  <c r="X190" i="1"/>
  <c r="AK189" i="1"/>
  <c r="AK190" i="1"/>
  <c r="AH189" i="1"/>
  <c r="AI189" i="1"/>
  <c r="AJ189" i="1"/>
  <c r="M190" i="1"/>
  <c r="R191" i="1" s="1"/>
  <c r="N190" i="1"/>
  <c r="S190" i="1" l="1"/>
  <c r="T195" i="1"/>
  <c r="M189" i="1"/>
  <c r="N189" i="1"/>
  <c r="R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U187" i="1"/>
  <c r="V187" i="1"/>
  <c r="W187" i="1"/>
  <c r="X187" i="1"/>
  <c r="M188" i="1"/>
  <c r="R189" i="1" s="1"/>
  <c r="N188" i="1"/>
  <c r="Q188" i="1"/>
  <c r="U188" i="1"/>
  <c r="V188" i="1"/>
  <c r="W188" i="1"/>
  <c r="X188" i="1"/>
  <c r="AS243" i="1" l="1"/>
  <c r="AT243" i="1" s="1"/>
  <c r="AS244" i="1"/>
  <c r="AT244" i="1" s="1"/>
  <c r="AS245" i="1"/>
  <c r="AT245" i="1" s="1"/>
  <c r="AS241" i="1"/>
  <c r="AT241" i="1" s="1"/>
  <c r="AS242" i="1"/>
  <c r="AT242" i="1" s="1"/>
  <c r="S187" i="1"/>
  <c r="T194" i="1"/>
  <c r="T193" i="1"/>
  <c r="R188" i="1"/>
  <c r="S188" i="1"/>
  <c r="Q186" i="1" l="1"/>
  <c r="S186" i="1"/>
  <c r="U186" i="1"/>
  <c r="V186" i="1"/>
  <c r="W186" i="1"/>
  <c r="X186" i="1"/>
  <c r="AH186" i="1"/>
  <c r="AI186" i="1"/>
  <c r="AJ186" i="1"/>
  <c r="AK186" i="1"/>
  <c r="M186" i="1"/>
  <c r="R187" i="1" s="1"/>
  <c r="N186" i="1"/>
  <c r="T192" i="1" l="1"/>
  <c r="Q185" i="1"/>
  <c r="U185" i="1"/>
  <c r="V185" i="1"/>
  <c r="W185" i="1"/>
  <c r="X185" i="1"/>
  <c r="AH185" i="1"/>
  <c r="AI185" i="1"/>
  <c r="AJ185" i="1"/>
  <c r="AK185" i="1"/>
  <c r="M185" i="1"/>
  <c r="R186" i="1" s="1"/>
  <c r="N185" i="1"/>
  <c r="S185" i="1" l="1"/>
  <c r="T191" i="1"/>
  <c r="N184" i="1"/>
  <c r="Q184" i="1"/>
  <c r="T190" i="1" s="1"/>
  <c r="U184" i="1"/>
  <c r="V184" i="1"/>
  <c r="W184" i="1"/>
  <c r="X184" i="1"/>
  <c r="AH184" i="1"/>
  <c r="AI184" i="1"/>
  <c r="AJ184" i="1"/>
  <c r="AK184" i="1"/>
  <c r="M184" i="1"/>
  <c r="R185" i="1" s="1"/>
  <c r="S184" i="1" l="1"/>
  <c r="N183" i="1"/>
  <c r="Q183" i="1"/>
  <c r="U183" i="1"/>
  <c r="V183" i="1"/>
  <c r="W183" i="1" s="1"/>
  <c r="X183" i="1"/>
  <c r="AH183" i="1"/>
  <c r="AI183" i="1"/>
  <c r="AJ183" i="1"/>
  <c r="AK183" i="1"/>
  <c r="M183" i="1"/>
  <c r="R184" i="1" l="1"/>
  <c r="T189" i="1"/>
  <c r="S183" i="1"/>
  <c r="AH182" i="1"/>
  <c r="AI182" i="1"/>
  <c r="AJ182" i="1"/>
  <c r="AK182" i="1"/>
  <c r="Q182" i="1"/>
  <c r="S182" i="1"/>
  <c r="U182" i="1"/>
  <c r="V182" i="1"/>
  <c r="W182" i="1"/>
  <c r="X182" i="1"/>
  <c r="M182" i="1"/>
  <c r="R183" i="1" s="1"/>
  <c r="N182" i="1"/>
  <c r="T188" i="1" l="1"/>
  <c r="AH181" i="1"/>
  <c r="AI181" i="1"/>
  <c r="AJ181" i="1"/>
  <c r="AK181" i="1"/>
  <c r="Q181" i="1"/>
  <c r="T187" i="1" s="1"/>
  <c r="U181" i="1"/>
  <c r="V181" i="1"/>
  <c r="W181" i="1"/>
  <c r="X181" i="1"/>
  <c r="M181" i="1"/>
  <c r="R182" i="1" s="1"/>
  <c r="N181" i="1"/>
  <c r="S181" i="1" l="1"/>
  <c r="AH180" i="1"/>
  <c r="AI180" i="1"/>
  <c r="AJ180" i="1"/>
  <c r="AK180" i="1"/>
  <c r="Q180" i="1"/>
  <c r="S180" i="1"/>
  <c r="U180" i="1"/>
  <c r="V180" i="1"/>
  <c r="W180" i="1"/>
  <c r="X180" i="1"/>
  <c r="M180" i="1"/>
  <c r="R181" i="1" s="1"/>
  <c r="N180" i="1"/>
  <c r="T186" i="1" l="1"/>
  <c r="AH179" i="1"/>
  <c r="AI179" i="1"/>
  <c r="AJ179" i="1"/>
  <c r="AK179" i="1"/>
  <c r="Q179" i="1"/>
  <c r="U179" i="1"/>
  <c r="S179" i="1" s="1"/>
  <c r="V179" i="1"/>
  <c r="W179" i="1" s="1"/>
  <c r="X179" i="1"/>
  <c r="M179" i="1"/>
  <c r="R180" i="1" s="1"/>
  <c r="N179" i="1"/>
  <c r="T185" i="1" l="1"/>
  <c r="AH178" i="1"/>
  <c r="AI178" i="1"/>
  <c r="AJ178" i="1"/>
  <c r="AK178" i="1"/>
  <c r="Q178" i="1"/>
  <c r="U178" i="1"/>
  <c r="V178" i="1"/>
  <c r="W178" i="1" s="1"/>
  <c r="X178" i="1"/>
  <c r="M178" i="1"/>
  <c r="R179" i="1" s="1"/>
  <c r="N178" i="1"/>
  <c r="T184" i="1" l="1"/>
  <c r="S178" i="1"/>
  <c r="AH177" i="1"/>
  <c r="AI177" i="1"/>
  <c r="AJ177" i="1"/>
  <c r="AK177" i="1"/>
  <c r="M177" i="1"/>
  <c r="R178" i="1" s="1"/>
  <c r="N177" i="1"/>
  <c r="Q177" i="1"/>
  <c r="S177" i="1"/>
  <c r="U177" i="1"/>
  <c r="V177" i="1"/>
  <c r="W177" i="1" s="1"/>
  <c r="X177" i="1"/>
  <c r="T183" i="1" l="1"/>
  <c r="AK176" i="1"/>
  <c r="AJ176" i="1"/>
  <c r="AI176" i="1"/>
  <c r="AH176" i="1"/>
  <c r="Q176" i="1"/>
  <c r="T182" i="1" s="1"/>
  <c r="U176" i="1"/>
  <c r="V176" i="1"/>
  <c r="W176" i="1" s="1"/>
  <c r="X176" i="1"/>
  <c r="M176" i="1"/>
  <c r="R177" i="1" s="1"/>
  <c r="N176" i="1"/>
  <c r="S176" i="1" l="1"/>
  <c r="AK175" i="1"/>
  <c r="AH175" i="1"/>
  <c r="AI175" i="1"/>
  <c r="AJ175" i="1"/>
  <c r="Q175" i="1"/>
  <c r="S175" i="1"/>
  <c r="U175" i="1"/>
  <c r="V175" i="1"/>
  <c r="W175" i="1"/>
  <c r="X175" i="1"/>
  <c r="M175" i="1"/>
  <c r="R176" i="1" s="1"/>
  <c r="N175" i="1"/>
  <c r="T181" i="1" l="1"/>
  <c r="AH174" i="1"/>
  <c r="AI174" i="1"/>
  <c r="AJ174" i="1"/>
  <c r="AK174" i="1"/>
  <c r="Q174" i="1" l="1"/>
  <c r="S174" i="1"/>
  <c r="U174" i="1"/>
  <c r="V174" i="1"/>
  <c r="W174" i="1"/>
  <c r="X174" i="1"/>
  <c r="M174" i="1"/>
  <c r="R175" i="1" s="1"/>
  <c r="N174" i="1"/>
  <c r="T180" i="1" l="1"/>
  <c r="AK173" i="1"/>
  <c r="AJ173" i="1"/>
  <c r="AI173" i="1"/>
  <c r="AH173" i="1"/>
  <c r="X173" i="1"/>
  <c r="Q173" i="1"/>
  <c r="U173" i="1"/>
  <c r="V173" i="1"/>
  <c r="W173" i="1" s="1"/>
  <c r="M173" i="1"/>
  <c r="R174" i="1" s="1"/>
  <c r="N173" i="1"/>
  <c r="T179" i="1" l="1"/>
  <c r="S173" i="1"/>
  <c r="R173" i="1"/>
  <c r="AK171" i="1"/>
  <c r="AK172" i="1"/>
  <c r="M172" i="1"/>
  <c r="N172" i="1"/>
  <c r="Q172" i="1"/>
  <c r="T178" i="1" s="1"/>
  <c r="U172" i="1"/>
  <c r="V172" i="1"/>
  <c r="W172" i="1" s="1"/>
  <c r="X172" i="1"/>
  <c r="AH172" i="1"/>
  <c r="AI172" i="1"/>
  <c r="AJ172" i="1"/>
  <c r="S172" i="1" l="1"/>
  <c r="AJ171" i="1"/>
  <c r="AI171" i="1"/>
  <c r="AH171" i="1"/>
  <c r="Q171" i="1"/>
  <c r="U171" i="1"/>
  <c r="V171" i="1"/>
  <c r="W171" i="1"/>
  <c r="X171" i="1"/>
  <c r="M171" i="1"/>
  <c r="R172" i="1" s="1"/>
  <c r="N171" i="1"/>
  <c r="S171" i="1" l="1"/>
  <c r="T177" i="1"/>
  <c r="Q170" i="1"/>
  <c r="S170" i="1" s="1"/>
  <c r="U170" i="1"/>
  <c r="V170" i="1"/>
  <c r="W170" i="1"/>
  <c r="X170" i="1"/>
  <c r="AH170" i="1"/>
  <c r="AI170" i="1"/>
  <c r="AJ170" i="1"/>
  <c r="AK170" i="1"/>
  <c r="M170" i="1"/>
  <c r="R171" i="1" s="1"/>
  <c r="N170" i="1"/>
  <c r="T176" i="1" l="1"/>
  <c r="Q169" i="1"/>
  <c r="U169" i="1"/>
  <c r="V169" i="1"/>
  <c r="W169" i="1" s="1"/>
  <c r="X169" i="1"/>
  <c r="AH169" i="1"/>
  <c r="AI169" i="1"/>
  <c r="AJ169" i="1"/>
  <c r="AK169" i="1"/>
  <c r="M169" i="1"/>
  <c r="R170" i="1" s="1"/>
  <c r="N169" i="1"/>
  <c r="T175" i="1" l="1"/>
  <c r="S169" i="1"/>
  <c r="AH167" i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R169" i="1" s="1"/>
  <c r="T174" i="1" l="1"/>
  <c r="Q167" i="1"/>
  <c r="U167" i="1"/>
  <c r="S167" i="1" s="1"/>
  <c r="V167" i="1"/>
  <c r="W167" i="1"/>
  <c r="X167" i="1"/>
  <c r="M167" i="1"/>
  <c r="R168" i="1" s="1"/>
  <c r="N167" i="1"/>
  <c r="T173" i="1" l="1"/>
  <c r="AK166" i="1"/>
  <c r="Q166" i="1"/>
  <c r="T172" i="1" s="1"/>
  <c r="S166" i="1"/>
  <c r="U166" i="1"/>
  <c r="V166" i="1"/>
  <c r="W166" i="1"/>
  <c r="X166" i="1"/>
  <c r="AH166" i="1"/>
  <c r="AI166" i="1"/>
  <c r="AJ166" i="1"/>
  <c r="M166" i="1"/>
  <c r="R167" i="1" s="1"/>
  <c r="N166" i="1"/>
  <c r="AK165" i="1" l="1"/>
  <c r="Q165" i="1"/>
  <c r="T171" i="1" s="1"/>
  <c r="S165" i="1"/>
  <c r="U165" i="1"/>
  <c r="V165" i="1"/>
  <c r="W165" i="1"/>
  <c r="X165" i="1"/>
  <c r="AH165" i="1"/>
  <c r="AI165" i="1"/>
  <c r="AJ165" i="1"/>
  <c r="M165" i="1"/>
  <c r="R166" i="1" s="1"/>
  <c r="N165" i="1"/>
  <c r="AK164" i="1" l="1"/>
  <c r="AJ164" i="1"/>
  <c r="AI164" i="1"/>
  <c r="AH164" i="1"/>
  <c r="Q164" i="1"/>
  <c r="U164" i="1"/>
  <c r="S164" i="1" s="1"/>
  <c r="V164" i="1"/>
  <c r="W164" i="1" s="1"/>
  <c r="X164" i="1"/>
  <c r="M164" i="1"/>
  <c r="R165" i="1" s="1"/>
  <c r="N164" i="1"/>
  <c r="T170" i="1" l="1"/>
  <c r="AK160" i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U163" i="1"/>
  <c r="V163" i="1"/>
  <c r="W163" i="1" s="1"/>
  <c r="X163" i="1"/>
  <c r="R163" i="1" l="1"/>
  <c r="S163" i="1"/>
  <c r="T169" i="1"/>
  <c r="S162" i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A70" i="6" s="1"/>
  <c r="N157" i="1"/>
  <c r="Q157" i="1"/>
  <c r="S157" i="1" s="1"/>
  <c r="U157" i="1"/>
  <c r="V157" i="1"/>
  <c r="W157" i="1" s="1"/>
  <c r="X157" i="1"/>
  <c r="AH157" i="1"/>
  <c r="AI157" i="1"/>
  <c r="AJ157" i="1"/>
  <c r="AK157" i="1"/>
  <c r="M157" i="1"/>
  <c r="R158" i="1" s="1"/>
  <c r="T163" i="1" l="1"/>
  <c r="Q156" i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V155" i="1"/>
  <c r="W155" i="1" s="1"/>
  <c r="X155" i="1"/>
  <c r="AH155" i="1"/>
  <c r="AI155" i="1"/>
  <c r="AJ155" i="1"/>
  <c r="AK155" i="1"/>
  <c r="M155" i="1"/>
  <c r="N155" i="1"/>
  <c r="T162" i="1" l="1"/>
  <c r="S155" i="1"/>
  <c r="S156" i="1"/>
  <c r="T161" i="1"/>
  <c r="R156" i="1"/>
  <c r="Q154" i="1"/>
  <c r="U154" i="1"/>
  <c r="V154" i="1"/>
  <c r="W154" i="1" s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N152" i="1"/>
  <c r="Q152" i="1"/>
  <c r="U152" i="1"/>
  <c r="V152" i="1"/>
  <c r="W152" i="1" s="1"/>
  <c r="X152" i="1"/>
  <c r="M153" i="1"/>
  <c r="N153" i="1"/>
  <c r="Q153" i="1"/>
  <c r="U153" i="1"/>
  <c r="V153" i="1"/>
  <c r="W153" i="1" s="1"/>
  <c r="X153" i="1"/>
  <c r="T160" i="1" l="1"/>
  <c r="T159" i="1"/>
  <c r="R152" i="1"/>
  <c r="R153" i="1"/>
  <c r="T158" i="1"/>
  <c r="S154" i="1"/>
  <c r="S151" i="1"/>
  <c r="T157" i="1"/>
  <c r="R154" i="1"/>
  <c r="S152" i="1"/>
  <c r="S153" i="1"/>
  <c r="Q150" i="1"/>
  <c r="U150" i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S150" i="1" l="1"/>
  <c r="R150" i="1"/>
  <c r="R151" i="1"/>
  <c r="T155" i="1"/>
  <c r="T156" i="1"/>
  <c r="Q148" i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U145" i="1"/>
  <c r="V145" i="1"/>
  <c r="W145" i="1" s="1"/>
  <c r="X145" i="1"/>
  <c r="AH145" i="1"/>
  <c r="AI145" i="1"/>
  <c r="AJ145" i="1"/>
  <c r="AK145" i="1"/>
  <c r="M145" i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 s="1"/>
  <c r="X143" i="1"/>
  <c r="M143" i="1"/>
  <c r="N143" i="1"/>
  <c r="T154" i="1" l="1"/>
  <c r="R145" i="1"/>
  <c r="T151" i="1"/>
  <c r="S144" i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V140" i="1"/>
  <c r="W140" i="1" s="1"/>
  <c r="X140" i="1"/>
  <c r="S140" i="1" l="1"/>
  <c r="R139" i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T135" i="1" s="1"/>
  <c r="AI135" i="1"/>
  <c r="AJ135" i="1"/>
  <c r="AK135" i="1"/>
  <c r="M135" i="1"/>
  <c r="N135" i="1"/>
  <c r="R136" i="1" l="1"/>
  <c r="S135" i="1"/>
  <c r="S136" i="1"/>
  <c r="T141" i="1"/>
  <c r="Q134" i="1"/>
  <c r="U134" i="1"/>
  <c r="V134" i="1"/>
  <c r="W134" i="1"/>
  <c r="X134" i="1"/>
  <c r="AH134" i="1"/>
  <c r="AT134" i="1" s="1"/>
  <c r="AI134" i="1"/>
  <c r="AJ134" i="1"/>
  <c r="AK134" i="1"/>
  <c r="M134" i="1"/>
  <c r="R135" i="1" s="1"/>
  <c r="N134" i="1"/>
  <c r="S134" i="1" l="1"/>
  <c r="T140" i="1"/>
  <c r="Q133" i="1"/>
  <c r="S133" i="1"/>
  <c r="U133" i="1"/>
  <c r="V133" i="1"/>
  <c r="W133" i="1"/>
  <c r="X133" i="1"/>
  <c r="AH133" i="1"/>
  <c r="AT133" i="1" s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T132" i="1" s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T131" i="1" s="1"/>
  <c r="AI131" i="1"/>
  <c r="AJ131" i="1"/>
  <c r="AK131" i="1"/>
  <c r="M131" i="1"/>
  <c r="N131" i="1"/>
  <c r="AK129" i="1"/>
  <c r="AK130" i="1"/>
  <c r="AK128" i="1"/>
  <c r="Q130" i="1"/>
  <c r="U130" i="1"/>
  <c r="V130" i="1"/>
  <c r="W130" i="1" s="1"/>
  <c r="X130" i="1"/>
  <c r="AH130" i="1"/>
  <c r="AT130" i="1" s="1"/>
  <c r="AI130" i="1"/>
  <c r="AJ130" i="1"/>
  <c r="M130" i="1"/>
  <c r="N130" i="1"/>
  <c r="Q129" i="1"/>
  <c r="U129" i="1"/>
  <c r="V129" i="1"/>
  <c r="W129" i="1" s="1"/>
  <c r="X129" i="1"/>
  <c r="AH129" i="1"/>
  <c r="AT129" i="1" s="1"/>
  <c r="AI129" i="1"/>
  <c r="AJ129" i="1"/>
  <c r="M129" i="1"/>
  <c r="N129" i="1"/>
  <c r="Q128" i="1"/>
  <c r="U128" i="1"/>
  <c r="V128" i="1"/>
  <c r="W128" i="1" s="1"/>
  <c r="X128" i="1"/>
  <c r="AH128" i="1"/>
  <c r="AT128" i="1" s="1"/>
  <c r="AI128" i="1"/>
  <c r="AJ128" i="1"/>
  <c r="M128" i="1"/>
  <c r="N128" i="1"/>
  <c r="Q127" i="1"/>
  <c r="U127" i="1"/>
  <c r="V127" i="1"/>
  <c r="W127" i="1" s="1"/>
  <c r="X127" i="1"/>
  <c r="AH127" i="1"/>
  <c r="AT127" i="1" s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T126" i="1" s="1"/>
  <c r="AI126" i="1"/>
  <c r="AJ126" i="1"/>
  <c r="M126" i="1"/>
  <c r="N126" i="1"/>
  <c r="Q125" i="1"/>
  <c r="U125" i="1"/>
  <c r="C114" i="4" s="1"/>
  <c r="V125" i="1"/>
  <c r="W125" i="1" s="1"/>
  <c r="X125" i="1"/>
  <c r="AH125" i="1"/>
  <c r="AT125" i="1" s="1"/>
  <c r="AI125" i="1"/>
  <c r="AJ125" i="1"/>
  <c r="M125" i="1"/>
  <c r="N125" i="1"/>
  <c r="Q124" i="1"/>
  <c r="U124" i="1"/>
  <c r="C113" i="4" s="1"/>
  <c r="V124" i="1"/>
  <c r="W124" i="1" s="1"/>
  <c r="X124" i="1"/>
  <c r="AH124" i="1"/>
  <c r="AT124" i="1" s="1"/>
  <c r="AI124" i="1"/>
  <c r="AJ124" i="1"/>
  <c r="M124" i="1"/>
  <c r="N124" i="1"/>
  <c r="S128" i="1" l="1"/>
  <c r="S130" i="1"/>
  <c r="S125" i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T123" i="1" s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T122" i="1" s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T121" i="1" s="1"/>
  <c r="AI121" i="1"/>
  <c r="AJ121" i="1"/>
  <c r="M121" i="1"/>
  <c r="N121" i="1"/>
  <c r="Q120" i="1"/>
  <c r="U120" i="1"/>
  <c r="C109" i="4" s="1"/>
  <c r="V120" i="1"/>
  <c r="W120" i="1" s="1"/>
  <c r="X120" i="1"/>
  <c r="AH120" i="1"/>
  <c r="AT120" i="1" s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T119" i="1" s="1"/>
  <c r="AI119" i="1"/>
  <c r="AJ119" i="1"/>
  <c r="N119" i="1"/>
  <c r="AI118" i="1"/>
  <c r="V2" i="4" s="1"/>
  <c r="AJ118" i="1"/>
  <c r="W2" i="4" s="1"/>
  <c r="Q118" i="1"/>
  <c r="B107" i="4" s="1"/>
  <c r="U118" i="1"/>
  <c r="C107" i="4" s="1"/>
  <c r="V118" i="1"/>
  <c r="W118" i="1" s="1"/>
  <c r="X118" i="1"/>
  <c r="AH118" i="1"/>
  <c r="AT118" i="1" s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B2" i="4" s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A2" i="4" l="1"/>
  <c r="D107" i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102" i="4" l="1"/>
  <c r="T113" i="1" s="1"/>
  <c r="D90" i="4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B76" i="6" s="1"/>
  <c r="V76" i="1"/>
  <c r="M76" i="1"/>
  <c r="N76" i="1"/>
  <c r="F75" i="1"/>
  <c r="B75" i="6" s="1"/>
  <c r="V75" i="1"/>
  <c r="M75" i="1"/>
  <c r="N75" i="1"/>
  <c r="F74" i="1"/>
  <c r="B74" i="6" s="1"/>
  <c r="V74" i="1"/>
  <c r="M74" i="1"/>
  <c r="N74" i="1"/>
  <c r="F73" i="1"/>
  <c r="B73" i="6" s="1"/>
  <c r="V73" i="1"/>
  <c r="M73" i="1"/>
  <c r="N73" i="1"/>
  <c r="Q72" i="1"/>
  <c r="B61" i="4" s="1"/>
  <c r="U72" i="1"/>
  <c r="C61" i="4" s="1"/>
  <c r="V72" i="1"/>
  <c r="X72" i="1"/>
  <c r="M72" i="1"/>
  <c r="N72" i="1"/>
  <c r="F72" i="1"/>
  <c r="B72" i="6" s="1"/>
  <c r="Q71" i="1"/>
  <c r="V71" i="1"/>
  <c r="X71" i="1"/>
  <c r="Q2" i="4" s="1"/>
  <c r="M71" i="1"/>
  <c r="N71" i="1"/>
  <c r="F71" i="1"/>
  <c r="B71" i="6" s="1"/>
  <c r="V70" i="1"/>
  <c r="F70" i="1"/>
  <c r="B70" i="1"/>
  <c r="A59" i="4"/>
  <c r="B60" i="4" l="1"/>
  <c r="U2" i="4"/>
  <c r="F2" i="4"/>
  <c r="B70" i="6"/>
  <c r="A67" i="4"/>
  <c r="A78" i="6"/>
  <c r="D67" i="4"/>
  <c r="T78" i="1" s="1"/>
  <c r="D78" i="4"/>
  <c r="T89" i="1" s="1"/>
  <c r="D82" i="4"/>
  <c r="T93" i="1" s="1"/>
  <c r="D76" i="4"/>
  <c r="T87" i="1" s="1"/>
  <c r="D77" i="4"/>
  <c r="T88" i="1" s="1"/>
  <c r="D81" i="4"/>
  <c r="T92" i="1" s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87" i="2"/>
  <c r="R73" i="1"/>
  <c r="R74" i="1"/>
  <c r="S76" i="1"/>
  <c r="S77" i="1"/>
  <c r="A79" i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N2" i="4" s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A68" i="4" l="1"/>
  <c r="A79" i="6"/>
  <c r="K2" i="4"/>
  <c r="P2" i="4"/>
  <c r="A60" i="4"/>
  <c r="A71" i="6"/>
  <c r="O2" i="4"/>
  <c r="C59" i="4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R79" i="1"/>
  <c r="A72" i="1"/>
  <c r="A88" i="2"/>
  <c r="R71" i="1"/>
  <c r="A61" i="4" l="1"/>
  <c r="A72" i="6"/>
  <c r="A69" i="4"/>
  <c r="A80" i="6"/>
  <c r="L2" i="4"/>
  <c r="D68" i="4"/>
  <c r="D71" i="4"/>
  <c r="T82" i="1" s="1"/>
  <c r="D66" i="4"/>
  <c r="T77" i="1" s="1"/>
  <c r="D69" i="4"/>
  <c r="T80" i="1" s="1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T81" i="1" s="1"/>
  <c r="D74" i="4"/>
  <c r="T85" i="1" s="1"/>
  <c r="T76" i="1"/>
  <c r="T74" i="1"/>
  <c r="T73" i="1"/>
  <c r="T79" i="1"/>
  <c r="D72" i="4"/>
  <c r="T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S136" i="1"/>
  <c r="AT136" i="1" s="1"/>
  <c r="A138" i="1" l="1"/>
  <c r="A137" i="6"/>
  <c r="AS137" i="1"/>
  <c r="AT137" i="1" s="1"/>
  <c r="A139" i="1" l="1"/>
  <c r="A138" i="6"/>
  <c r="AS138" i="1"/>
  <c r="AT138" i="1" s="1"/>
  <c r="A140" i="1" l="1"/>
  <c r="A139" i="6"/>
  <c r="AS139" i="1"/>
  <c r="AT139" i="1" s="1"/>
  <c r="A141" i="1" l="1"/>
  <c r="A140" i="6"/>
  <c r="AS140" i="1"/>
  <c r="AT140" i="1" s="1"/>
  <c r="A142" i="1" l="1"/>
  <c r="A141" i="6"/>
  <c r="AS141" i="1"/>
  <c r="AT141" i="1" s="1"/>
  <c r="A143" i="1" l="1"/>
  <c r="A142" i="6"/>
  <c r="AS142" i="1"/>
  <c r="AT142" i="1" s="1"/>
  <c r="A144" i="1" l="1"/>
  <c r="A143" i="6"/>
  <c r="AS143" i="1"/>
  <c r="AT143" i="1" s="1"/>
  <c r="A145" i="1" l="1"/>
  <c r="A144" i="6"/>
  <c r="AS144" i="1"/>
  <c r="AT144" i="1" s="1"/>
  <c r="A146" i="1" l="1"/>
  <c r="A145" i="6"/>
  <c r="AS145" i="1"/>
  <c r="AT145" i="1" s="1"/>
  <c r="A147" i="1" l="1"/>
  <c r="A146" i="6"/>
  <c r="AS146" i="1"/>
  <c r="AT146" i="1" s="1"/>
  <c r="A148" i="1" l="1"/>
  <c r="A147" i="6"/>
  <c r="AS147" i="1"/>
  <c r="AT147" i="1" s="1"/>
  <c r="A149" i="1" l="1"/>
  <c r="A148" i="6"/>
  <c r="AS148" i="1"/>
  <c r="AT148" i="1" s="1"/>
  <c r="A150" i="1" l="1"/>
  <c r="A149" i="6"/>
  <c r="AS149" i="1"/>
  <c r="AT149" i="1" s="1"/>
  <c r="A151" i="1" l="1"/>
  <c r="A150" i="6"/>
  <c r="AS150" i="1"/>
  <c r="AT150" i="1" s="1"/>
  <c r="A152" i="1" l="1"/>
  <c r="A151" i="6"/>
  <c r="AS151" i="1"/>
  <c r="AT151" i="1" s="1"/>
  <c r="A153" i="1" l="1"/>
  <c r="A152" i="6"/>
  <c r="AS152" i="1"/>
  <c r="AT152" i="1" s="1"/>
  <c r="A154" i="1" l="1"/>
  <c r="A153" i="6"/>
  <c r="AS153" i="1"/>
  <c r="AT153" i="1" s="1"/>
  <c r="A155" i="1" l="1"/>
  <c r="A154" i="6"/>
  <c r="AS154" i="1"/>
  <c r="AT154" i="1" s="1"/>
  <c r="A156" i="1" l="1"/>
  <c r="A155" i="6"/>
  <c r="AS155" i="1"/>
  <c r="AT155" i="1" s="1"/>
  <c r="A157" i="1" l="1"/>
  <c r="A156" i="6"/>
  <c r="AS156" i="1"/>
  <c r="AT156" i="1" s="1"/>
  <c r="A158" i="1" l="1"/>
  <c r="A157" i="6"/>
  <c r="AS157" i="1"/>
  <c r="AT157" i="1" s="1"/>
  <c r="A159" i="1" l="1"/>
  <c r="A158" i="6"/>
  <c r="AS158" i="1"/>
  <c r="AT158" i="1" s="1"/>
  <c r="A160" i="1" l="1"/>
  <c r="A159" i="6"/>
  <c r="AS159" i="1"/>
  <c r="AT159" i="1" s="1"/>
  <c r="A161" i="1" l="1"/>
  <c r="A160" i="6"/>
  <c r="AS160" i="1"/>
  <c r="AT160" i="1" s="1"/>
  <c r="A162" i="1" l="1"/>
  <c r="A161" i="6"/>
  <c r="AS161" i="1"/>
  <c r="AT161" i="1" s="1"/>
  <c r="A163" i="1" l="1"/>
  <c r="A162" i="6"/>
  <c r="AS162" i="1"/>
  <c r="AT162" i="1" s="1"/>
  <c r="A164" i="1" l="1"/>
  <c r="A163" i="6"/>
  <c r="AS163" i="1"/>
  <c r="AT163" i="1" s="1"/>
  <c r="A165" i="1" l="1"/>
  <c r="A164" i="6"/>
  <c r="AS164" i="1"/>
  <c r="AT164" i="1" s="1"/>
  <c r="A166" i="1" l="1"/>
  <c r="A165" i="6"/>
  <c r="AS165" i="1"/>
  <c r="AT165" i="1" s="1"/>
  <c r="A167" i="1" l="1"/>
  <c r="A166" i="6"/>
  <c r="AS166" i="1"/>
  <c r="AT166" i="1" s="1"/>
  <c r="A168" i="1" l="1"/>
  <c r="A167" i="6"/>
  <c r="AS167" i="1"/>
  <c r="AT167" i="1" s="1"/>
  <c r="A169" i="1" l="1"/>
  <c r="A168" i="6"/>
  <c r="AS168" i="1"/>
  <c r="AT168" i="1" s="1"/>
  <c r="A169" i="6" l="1"/>
  <c r="AS169" i="1"/>
  <c r="AT169" i="1" s="1"/>
  <c r="A170" i="1"/>
  <c r="A170" i="6" l="1"/>
  <c r="AS170" i="1"/>
  <c r="AT170" i="1" s="1"/>
  <c r="A171" i="1"/>
  <c r="A171" i="6" l="1"/>
  <c r="AS171" i="1"/>
  <c r="AT171" i="1" s="1"/>
  <c r="A172" i="1"/>
  <c r="A172" i="6" l="1"/>
  <c r="AS172" i="1"/>
  <c r="AT172" i="1" s="1"/>
  <c r="A173" i="1"/>
  <c r="A173" i="6" l="1"/>
  <c r="AS173" i="1"/>
  <c r="AT173" i="1" s="1"/>
  <c r="A174" i="1"/>
  <c r="A174" i="6" l="1"/>
  <c r="AS174" i="1"/>
  <c r="AT174" i="1" s="1"/>
  <c r="A175" i="1"/>
  <c r="A175" i="6" l="1"/>
  <c r="AS175" i="1"/>
  <c r="AT175" i="1" s="1"/>
  <c r="A176" i="1"/>
  <c r="A176" i="6" l="1"/>
  <c r="AS176" i="1"/>
  <c r="AT176" i="1" s="1"/>
  <c r="A177" i="1"/>
  <c r="A177" i="6" l="1"/>
  <c r="AS177" i="1"/>
  <c r="AT177" i="1" s="1"/>
  <c r="A178" i="1"/>
  <c r="A178" i="6" l="1"/>
  <c r="AS178" i="1"/>
  <c r="AT178" i="1" s="1"/>
  <c r="A179" i="1"/>
  <c r="A179" i="6" l="1"/>
  <c r="AS179" i="1"/>
  <c r="AT179" i="1" s="1"/>
  <c r="A180" i="1"/>
  <c r="A180" i="6" l="1"/>
  <c r="AS180" i="1"/>
  <c r="AT180" i="1" s="1"/>
  <c r="A181" i="1"/>
  <c r="A181" i="6" l="1"/>
  <c r="AS181" i="1"/>
  <c r="AT181" i="1" s="1"/>
  <c r="A182" i="1"/>
  <c r="A182" i="6" l="1"/>
  <c r="AS182" i="1"/>
  <c r="AT182" i="1" s="1"/>
  <c r="A183" i="1"/>
  <c r="A183" i="6" l="1"/>
  <c r="AS183" i="1"/>
  <c r="AT183" i="1" s="1"/>
  <c r="A184" i="1"/>
  <c r="A184" i="6" l="1"/>
  <c r="AS184" i="1"/>
  <c r="AT184" i="1" s="1"/>
  <c r="A185" i="1"/>
  <c r="A185" i="6" l="1"/>
  <c r="AS185" i="1"/>
  <c r="AT185" i="1" s="1"/>
  <c r="A186" i="1"/>
  <c r="A186" i="6" l="1"/>
  <c r="AS186" i="1"/>
  <c r="AT186" i="1" s="1"/>
  <c r="A187" i="1"/>
  <c r="A187" i="6" l="1"/>
  <c r="A188" i="1"/>
  <c r="AS187" i="1"/>
  <c r="AT187" i="1" s="1"/>
  <c r="A188" i="6" l="1"/>
  <c r="A189" i="1"/>
  <c r="AS188" i="1"/>
  <c r="AT188" i="1" s="1"/>
  <c r="A189" i="6" l="1"/>
  <c r="A190" i="1"/>
  <c r="AS189" i="1"/>
  <c r="AT189" i="1" s="1"/>
  <c r="A190" i="6" l="1"/>
  <c r="A191" i="1"/>
  <c r="AS190" i="1"/>
  <c r="AT190" i="1" s="1"/>
  <c r="A191" i="6" l="1"/>
  <c r="A192" i="1"/>
  <c r="AS191" i="1"/>
  <c r="AT191" i="1" s="1"/>
  <c r="A192" i="6" l="1"/>
  <c r="A193" i="1"/>
  <c r="AS192" i="1"/>
  <c r="AT192" i="1" s="1"/>
  <c r="A193" i="6" l="1"/>
  <c r="A194" i="1"/>
  <c r="AS193" i="1"/>
  <c r="AT193" i="1" s="1"/>
  <c r="A194" i="6" l="1"/>
  <c r="A195" i="1"/>
  <c r="AS194" i="1"/>
  <c r="AT194" i="1" s="1"/>
  <c r="A195" i="6" l="1"/>
  <c r="A196" i="1"/>
  <c r="AS195" i="1"/>
  <c r="AT195" i="1" s="1"/>
  <c r="A196" i="6" l="1"/>
  <c r="A197" i="1"/>
  <c r="AS196" i="1"/>
  <c r="AT196" i="1" s="1"/>
  <c r="A197" i="6" l="1"/>
  <c r="A198" i="1"/>
  <c r="AS197" i="1"/>
  <c r="AT197" i="1" s="1"/>
  <c r="A199" i="1" l="1"/>
  <c r="A198" i="6"/>
  <c r="AS198" i="1"/>
  <c r="AT198" i="1" s="1"/>
  <c r="A200" i="1" l="1"/>
  <c r="A199" i="6"/>
  <c r="AS199" i="1"/>
  <c r="AT199" i="1" s="1"/>
  <c r="A201" i="1" l="1"/>
  <c r="AS200" i="1"/>
  <c r="AT200" i="1" s="1"/>
  <c r="A202" i="1" l="1"/>
  <c r="AS201" i="1"/>
  <c r="AT201" i="1" s="1"/>
  <c r="A203" i="1" l="1"/>
  <c r="AS202" i="1"/>
  <c r="AT202" i="1" s="1"/>
  <c r="A204" i="1" l="1"/>
  <c r="AS203" i="1"/>
  <c r="AT203" i="1" s="1"/>
  <c r="A205" i="1" l="1"/>
  <c r="AS204" i="1"/>
  <c r="AT204" i="1" s="1"/>
  <c r="A206" i="1" l="1"/>
  <c r="AS205" i="1"/>
  <c r="AT205" i="1" s="1"/>
  <c r="A207" i="1" l="1"/>
  <c r="AS206" i="1"/>
  <c r="AT206" i="1" s="1"/>
  <c r="A208" i="1" l="1"/>
  <c r="AS207" i="1"/>
  <c r="AT207" i="1" s="1"/>
  <c r="A209" i="1" l="1"/>
  <c r="AS208" i="1"/>
  <c r="AT208" i="1" s="1"/>
  <c r="A210" i="1" l="1"/>
  <c r="AS209" i="1"/>
  <c r="AT209" i="1" s="1"/>
  <c r="A211" i="1" l="1"/>
  <c r="AS210" i="1"/>
  <c r="AT210" i="1" s="1"/>
  <c r="A212" i="1" l="1"/>
  <c r="AS211" i="1"/>
  <c r="AT211" i="1" s="1"/>
  <c r="A213" i="1" l="1"/>
  <c r="AS212" i="1"/>
  <c r="AT212" i="1" s="1"/>
  <c r="A214" i="1" l="1"/>
  <c r="AS213" i="1"/>
  <c r="AT213" i="1" s="1"/>
  <c r="A215" i="1" l="1"/>
  <c r="AS214" i="1"/>
  <c r="AT214" i="1" s="1"/>
  <c r="A216" i="1" l="1"/>
  <c r="AS215" i="1"/>
  <c r="AT215" i="1" s="1"/>
  <c r="A217" i="1" l="1"/>
  <c r="AS216" i="1"/>
  <c r="AT216" i="1" s="1"/>
  <c r="A218" i="1" l="1"/>
  <c r="AS217" i="1"/>
  <c r="AT217" i="1" s="1"/>
  <c r="A219" i="1" l="1"/>
  <c r="AS218" i="1"/>
  <c r="AT218" i="1" s="1"/>
  <c r="A220" i="1" l="1"/>
  <c r="AS219" i="1"/>
  <c r="AT219" i="1" s="1"/>
  <c r="A221" i="1" l="1"/>
  <c r="AS220" i="1"/>
  <c r="AT220" i="1" s="1"/>
  <c r="A222" i="1" l="1"/>
  <c r="AS221" i="1"/>
  <c r="AT221" i="1" s="1"/>
  <c r="A223" i="1" l="1"/>
  <c r="AS222" i="1"/>
  <c r="AT222" i="1" s="1"/>
  <c r="A224" i="1" l="1"/>
  <c r="AS223" i="1"/>
  <c r="AT223" i="1" s="1"/>
  <c r="A225" i="1" l="1"/>
  <c r="AS224" i="1"/>
  <c r="AT224" i="1" s="1"/>
  <c r="A226" i="1" l="1"/>
  <c r="AS225" i="1"/>
  <c r="AT225" i="1" s="1"/>
  <c r="A227" i="1" l="1"/>
  <c r="AS226" i="1"/>
  <c r="AT226" i="1" s="1"/>
  <c r="A228" i="1" l="1"/>
  <c r="AS227" i="1"/>
  <c r="AT227" i="1" s="1"/>
  <c r="A229" i="1" l="1"/>
  <c r="AS228" i="1"/>
  <c r="AT228" i="1" s="1"/>
  <c r="A230" i="1" l="1"/>
  <c r="AS229" i="1"/>
  <c r="AT229" i="1" s="1"/>
  <c r="A231" i="1" l="1"/>
  <c r="AS230" i="1"/>
  <c r="AT230" i="1" s="1"/>
  <c r="A232" i="1" l="1"/>
  <c r="AS231" i="1"/>
  <c r="AT231" i="1" s="1"/>
  <c r="A233" i="1" l="1"/>
  <c r="AS232" i="1"/>
  <c r="AT232" i="1" s="1"/>
  <c r="A234" i="1" l="1"/>
  <c r="AS233" i="1"/>
  <c r="AT233" i="1" s="1"/>
  <c r="A235" i="1" l="1"/>
  <c r="AS234" i="1"/>
  <c r="AT234" i="1" s="1"/>
  <c r="A236" i="1" l="1"/>
  <c r="AS235" i="1"/>
  <c r="AT235" i="1" s="1"/>
  <c r="A237" i="1" l="1"/>
  <c r="AS236" i="1"/>
  <c r="AT236" i="1" s="1"/>
  <c r="A238" i="1" l="1"/>
  <c r="AS237" i="1"/>
  <c r="AT237" i="1" s="1"/>
  <c r="A239" i="1" l="1"/>
  <c r="AS238" i="1"/>
  <c r="AT238" i="1" s="1"/>
  <c r="A240" i="1" l="1"/>
  <c r="AS239" i="1"/>
  <c r="AT239" i="1" s="1"/>
  <c r="A241" i="1" l="1"/>
  <c r="AS240" i="1"/>
  <c r="AT240" i="1" s="1"/>
</calcChain>
</file>

<file path=xl/sharedStrings.xml><?xml version="1.0" encoding="utf-8"?>
<sst xmlns="http://schemas.openxmlformats.org/spreadsheetml/2006/main" count="474" uniqueCount="444">
  <si>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</si>
  <si>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</si>
  <si>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</si>
  <si>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</si>
  <si>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</si>
  <si>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</si>
  <si>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</si>
  <si>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</si>
  <si>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</si>
  <si>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</si>
  <si>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</si>
  <si>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</si>
  <si>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</si>
  <si>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</si>
  <si>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</si>
  <si>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</si>
  <si>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</si>
  <si>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</si>
  <si>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</si>
  <si>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</si>
  <si>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</si>
  <si>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</si>
  <si>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</si>
  <si>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</si>
  <si>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</si>
  <si>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</si>
  <si>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</si>
  <si>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</si>
  <si>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</si>
  <si>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</si>
  <si>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</si>
  <si>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</si>
  <si>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</si>
  <si>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</si>
  <si>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</si>
  <si>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</si>
  <si>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</si>
  <si>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</si>
  <si>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</si>
  <si>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</si>
  <si>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</si>
  <si>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</si>
  <si>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</si>
  <si>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</si>
  <si>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</si>
  <si>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</si>
  <si>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</si>
  <si>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</si>
  <si>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</si>
  <si>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</si>
  <si>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</si>
  <si>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</si>
  <si>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</si>
  <si>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</si>
  <si>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</si>
  <si>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</si>
  <si>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</si>
  <si>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</si>
  <si>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</si>
  <si>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</si>
  <si>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</si>
  <si>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</si>
  <si>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</si>
  <si>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</si>
  <si>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</si>
  <si>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</si>
  <si>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</si>
  <si>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</si>
  <si>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</si>
  <si>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</si>
  <si>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</si>
  <si>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</si>
  <si>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</si>
  <si>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</si>
  <si>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</si>
  <si>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</si>
  <si>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</si>
  <si>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</si>
  <si>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</si>
  <si>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</si>
  <si>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</si>
  <si>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</si>
  <si>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</si>
  <si>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</si>
  <si>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</si>
  <si>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</si>
  <si>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</si>
  <si>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</si>
  <si>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</si>
  <si>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</si>
  <si>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</si>
  <si>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</si>
  <si>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</si>
  <si>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</si>
  <si>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</si>
  <si>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</si>
  <si>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</si>
  <si>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</si>
  <si>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</si>
  <si>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</si>
  <si>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</si>
  <si>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</si>
  <si>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</si>
  <si>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</si>
  <si>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</si>
  <si>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</si>
  <si>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</si>
  <si>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</si>
  <si>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</si>
  <si>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</si>
  <si>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</si>
  <si>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</si>
  <si>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</si>
  <si>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</si>
  <si>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</si>
  <si>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</si>
  <si>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</si>
  <si>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</si>
  <si>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</si>
  <si>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</si>
  <si>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</si>
  <si>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</si>
  <si>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</si>
  <si>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</si>
  <si>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</si>
  <si>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</si>
  <si>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</si>
  <si>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</si>
  <si>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</si>
  <si>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</si>
  <si>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</si>
  <si>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</si>
  <si>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</si>
  <si>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</si>
  <si>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</si>
  <si>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</si>
  <si>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</si>
  <si>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</si>
  <si>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</si>
  <si>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</si>
  <si>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</si>
  <si>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</si>
  <si>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</si>
  <si>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</si>
  <si>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</si>
  <si>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</si>
  <si>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</si>
  <si>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</si>
  <si>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</si>
  <si>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</si>
  <si>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</si>
  <si>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</si>
  <si>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</si>
  <si>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</si>
  <si>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</si>
  <si>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</si>
  <si>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</si>
  <si>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</si>
  <si>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</si>
  <si>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</si>
  <si>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</si>
  <si>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</si>
  <si>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</si>
  <si>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</si>
  <si>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</si>
  <si>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</si>
  <si>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</si>
  <si>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</si>
  <si>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</si>
  <si>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</si>
  <si>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</si>
  <si>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</si>
  <si>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</si>
  <si>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</si>
  <si>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</si>
  <si>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</si>
  <si>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</si>
  <si>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</si>
  <si>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</si>
  <si>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</si>
  <si>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</si>
  <si>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</si>
  <si>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</si>
  <si>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</si>
  <si>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</si>
  <si>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</si>
  <si>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</si>
  <si>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</si>
  <si>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</si>
  <si>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</si>
  <si>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</si>
  <si>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</si>
  <si>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</si>
  <si>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</si>
  <si>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</si>
  <si>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</si>
  <si>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</si>
  <si>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</si>
  <si>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</si>
  <si>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</si>
  <si>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</si>
  <si>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</si>
  <si>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</si>
  <si>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</si>
  <si>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</si>
  <si>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</si>
  <si>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</si>
  <si>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</si>
  <si>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</si>
  <si>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</si>
  <si>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</si>
  <si>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</si>
  <si>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</si>
  <si>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</si>
  <si>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</si>
  <si>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</si>
  <si>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</si>
  <si>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</si>
  <si>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</si>
  <si>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</si>
  <si>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</si>
  <si>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</si>
  <si>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</si>
  <si>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</si>
  <si>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</si>
  <si>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</si>
  <si>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</si>
  <si>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</si>
  <si>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</si>
  <si>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</si>
  <si>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</si>
  <si>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</si>
  <si>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</si>
  <si>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</si>
  <si>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</si>
  <si>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</si>
  <si>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</si>
  <si>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</si>
  <si>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</si>
  <si>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</si>
  <si>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</si>
  <si>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</si>
  <si>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</si>
  <si>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</si>
  <si>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</si>
  <si>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</si>
  <si>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</si>
  <si>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</si>
  <si>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</si>
  <si>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</si>
  <si>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</si>
  <si>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</si>
  <si>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</si>
  <si>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</si>
  <si>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</si>
  <si>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</si>
  <si>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</si>
  <si>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</si>
  <si>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</si>
  <si>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</si>
  <si>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</si>
  <si>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</si>
  <si>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</si>
  <si>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</si>
  <si>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</si>
  <si>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</si>
  <si>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</si>
  <si>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</si>
  <si>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</si>
  <si>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</si>
  <si>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</si>
  <si>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</si>
  <si>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</si>
  <si>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</si>
  <si>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</si>
  <si>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</si>
  <si>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</si>
  <si>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</si>
  <si>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</si>
  <si>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</si>
  <si>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</si>
  <si>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</si>
  <si>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</si>
  <si>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</si>
  <si>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</si>
  <si>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</si>
  <si>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</si>
  <si>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</si>
  <si>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</si>
  <si>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</si>
  <si>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</si>
  <si>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</si>
  <si>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</si>
  <si>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</si>
  <si>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</si>
  <si>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</si>
  <si>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</si>
  <si>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</si>
  <si>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</si>
  <si>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</si>
  <si>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</si>
  <si>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</si>
  <si>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</si>
  <si>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</si>
  <si>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</si>
  <si>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</si>
  <si>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</si>
  <si>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</si>
  <si>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</si>
  <si>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</si>
  <si>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</si>
  <si>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</si>
  <si>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</si>
  <si>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</si>
  <si>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</si>
  <si>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</si>
  <si>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</si>
  <si>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</si>
  <si>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</si>
  <si>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</si>
  <si>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</si>
  <si>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</si>
  <si>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</si>
  <si>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</si>
  <si>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</si>
  <si>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</si>
  <si>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</si>
  <si>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</si>
  <si>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</si>
  <si>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</si>
  <si>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</si>
  <si>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</si>
  <si>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</si>
  <si>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</si>
  <si>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</si>
  <si>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</si>
  <si>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</si>
  <si>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</si>
  <si>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</si>
  <si>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</si>
  <si>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</si>
  <si>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</si>
  <si>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</si>
  <si>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</si>
  <si>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</si>
  <si>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</si>
  <si>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</si>
  <si>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</si>
  <si>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</si>
  <si>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</si>
  <si>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</si>
  <si>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</si>
  <si>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</si>
  <si>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</si>
  <si>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</si>
  <si>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</si>
  <si>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</si>
  <si>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</si>
  <si>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</si>
  <si>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</si>
  <si>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</si>
  <si>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</si>
  <si>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</si>
  <si>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</si>
  <si>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</si>
  <si>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</si>
  <si>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</si>
  <si>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</si>
  <si>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</si>
  <si>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</si>
  <si>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</si>
  <si>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</si>
  <si>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</si>
  <si>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</si>
  <si>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</si>
  <si>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</si>
  <si>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</si>
  <si>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</si>
  <si>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</si>
  <si>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</si>
  <si>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</si>
  <si>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</si>
  <si>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</si>
  <si>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</si>
  <si>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</si>
  <si>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</si>
  <si>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</si>
  <si>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</si>
  <si>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</si>
  <si>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</si>
  <si>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</si>
  <si>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</si>
  <si>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</si>
  <si>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</si>
  <si>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</si>
  <si>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</si>
  <si>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</si>
  <si>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</si>
  <si>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Butler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</si>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</sst>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N258"/>
  <sheetViews>
    <sheetView tabSelected="1" zoomScale="112" zoomScaleNormal="112" workbookViewId="0">
      <pane xSplit="1" ySplit="1" topLeftCell="BG243" activePane="bottomRight" state="frozen"/>
      <selection pane="topRight" activeCell="B1" sqref="B1"/>
      <selection pane="bottomLeft" activeCell="A2" sqref="A2"/>
      <selection pane="bottomRight" activeCell="BP258" sqref="BP258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  <col min="41" max="44" width="8.7265625" hidden="1" customWidth="1"/>
    <col min="45" max="45" width="8.7265625" customWidth="1"/>
  </cols>
  <sheetData>
    <row r="1" spans="1:6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  <c r="AU1" t="s">
        <v>210</v>
      </c>
      <c r="AV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399</v>
      </c>
      <c r="BH1" t="s">
        <v>400</v>
      </c>
      <c r="BI1" t="s">
        <v>393</v>
      </c>
      <c r="BJ1" t="s">
        <v>394</v>
      </c>
      <c r="BK1" t="s">
        <v>395</v>
      </c>
      <c r="BL1" t="s">
        <v>396</v>
      </c>
      <c r="BM1" t="s">
        <v>397</v>
      </c>
      <c r="BN1" t="s">
        <v>398</v>
      </c>
    </row>
    <row r="2" spans="1:66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66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66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66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66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66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66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66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66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66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66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66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66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66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66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1</v>
      </c>
      <c r="AT136">
        <f t="shared" si="25"/>
        <v>79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1</v>
      </c>
      <c r="AT137">
        <f t="shared" si="25"/>
        <v>83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2</v>
      </c>
      <c r="AT138">
        <f>AH138-AS138</f>
        <v>83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2</v>
      </c>
      <c r="AT139">
        <f t="shared" ref="AT139:AT188" si="41">AH139-AS139</f>
        <v>87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2</v>
      </c>
      <c r="AT140">
        <f t="shared" si="41"/>
        <v>86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2</v>
      </c>
      <c r="AT141">
        <f t="shared" si="41"/>
        <v>87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2</v>
      </c>
      <c r="AT142">
        <f t="shared" si="41"/>
        <v>81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2</v>
      </c>
      <c r="AT143">
        <f t="shared" si="41"/>
        <v>84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2</v>
      </c>
      <c r="AT144">
        <f t="shared" si="41"/>
        <v>89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2</v>
      </c>
      <c r="AT145">
        <f t="shared" si="41"/>
        <v>95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2</v>
      </c>
      <c r="AT146">
        <f t="shared" si="41"/>
        <v>106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3</v>
      </c>
      <c r="AT147">
        <f t="shared" si="41"/>
        <v>103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202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" si="312">C197-D197-E197</f>
        <v>18621</v>
      </c>
      <c r="W197" s="3">
        <f t="shared" ref="W197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:N202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 s="7">
        <f t="shared" si="219"/>
        <v>713221</v>
      </c>
      <c r="N199" s="4">
        <f t="shared" si="320"/>
        <v>0.11141275232169599</v>
      </c>
      <c r="Q199">
        <f t="shared" ref="Q199" si="334">C199-C198</f>
        <v>870</v>
      </c>
      <c r="R199">
        <f t="shared" ref="R199" si="335">M199-M198</f>
        <v>4638</v>
      </c>
      <c r="S199" s="8">
        <f t="shared" ref="S199" si="336">Q199/U199</f>
        <v>0.15795206971677561</v>
      </c>
      <c r="T199" s="8">
        <f t="shared" ref="T199" si="337">SUM(Q193:Q199)/SUM(U193:U199)</f>
        <v>0.13881392746659646</v>
      </c>
      <c r="U199">
        <f t="shared" ref="U199" si="338">B199-B198</f>
        <v>5508</v>
      </c>
      <c r="V199">
        <f t="shared" ref="V199" si="339">C199-D199-E199</f>
        <v>18539</v>
      </c>
      <c r="W199" s="3">
        <f t="shared" ref="W199" si="340">F199/V199</f>
        <v>2.1953719186579644E-2</v>
      </c>
      <c r="X199">
        <f t="shared" ref="X199" si="341">E199-E198</f>
        <v>16</v>
      </c>
      <c r="Y199">
        <v>513</v>
      </c>
      <c r="Z199">
        <v>281</v>
      </c>
      <c r="AA199">
        <v>4567</v>
      </c>
      <c r="AB199">
        <v>377</v>
      </c>
      <c r="AC199">
        <v>259</v>
      </c>
      <c r="AD199">
        <v>3878</v>
      </c>
      <c r="AE199">
        <v>7</v>
      </c>
      <c r="AF199">
        <v>2</v>
      </c>
      <c r="AG199">
        <v>92</v>
      </c>
      <c r="AH199">
        <f t="shared" ref="AH199" si="342">Y199-AB199-AE199</f>
        <v>129</v>
      </c>
      <c r="AI199">
        <f t="shared" ref="AI199" si="343">Z199-AC199-AF199</f>
        <v>20</v>
      </c>
      <c r="AJ199">
        <f t="shared" ref="AJ199" si="344">AA199-AD199-AG199</f>
        <v>597</v>
      </c>
      <c r="AK199">
        <f t="shared" ref="AK199" si="345">-(J199-J198)+L199</f>
        <v>12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ref="AT199:AT200" si="346">AH199-AS199</f>
        <v>74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 s="7">
        <f t="shared" si="219"/>
        <v>718734</v>
      </c>
      <c r="N200" s="4">
        <f t="shared" si="320"/>
        <v>0.11186488430199366</v>
      </c>
      <c r="Q200">
        <f t="shared" ref="Q200" si="347">C200-C199</f>
        <v>1103</v>
      </c>
      <c r="R200">
        <f t="shared" ref="R200" si="348">M200-M199</f>
        <v>5513</v>
      </c>
      <c r="S200" s="8">
        <f t="shared" ref="S200" si="349">Q200/U200</f>
        <v>0.16671704957678354</v>
      </c>
      <c r="T200" s="8">
        <f t="shared" ref="T200" si="350">SUM(Q194:Q200)/SUM(U194:U200)</f>
        <v>0.13973492495391907</v>
      </c>
      <c r="U200">
        <f t="shared" ref="U200" si="351">B200-B199</f>
        <v>6616</v>
      </c>
      <c r="V200">
        <f t="shared" ref="V200" si="352">C200-D200-E200</f>
        <v>18779</v>
      </c>
      <c r="W200" s="3">
        <f t="shared" ref="W200" si="353">F200/V200</f>
        <v>2.0927631929282708E-2</v>
      </c>
      <c r="X200">
        <f t="shared" ref="X200" si="354">E200-E199</f>
        <v>8</v>
      </c>
      <c r="Y200">
        <v>516</v>
      </c>
      <c r="Z200">
        <v>283</v>
      </c>
      <c r="AA200">
        <v>4592</v>
      </c>
      <c r="AB200">
        <v>382</v>
      </c>
      <c r="AC200">
        <v>261</v>
      </c>
      <c r="AD200">
        <v>3924</v>
      </c>
      <c r="AE200">
        <v>7</v>
      </c>
      <c r="AF200">
        <v>2</v>
      </c>
      <c r="AG200">
        <v>92</v>
      </c>
      <c r="AH200">
        <f t="shared" ref="AH200" si="355">Y200-AB200-AE200</f>
        <v>127</v>
      </c>
      <c r="AI200">
        <f t="shared" ref="AI200" si="356">Z200-AC200-AF200</f>
        <v>20</v>
      </c>
      <c r="AJ200">
        <f t="shared" ref="AJ200" si="357">AA200-AD200-AG200</f>
        <v>576</v>
      </c>
      <c r="AK200">
        <f t="shared" ref="AK200" si="358">-(J200-J199)+L200</f>
        <v>15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346"/>
        <v>86</v>
      </c>
    </row>
    <row r="201" spans="1:46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 s="7">
        <f t="shared" si="219"/>
        <v>724191</v>
      </c>
      <c r="N201" s="4">
        <f t="shared" si="320"/>
        <v>0.11238484882654887</v>
      </c>
      <c r="Q201">
        <f t="shared" ref="Q201" si="359">C201-C200</f>
        <v>1165</v>
      </c>
      <c r="R201">
        <f t="shared" ref="R201" si="360">M201-M200</f>
        <v>5457</v>
      </c>
      <c r="S201" s="8">
        <f t="shared" ref="S201" si="361">Q201/U201</f>
        <v>0.17592872244035035</v>
      </c>
      <c r="T201" s="8">
        <f t="shared" ref="T201" si="362">SUM(Q195:Q201)/SUM(U195:U201)</f>
        <v>0.14210609803077343</v>
      </c>
      <c r="U201">
        <f t="shared" ref="U201" si="363">B201-B200</f>
        <v>6622</v>
      </c>
      <c r="V201">
        <f t="shared" ref="V201" si="364">C201-D201-E201</f>
        <v>19023</v>
      </c>
      <c r="W201" s="3">
        <f t="shared" ref="W201" si="365">F201/V201</f>
        <v>2.113231351521842E-2</v>
      </c>
      <c r="X201">
        <f t="shared" ref="X201" si="366">E201-E200</f>
        <v>11</v>
      </c>
      <c r="Y201">
        <v>519</v>
      </c>
      <c r="Z201">
        <v>289</v>
      </c>
      <c r="AA201">
        <v>4617</v>
      </c>
      <c r="AB201">
        <v>391</v>
      </c>
      <c r="AC201">
        <v>264</v>
      </c>
      <c r="AD201">
        <v>3962</v>
      </c>
      <c r="AE201">
        <v>7</v>
      </c>
      <c r="AF201">
        <v>2</v>
      </c>
      <c r="AG201">
        <v>92</v>
      </c>
      <c r="AH201">
        <f t="shared" ref="AH201:AH202" si="367">Y201-AB201-AE201</f>
        <v>121</v>
      </c>
      <c r="AI201">
        <f t="shared" ref="AI201:AI202" si="368">Z201-AC201-AF201</f>
        <v>23</v>
      </c>
      <c r="AJ201">
        <f t="shared" ref="AJ201:AJ202" si="369">AA201-AD201-AG201</f>
        <v>563</v>
      </c>
      <c r="AK201">
        <f t="shared" ref="AK201:AK202" si="370">-(J201-J200)+L201</f>
        <v>6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ref="AT201:AT207" si="371">AH201-AS201</f>
        <v>81</v>
      </c>
    </row>
    <row r="202" spans="1:46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 s="7">
        <f t="shared" si="219"/>
        <v>728859</v>
      </c>
      <c r="N202" s="4">
        <f t="shared" si="320"/>
        <v>0.11266576820391452</v>
      </c>
      <c r="Q202">
        <f t="shared" ref="Q202" si="372">C202-C201</f>
        <v>851</v>
      </c>
      <c r="R202">
        <f t="shared" ref="R202" si="373">M202-M201</f>
        <v>4668</v>
      </c>
      <c r="S202" s="8">
        <f t="shared" ref="S202" si="374">Q202/U202</f>
        <v>0.15419460047109984</v>
      </c>
      <c r="T202" s="8">
        <f t="shared" ref="T202:T205" si="375">SUM(Q196:Q202)/SUM(U196:U202)</f>
        <v>0.14493646339515889</v>
      </c>
      <c r="U202">
        <f t="shared" ref="U202" si="376">B202-B201</f>
        <v>5519</v>
      </c>
      <c r="V202">
        <f t="shared" ref="V202" si="377">C202-D202-E202</f>
        <v>19582</v>
      </c>
      <c r="W202" s="3">
        <f t="shared" ref="W202" si="378">F202/V202</f>
        <v>2.0018384230415687E-2</v>
      </c>
      <c r="X202">
        <f t="shared" ref="X202" si="379">E202-E201</f>
        <v>4</v>
      </c>
      <c r="Y202">
        <v>525</v>
      </c>
      <c r="Z202">
        <v>293</v>
      </c>
      <c r="AA202">
        <v>4644</v>
      </c>
      <c r="AB202">
        <v>392</v>
      </c>
      <c r="AC202">
        <v>264</v>
      </c>
      <c r="AD202">
        <v>3964</v>
      </c>
      <c r="AE202">
        <v>7</v>
      </c>
      <c r="AF202">
        <v>2</v>
      </c>
      <c r="AG202">
        <v>93</v>
      </c>
      <c r="AH202">
        <f t="shared" si="367"/>
        <v>126</v>
      </c>
      <c r="AI202">
        <f t="shared" si="368"/>
        <v>27</v>
      </c>
      <c r="AJ202">
        <f t="shared" si="369"/>
        <v>587</v>
      </c>
      <c r="AK202">
        <f t="shared" si="370"/>
        <v>21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371"/>
        <v>86</v>
      </c>
    </row>
    <row r="203" spans="1:46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 s="7">
        <f t="shared" ref="M203:M258" si="380">B203-C203</f>
        <v>730923</v>
      </c>
      <c r="N203" s="4">
        <f t="shared" ref="N203:N247" si="381">C203/B203</f>
        <v>0.11270554987702819</v>
      </c>
      <c r="Q203">
        <f t="shared" ref="Q203" si="382">C203-C202</f>
        <v>299</v>
      </c>
      <c r="R203">
        <f t="shared" ref="R203" si="383">M203-M202</f>
        <v>2064</v>
      </c>
      <c r="S203" s="8">
        <f t="shared" ref="S203" si="384">Q203/U203</f>
        <v>0.12653406686415575</v>
      </c>
      <c r="T203" s="8">
        <f t="shared" si="375"/>
        <v>0.15998136742404637</v>
      </c>
      <c r="U203">
        <f t="shared" ref="U203" si="385">B203-B202</f>
        <v>2363</v>
      </c>
      <c r="V203">
        <f t="shared" ref="V203" si="386">C203-D203-E203</f>
        <v>19671</v>
      </c>
      <c r="W203" s="3">
        <f t="shared" ref="W203" si="387">F203/V203</f>
        <v>2.0232830054394794E-2</v>
      </c>
      <c r="X203">
        <f t="shared" ref="X203" si="388">E203-E202</f>
        <v>6</v>
      </c>
      <c r="Y203">
        <v>527</v>
      </c>
      <c r="Z203">
        <v>292</v>
      </c>
      <c r="AA203">
        <v>4648</v>
      </c>
      <c r="AB203">
        <v>394</v>
      </c>
      <c r="AC203">
        <v>264</v>
      </c>
      <c r="AD203">
        <v>3970</v>
      </c>
      <c r="AE203">
        <v>7</v>
      </c>
      <c r="AF203">
        <v>2</v>
      </c>
      <c r="AG203">
        <v>94</v>
      </c>
      <c r="AH203">
        <f t="shared" ref="AH203" si="389">Y203-AB203-AE203</f>
        <v>126</v>
      </c>
      <c r="AI203">
        <f t="shared" ref="AI203" si="390">Z203-AC203-AF203</f>
        <v>26</v>
      </c>
      <c r="AJ203">
        <f t="shared" ref="AJ203" si="391">AA203-AD203-AG203</f>
        <v>584</v>
      </c>
      <c r="AK203">
        <f t="shared" ref="AK203" si="392">-(J203-J202)+L203</f>
        <v>15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371"/>
        <v>87</v>
      </c>
    </row>
    <row r="204" spans="1:46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 s="7">
        <f t="shared" si="380"/>
        <v>733792</v>
      </c>
      <c r="N204" s="4">
        <f t="shared" si="381"/>
        <v>0.112890668446224</v>
      </c>
      <c r="Q204">
        <f t="shared" ref="Q204" si="393">C204-C203</f>
        <v>537</v>
      </c>
      <c r="R204">
        <f t="shared" ref="R204" si="394">M204-M203</f>
        <v>2869</v>
      </c>
      <c r="S204" s="8">
        <f t="shared" ref="S204" si="395">Q204/U204</f>
        <v>0.1576629477392836</v>
      </c>
      <c r="T204" s="8">
        <f t="shared" si="375"/>
        <v>0.16038009766398312</v>
      </c>
      <c r="U204">
        <f t="shared" ref="U204" si="396">B204-B203</f>
        <v>3406</v>
      </c>
      <c r="V204">
        <f t="shared" ref="V204" si="397">C204-D204-E204</f>
        <v>19843</v>
      </c>
      <c r="W204" s="3">
        <f t="shared" ref="W204" si="398">F204/V204</f>
        <v>2.0813385072821648E-2</v>
      </c>
      <c r="X204">
        <f t="shared" ref="X204" si="399">E204-E203</f>
        <v>11</v>
      </c>
      <c r="Y204">
        <v>527</v>
      </c>
      <c r="Z204">
        <v>293</v>
      </c>
      <c r="AA204">
        <v>4664</v>
      </c>
      <c r="AB204">
        <v>397</v>
      </c>
      <c r="AC204">
        <v>264</v>
      </c>
      <c r="AD204">
        <v>3978</v>
      </c>
      <c r="AE204">
        <v>7</v>
      </c>
      <c r="AF204">
        <v>2</v>
      </c>
      <c r="AG204">
        <v>94</v>
      </c>
      <c r="AH204">
        <f t="shared" ref="AH204" si="400">Y204-AB204-AE204</f>
        <v>123</v>
      </c>
      <c r="AI204">
        <f t="shared" ref="AI204" si="401">Z204-AC204-AF204</f>
        <v>27</v>
      </c>
      <c r="AJ204">
        <f t="shared" ref="AJ204" si="402">AA204-AD204-AG204</f>
        <v>592</v>
      </c>
      <c r="AK204">
        <f t="shared" ref="AK204" si="403">-(J204-J203)+L204</f>
        <v>10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371"/>
        <v>84</v>
      </c>
    </row>
    <row r="205" spans="1:46" x14ac:dyDescent="0.35">
      <c r="A205" s="14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 s="7">
        <f t="shared" si="380"/>
        <v>738567</v>
      </c>
      <c r="N205" s="4">
        <f t="shared" si="381"/>
        <v>0.11326807610435234</v>
      </c>
      <c r="Q205">
        <f t="shared" ref="Q205" si="404">C205-C204</f>
        <v>962</v>
      </c>
      <c r="R205">
        <f t="shared" ref="R205" si="405">M205-M204</f>
        <v>4775</v>
      </c>
      <c r="S205" s="8">
        <f t="shared" ref="S205" si="406">Q205/U205</f>
        <v>0.16768345825344255</v>
      </c>
      <c r="T205" s="8">
        <f t="shared" si="375"/>
        <v>0.16177909479746164</v>
      </c>
      <c r="U205">
        <f t="shared" ref="U205" si="407">B205-B204</f>
        <v>5737</v>
      </c>
      <c r="V205">
        <f t="shared" ref="V205" si="408">C205-D205-E205</f>
        <v>19691</v>
      </c>
      <c r="W205" s="3">
        <f t="shared" ref="W205" si="409">F205/V205</f>
        <v>2.2548372352851558E-2</v>
      </c>
      <c r="X205">
        <f t="shared" ref="X205" si="410">E205-E204</f>
        <v>16</v>
      </c>
      <c r="Y205">
        <v>531</v>
      </c>
      <c r="Z205">
        <v>301</v>
      </c>
      <c r="AA205">
        <v>4707</v>
      </c>
      <c r="AB205">
        <v>403</v>
      </c>
      <c r="AC205">
        <v>267</v>
      </c>
      <c r="AD205">
        <v>4024</v>
      </c>
      <c r="AE205">
        <v>7</v>
      </c>
      <c r="AF205">
        <v>2</v>
      </c>
      <c r="AG205">
        <v>95</v>
      </c>
      <c r="AH205">
        <f t="shared" ref="AH205:AH208" si="411">Y205-AB205-AE205</f>
        <v>121</v>
      </c>
      <c r="AI205">
        <f t="shared" ref="AI205:AI208" si="412">Z205-AC205-AF205</f>
        <v>32</v>
      </c>
      <c r="AJ205">
        <f t="shared" ref="AJ205:AJ208" si="413">AA205-AD205-AG205</f>
        <v>588</v>
      </c>
      <c r="AK205">
        <f t="shared" ref="AK205:AK206" si="414">-(J205-J204)+L205</f>
        <v>20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371"/>
        <v>84</v>
      </c>
    </row>
    <row r="206" spans="1:46" x14ac:dyDescent="0.35">
      <c r="A206" s="14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 s="7">
        <f t="shared" si="380"/>
        <v>746054</v>
      </c>
      <c r="N206" s="4">
        <f t="shared" si="381"/>
        <v>0.11384908493129858</v>
      </c>
      <c r="Q206">
        <f t="shared" ref="Q206" si="415">C206-C205</f>
        <v>1508</v>
      </c>
      <c r="R206">
        <f t="shared" ref="R206" si="416">M206-M205</f>
        <v>7487</v>
      </c>
      <c r="S206" s="8">
        <f t="shared" ref="S206" si="417">Q206/U206</f>
        <v>0.16764869371873262</v>
      </c>
      <c r="T206" s="8">
        <f t="shared" ref="T206" si="418">SUM(Q200:Q206)/SUM(U200:U206)</f>
        <v>0.16366090987824139</v>
      </c>
      <c r="U206">
        <f t="shared" ref="U206" si="419">B206-B205</f>
        <v>8995</v>
      </c>
      <c r="V206">
        <f t="shared" ref="V206" si="420">C206-D206-E206</f>
        <v>20265</v>
      </c>
      <c r="W206" s="3">
        <f t="shared" ref="W206" si="421">F206/V206</f>
        <v>2.2156427337774488E-2</v>
      </c>
      <c r="X206">
        <f t="shared" ref="X206" si="422">E206-E205</f>
        <v>5</v>
      </c>
      <c r="Y206">
        <v>534</v>
      </c>
      <c r="Z206">
        <v>304</v>
      </c>
      <c r="AA206">
        <v>4746</v>
      </c>
      <c r="AB206">
        <v>413</v>
      </c>
      <c r="AC206">
        <v>267</v>
      </c>
      <c r="AD206">
        <v>4050</v>
      </c>
      <c r="AE206">
        <v>7</v>
      </c>
      <c r="AF206">
        <v>2</v>
      </c>
      <c r="AG206">
        <v>95</v>
      </c>
      <c r="AH206">
        <f t="shared" si="411"/>
        <v>114</v>
      </c>
      <c r="AI206">
        <f t="shared" si="412"/>
        <v>35</v>
      </c>
      <c r="AJ206">
        <f t="shared" si="413"/>
        <v>601</v>
      </c>
      <c r="AK206">
        <f t="shared" si="414"/>
        <v>12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371"/>
        <v>76</v>
      </c>
    </row>
    <row r="207" spans="1:46" x14ac:dyDescent="0.35">
      <c r="A207" s="14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 s="7">
        <f t="shared" si="380"/>
        <v>751102</v>
      </c>
      <c r="N207" s="4">
        <f t="shared" si="381"/>
        <v>0.1142184599636301</v>
      </c>
      <c r="Q207">
        <f t="shared" ref="Q207" si="423">C207-C206</f>
        <v>1002</v>
      </c>
      <c r="R207">
        <f t="shared" ref="R207" si="424">M207-M206</f>
        <v>5048</v>
      </c>
      <c r="S207" s="8">
        <f t="shared" ref="S207" si="425">Q207/U207</f>
        <v>0.16561983471074379</v>
      </c>
      <c r="T207" s="8">
        <f t="shared" ref="T207" si="426">SUM(Q201:Q207)/SUM(U201:U207)</f>
        <v>0.16344463971880491</v>
      </c>
      <c r="U207">
        <f t="shared" ref="U207" si="427">B207-B206</f>
        <v>6050</v>
      </c>
      <c r="V207">
        <f t="shared" ref="V207" si="428">C207-D207-E207</f>
        <v>20426</v>
      </c>
      <c r="W207" s="3">
        <f t="shared" ref="W207" si="429">F207/V207</f>
        <v>2.2569274454127094E-2</v>
      </c>
      <c r="X207">
        <f t="shared" ref="X207" si="430">E207-E206</f>
        <v>14</v>
      </c>
      <c r="Y207">
        <v>541</v>
      </c>
      <c r="Z207">
        <v>307</v>
      </c>
      <c r="AA207">
        <v>4794</v>
      </c>
      <c r="AB207">
        <v>420</v>
      </c>
      <c r="AC207">
        <v>273</v>
      </c>
      <c r="AD207">
        <v>4079</v>
      </c>
      <c r="AE207">
        <v>7</v>
      </c>
      <c r="AF207">
        <v>2</v>
      </c>
      <c r="AG207">
        <v>95</v>
      </c>
      <c r="AH207">
        <f t="shared" si="411"/>
        <v>114</v>
      </c>
      <c r="AI207">
        <f t="shared" si="412"/>
        <v>32</v>
      </c>
      <c r="AJ207">
        <f t="shared" si="413"/>
        <v>620</v>
      </c>
      <c r="AK207">
        <f t="shared" ref="AK207" si="431">-(J207-J206)+L207</f>
        <v>15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371"/>
        <v>76</v>
      </c>
    </row>
    <row r="208" spans="1:46" x14ac:dyDescent="0.35">
      <c r="A208" s="14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 s="7">
        <f t="shared" si="380"/>
        <v>757047</v>
      </c>
      <c r="N208" s="4">
        <f t="shared" si="381"/>
        <v>0.11492929226797856</v>
      </c>
      <c r="Q208">
        <f t="shared" ref="Q208" si="432">C208-C207</f>
        <v>1453</v>
      </c>
      <c r="R208">
        <f t="shared" ref="R208" si="433">M208-M207</f>
        <v>5945</v>
      </c>
      <c r="S208" s="8">
        <f t="shared" ref="S208" si="434">Q208/U208</f>
        <v>0.196404433630711</v>
      </c>
      <c r="T208" s="8">
        <f t="shared" ref="T208" si="435">SUM(Q202:Q208)/SUM(U202:U208)</f>
        <v>0.16752812404986317</v>
      </c>
      <c r="U208">
        <f t="shared" ref="U208" si="436">B208-B207</f>
        <v>7398</v>
      </c>
      <c r="V208">
        <f t="shared" ref="V208" si="437">C208-D208-E208</f>
        <v>20921</v>
      </c>
      <c r="W208" s="3">
        <f t="shared" ref="W208" si="438">F208/V208</f>
        <v>2.1509488074183833E-2</v>
      </c>
      <c r="X208">
        <f t="shared" ref="X208" si="439">E208-E207</f>
        <v>21</v>
      </c>
      <c r="Y208">
        <v>555</v>
      </c>
      <c r="Z208">
        <v>318</v>
      </c>
      <c r="AA208">
        <v>4854</v>
      </c>
      <c r="AB208">
        <v>426</v>
      </c>
      <c r="AC208">
        <v>275</v>
      </c>
      <c r="AD208">
        <v>4103</v>
      </c>
      <c r="AE208">
        <v>7</v>
      </c>
      <c r="AF208">
        <v>2</v>
      </c>
      <c r="AG208">
        <v>96</v>
      </c>
      <c r="AH208">
        <f t="shared" si="411"/>
        <v>122</v>
      </c>
      <c r="AI208">
        <f t="shared" si="412"/>
        <v>41</v>
      </c>
      <c r="AJ208">
        <f t="shared" si="413"/>
        <v>655</v>
      </c>
      <c r="AK208">
        <f t="shared" ref="AK208" si="440">-(J208-J207)+L208</f>
        <v>21</v>
      </c>
      <c r="AS208">
        <f>COUNTIF('Wartburg Positive Tests'!G:G,"&lt;="&amp;covid19!A208)-COUNTIF('Wartburg Positive Tests'!H:H,"&lt;="&amp;covid19!A208)</f>
        <v>38</v>
      </c>
      <c r="AT208">
        <f t="shared" ref="AT208:AT210" si="441">AH208-AS208</f>
        <v>84</v>
      </c>
    </row>
    <row r="209" spans="1:46" x14ac:dyDescent="0.35">
      <c r="A209" s="14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 s="7">
        <f t="shared" si="380"/>
        <v>762239</v>
      </c>
      <c r="N209" s="4">
        <f t="shared" si="381"/>
        <v>0.11558632628576865</v>
      </c>
      <c r="Q209">
        <f t="shared" ref="Q209" si="442">C209-C208</f>
        <v>1314</v>
      </c>
      <c r="R209">
        <f t="shared" ref="R209" si="443">M209-M208</f>
        <v>5192</v>
      </c>
      <c r="S209" s="8">
        <f t="shared" ref="S209" si="444">Q209/U209</f>
        <v>0.20196741469412849</v>
      </c>
      <c r="T209" s="8">
        <f t="shared" ref="T209" si="445">SUM(Q203:Q209)/SUM(U203:U209)</f>
        <v>0.17488567544184896</v>
      </c>
      <c r="U209">
        <f t="shared" ref="U209" si="446">B209-B208</f>
        <v>6506</v>
      </c>
      <c r="V209">
        <f t="shared" ref="V209" si="447">C209-D209-E209</f>
        <v>21905</v>
      </c>
      <c r="W209" s="3">
        <f t="shared" ref="W209" si="448">F209/V209</f>
        <v>1.9995434832230083E-2</v>
      </c>
      <c r="X209">
        <f t="shared" ref="X209" si="449">E209-E208</f>
        <v>6</v>
      </c>
      <c r="Y209">
        <v>563</v>
      </c>
      <c r="Z209">
        <v>322</v>
      </c>
      <c r="AA209">
        <v>4912</v>
      </c>
      <c r="AB209">
        <v>427</v>
      </c>
      <c r="AC209">
        <v>285</v>
      </c>
      <c r="AD209">
        <v>4108</v>
      </c>
      <c r="AE209">
        <v>7</v>
      </c>
      <c r="AF209">
        <v>2</v>
      </c>
      <c r="AG209">
        <v>96</v>
      </c>
      <c r="AH209">
        <f t="shared" ref="AH209:AH210" si="450">Y209-AB209-AE209</f>
        <v>129</v>
      </c>
      <c r="AI209">
        <f t="shared" ref="AI209:AI210" si="451">Z209-AC209-AF209</f>
        <v>35</v>
      </c>
      <c r="AJ209">
        <f t="shared" ref="AJ209:AJ210" si="452">AA209-AD209-AG209</f>
        <v>708</v>
      </c>
      <c r="AK209">
        <f t="shared" ref="AK209:AK210" si="453">-(J209-J208)+L209</f>
        <v>23</v>
      </c>
      <c r="AS209">
        <f>COUNTIF('Wartburg Positive Tests'!G:G,"&lt;="&amp;covid19!A209)-COUNTIF('Wartburg Positive Tests'!H:H,"&lt;="&amp;covid19!A209)</f>
        <v>38</v>
      </c>
      <c r="AT209">
        <f t="shared" si="441"/>
        <v>91</v>
      </c>
    </row>
    <row r="210" spans="1:46" x14ac:dyDescent="0.35">
      <c r="A210" s="14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 s="7">
        <f t="shared" si="380"/>
        <v>764411</v>
      </c>
      <c r="N210" s="4">
        <f t="shared" si="381"/>
        <v>0.1157296975894611</v>
      </c>
      <c r="Q210">
        <f t="shared" ref="Q210" si="454">C210-C209</f>
        <v>424</v>
      </c>
      <c r="R210">
        <f t="shared" ref="R210" si="455">M210-M209</f>
        <v>2172</v>
      </c>
      <c r="S210" s="8">
        <f t="shared" ref="S210" si="456">Q210/U210</f>
        <v>0.1633281972265023</v>
      </c>
      <c r="T210" s="8">
        <f t="shared" ref="T210" si="457">SUM(Q204:Q210)/SUM(U204:U210)</f>
        <v>0.17695635076681085</v>
      </c>
      <c r="U210">
        <f t="shared" ref="U210" si="458">B210-B209</f>
        <v>2596</v>
      </c>
      <c r="V210">
        <f t="shared" ref="V210" si="459">C210-D210-E210</f>
        <v>22090</v>
      </c>
      <c r="W210" s="3">
        <f t="shared" ref="W210" si="460">F210/V210</f>
        <v>2.0325939339067452E-2</v>
      </c>
      <c r="X210">
        <f t="shared" ref="X210" si="461">E210-E209</f>
        <v>2</v>
      </c>
      <c r="Y210">
        <v>564</v>
      </c>
      <c r="Z210">
        <v>322</v>
      </c>
      <c r="AA210">
        <v>4920</v>
      </c>
      <c r="AB210">
        <v>429</v>
      </c>
      <c r="AC210">
        <v>285</v>
      </c>
      <c r="AD210">
        <v>4112</v>
      </c>
      <c r="AE210">
        <v>7</v>
      </c>
      <c r="AF210">
        <v>2</v>
      </c>
      <c r="AG210">
        <v>96</v>
      </c>
      <c r="AH210">
        <f t="shared" si="450"/>
        <v>128</v>
      </c>
      <c r="AI210">
        <f t="shared" si="451"/>
        <v>35</v>
      </c>
      <c r="AJ210">
        <f t="shared" si="452"/>
        <v>712</v>
      </c>
      <c r="AK210">
        <f t="shared" si="453"/>
        <v>14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441"/>
        <v>102</v>
      </c>
    </row>
    <row r="211" spans="1:46" x14ac:dyDescent="0.35">
      <c r="A211" s="14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 s="7">
        <f t="shared" si="380"/>
        <v>766828</v>
      </c>
      <c r="N211" s="4">
        <f t="shared" si="381"/>
        <v>0.11593631469120004</v>
      </c>
      <c r="Q211">
        <f t="shared" ref="Q211" si="462">C211-C210</f>
        <v>519</v>
      </c>
      <c r="R211">
        <f t="shared" ref="R211" si="463">M211-M210</f>
        <v>2417</v>
      </c>
      <c r="S211" s="8">
        <f t="shared" ref="S211" si="464">Q211/U211</f>
        <v>0.17677111716621252</v>
      </c>
      <c r="T211" s="8">
        <f t="shared" ref="T211" si="465">SUM(Q205:Q211)/SUM(U205:U211)</f>
        <v>0.17857675667611517</v>
      </c>
      <c r="U211">
        <f t="shared" ref="U211" si="466">B211-B210</f>
        <v>2936</v>
      </c>
      <c r="V211">
        <f t="shared" ref="V211" si="467">C211-D211-E211</f>
        <v>21054</v>
      </c>
      <c r="W211" s="3">
        <f t="shared" ref="W211" si="468">F211/V211</f>
        <v>2.1991070580412272E-2</v>
      </c>
      <c r="X211">
        <f t="shared" ref="X211" si="469">E211-E210</f>
        <v>19</v>
      </c>
      <c r="Y211">
        <v>569</v>
      </c>
      <c r="Z211">
        <v>322</v>
      </c>
      <c r="AA211">
        <v>4931</v>
      </c>
      <c r="AB211">
        <v>441</v>
      </c>
      <c r="AC211">
        <v>292</v>
      </c>
      <c r="AD211">
        <v>4150</v>
      </c>
      <c r="AE211">
        <v>7</v>
      </c>
      <c r="AF211">
        <v>2</v>
      </c>
      <c r="AG211">
        <v>96</v>
      </c>
      <c r="AH211">
        <f t="shared" ref="AH211:AH212" si="470">Y211-AB211-AE211</f>
        <v>121</v>
      </c>
      <c r="AI211">
        <f t="shared" ref="AI211:AI212" si="471">Z211-AC211-AF211</f>
        <v>28</v>
      </c>
      <c r="AJ211">
        <f t="shared" ref="AJ211:AJ212" si="472">AA211-AD211-AG211</f>
        <v>685</v>
      </c>
      <c r="AK211">
        <f t="shared" ref="AK211:AK212" si="473">-(J211-J210)+L211</f>
        <v>16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ref="AT211" si="474">AH211-AS211</f>
        <v>103</v>
      </c>
    </row>
    <row r="212" spans="1:46" x14ac:dyDescent="0.35">
      <c r="A212" s="14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 s="7">
        <f t="shared" si="380"/>
        <v>770868</v>
      </c>
      <c r="N212" s="4">
        <f t="shared" si="381"/>
        <v>0.11647961709853111</v>
      </c>
      <c r="Q212">
        <f t="shared" ref="Q212" si="475">C212-C211</f>
        <v>1066</v>
      </c>
      <c r="R212">
        <f t="shared" ref="R212" si="476">M212-M211</f>
        <v>4040</v>
      </c>
      <c r="S212" s="8">
        <f t="shared" ref="S212" si="477">Q212/U212</f>
        <v>0.20877399138268704</v>
      </c>
      <c r="T212" s="8">
        <f t="shared" ref="T212" si="478">SUM(Q206:Q212)/SUM(U206:U212)</f>
        <v>0.184050319549347</v>
      </c>
      <c r="U212">
        <f t="shared" ref="U212" si="479">B212-B211</f>
        <v>5106</v>
      </c>
      <c r="V212">
        <f t="shared" ref="V212" si="480">C212-D212-E212</f>
        <v>21115</v>
      </c>
      <c r="W212" s="3">
        <f t="shared" ref="W212" si="481">F212/V212</f>
        <v>2.2401136632725551E-2</v>
      </c>
      <c r="X212">
        <f t="shared" ref="X212" si="482">E212-E211</f>
        <v>10</v>
      </c>
      <c r="Y212">
        <v>576</v>
      </c>
      <c r="Z212">
        <v>324</v>
      </c>
      <c r="AA212">
        <v>4967</v>
      </c>
      <c r="AB212">
        <v>448</v>
      </c>
      <c r="AC212">
        <v>294</v>
      </c>
      <c r="AD212">
        <v>4188</v>
      </c>
      <c r="AE212">
        <v>7</v>
      </c>
      <c r="AF212">
        <v>2</v>
      </c>
      <c r="AG212">
        <v>96</v>
      </c>
      <c r="AH212">
        <f t="shared" si="470"/>
        <v>121</v>
      </c>
      <c r="AI212">
        <f t="shared" si="471"/>
        <v>28</v>
      </c>
      <c r="AJ212">
        <f t="shared" si="472"/>
        <v>683</v>
      </c>
      <c r="AK212">
        <f t="shared" si="473"/>
        <v>12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ref="AT212:AT214" si="483">AH212-AS212</f>
        <v>109</v>
      </c>
    </row>
    <row r="213" spans="1:46" x14ac:dyDescent="0.35">
      <c r="A213" s="14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 s="7">
        <f t="shared" si="380"/>
        <v>776083</v>
      </c>
      <c r="N213" s="4">
        <f t="shared" si="381"/>
        <v>0.11718261217748192</v>
      </c>
      <c r="Q213">
        <f t="shared" ref="Q213" si="484">C213-C212</f>
        <v>1387</v>
      </c>
      <c r="R213">
        <f t="shared" ref="R213" si="485">M213-M212</f>
        <v>5215</v>
      </c>
      <c r="S213" s="8">
        <f t="shared" ref="S213" si="486">Q213/U213</f>
        <v>0.21008785216601031</v>
      </c>
      <c r="T213" s="8">
        <f t="shared" ref="T213" si="487">SUM(Q207:Q213)/SUM(U207:U213)</f>
        <v>0.19263859762327257</v>
      </c>
      <c r="U213">
        <f t="shared" ref="U213" si="488">B213-B212</f>
        <v>6602</v>
      </c>
      <c r="V213">
        <f t="shared" ref="V213" si="489">C213-D213-E213</f>
        <v>21434</v>
      </c>
      <c r="W213" s="3">
        <f t="shared" ref="W213" si="490">F213/V213</f>
        <v>2.2487636465428756E-2</v>
      </c>
      <c r="X213">
        <f t="shared" ref="X213" si="491">E213-E212</f>
        <v>14</v>
      </c>
      <c r="Y213">
        <v>583</v>
      </c>
      <c r="Z213">
        <v>326</v>
      </c>
      <c r="AA213">
        <v>5008</v>
      </c>
      <c r="AB213">
        <v>455</v>
      </c>
      <c r="AC213">
        <v>295</v>
      </c>
      <c r="AD213">
        <v>4219</v>
      </c>
      <c r="AE213">
        <v>7</v>
      </c>
      <c r="AF213">
        <v>2</v>
      </c>
      <c r="AG213">
        <v>96</v>
      </c>
      <c r="AH213">
        <f t="shared" ref="AH213" si="492">Y213-AB213-AE213</f>
        <v>121</v>
      </c>
      <c r="AI213">
        <f t="shared" ref="AI213" si="493">Z213-AC213-AF213</f>
        <v>29</v>
      </c>
      <c r="AJ213">
        <f t="shared" ref="AJ213" si="494">AA213-AD213-AG213</f>
        <v>693</v>
      </c>
      <c r="AK213">
        <f t="shared" ref="AK213" si="495">-(J213-J212)+L213</f>
        <v>19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483"/>
        <v>112</v>
      </c>
    </row>
    <row r="214" spans="1:46" x14ac:dyDescent="0.35">
      <c r="A214" s="14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 s="7">
        <f t="shared" si="380"/>
        <v>782005</v>
      </c>
      <c r="N214" s="4">
        <f t="shared" si="381"/>
        <v>0.11793037559908726</v>
      </c>
      <c r="Q214">
        <f t="shared" ref="Q214" si="496">C214-C213</f>
        <v>1537</v>
      </c>
      <c r="R214">
        <f t="shared" ref="R214" si="497">M214-M213</f>
        <v>5922</v>
      </c>
      <c r="S214" s="8">
        <f t="shared" ref="S214" si="498">Q214/U214</f>
        <v>0.20605979353800777</v>
      </c>
      <c r="T214" s="8">
        <f t="shared" ref="T214" si="499">SUM(Q208:Q214)/SUM(U208:U214)</f>
        <v>0.19946636271792348</v>
      </c>
      <c r="U214">
        <f t="shared" ref="U214" si="500">B214-B213</f>
        <v>7459</v>
      </c>
      <c r="V214">
        <f t="shared" ref="V214" si="501">C214-D214-E214</f>
        <v>22545</v>
      </c>
      <c r="W214" s="3">
        <f t="shared" ref="W214" si="502">F214/V214</f>
        <v>2.0758483033932136E-2</v>
      </c>
      <c r="X214">
        <f t="shared" ref="X214" si="503">E214-E213</f>
        <v>16</v>
      </c>
      <c r="Y214">
        <v>594</v>
      </c>
      <c r="Z214">
        <v>333</v>
      </c>
      <c r="AA214">
        <v>5075</v>
      </c>
      <c r="AB214">
        <v>457</v>
      </c>
      <c r="AC214">
        <v>304</v>
      </c>
      <c r="AD214">
        <v>4245</v>
      </c>
      <c r="AE214">
        <v>7</v>
      </c>
      <c r="AF214">
        <v>2</v>
      </c>
      <c r="AG214">
        <v>96</v>
      </c>
      <c r="AH214">
        <f t="shared" ref="AH214" si="504">Y214-AB214-AE214</f>
        <v>130</v>
      </c>
      <c r="AI214">
        <f t="shared" ref="AI214" si="505">Z214-AC214-AF214</f>
        <v>27</v>
      </c>
      <c r="AJ214">
        <f t="shared" ref="AJ214" si="506">AA214-AD214-AG214</f>
        <v>734</v>
      </c>
      <c r="AK214">
        <f t="shared" ref="AK214" si="507">-(J214-J213)+L214</f>
        <v>23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si="483"/>
        <v>123</v>
      </c>
    </row>
    <row r="215" spans="1:46" x14ac:dyDescent="0.35">
      <c r="A215" s="14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 s="7">
        <f t="shared" si="380"/>
        <v>787621</v>
      </c>
      <c r="N215" s="4">
        <f t="shared" si="381"/>
        <v>0.11866487330865601</v>
      </c>
      <c r="Q215">
        <f t="shared" ref="Q215" si="508">C215-C214</f>
        <v>1495</v>
      </c>
      <c r="R215">
        <f t="shared" ref="R215" si="509">M215-M214</f>
        <v>5616</v>
      </c>
      <c r="S215" s="8">
        <f t="shared" ref="S215" si="510">Q215/U215</f>
        <v>0.21023765996343693</v>
      </c>
      <c r="T215" s="8">
        <f t="shared" ref="T215" si="511">SUM(Q209:Q215)/SUM(U209:U215)</f>
        <v>0.20205658210669172</v>
      </c>
      <c r="U215">
        <f t="shared" ref="U215" si="512">B215-B214</f>
        <v>7111</v>
      </c>
      <c r="V215">
        <f t="shared" ref="V215" si="513">C215-D215-E215</f>
        <v>23055</v>
      </c>
      <c r="W215" s="3">
        <f t="shared" ref="W215" si="514">F215/V215</f>
        <v>1.9995662546085449E-2</v>
      </c>
      <c r="X215">
        <f t="shared" ref="X215" si="515">E215-E214</f>
        <v>3</v>
      </c>
      <c r="Y215">
        <v>605</v>
      </c>
      <c r="Z215">
        <v>337</v>
      </c>
      <c r="AA215">
        <v>5130</v>
      </c>
      <c r="AB215">
        <v>462</v>
      </c>
      <c r="AC215">
        <v>304</v>
      </c>
      <c r="AD215">
        <v>4281</v>
      </c>
      <c r="AE215">
        <v>7</v>
      </c>
      <c r="AF215">
        <v>2</v>
      </c>
      <c r="AG215">
        <v>96</v>
      </c>
      <c r="AH215">
        <f t="shared" ref="AH215" si="516">Y215-AB215-AE215</f>
        <v>136</v>
      </c>
      <c r="AI215">
        <f t="shared" ref="AI215" si="517">Z215-AC215-AF215</f>
        <v>31</v>
      </c>
      <c r="AJ215">
        <f t="shared" ref="AJ215" si="518">AA215-AD215-AG215</f>
        <v>753</v>
      </c>
      <c r="AK215">
        <f t="shared" ref="AK215" si="519">-(J215-J214)+L215</f>
        <v>11</v>
      </c>
      <c r="AS215">
        <f>COUNTIF('Wartburg Positive Tests'!G:G,"&lt;="&amp;covid19!A215)-COUNTIF('Wartburg Positive Tests'!H:H,"&lt;="&amp;covid19!A215)</f>
        <v>8</v>
      </c>
      <c r="AT215">
        <f t="shared" ref="AT215" si="520">AH215-AS215</f>
        <v>128</v>
      </c>
    </row>
    <row r="216" spans="1:46" x14ac:dyDescent="0.35">
      <c r="A216" s="14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 s="7">
        <f t="shared" si="380"/>
        <v>791811</v>
      </c>
      <c r="N216" s="4">
        <f t="shared" si="381"/>
        <v>0.11910692611748266</v>
      </c>
      <c r="Q216">
        <f t="shared" ref="Q216" si="521">C216-C215</f>
        <v>1015</v>
      </c>
      <c r="R216">
        <f t="shared" ref="R216" si="522">M216-M215</f>
        <v>4190</v>
      </c>
      <c r="S216" s="8">
        <f t="shared" ref="S216" si="523">Q216/U216</f>
        <v>0.19500480307396734</v>
      </c>
      <c r="T216" s="8">
        <f t="shared" ref="T216" si="524">SUM(Q210:Q216)/SUM(U210:U216)</f>
        <v>0.20108064298257464</v>
      </c>
      <c r="U216">
        <f t="shared" ref="U216" si="525">B216-B215</f>
        <v>5205</v>
      </c>
      <c r="V216">
        <f t="shared" ref="V216" si="526">C216-D216-E216</f>
        <v>23753</v>
      </c>
      <c r="W216" s="3">
        <f t="shared" ref="W216" si="527">F216/V216</f>
        <v>1.9997474003283795E-2</v>
      </c>
      <c r="X216">
        <f t="shared" ref="X216" si="528">E216-E215</f>
        <v>4</v>
      </c>
      <c r="Y216">
        <v>611</v>
      </c>
      <c r="Z216">
        <v>340</v>
      </c>
      <c r="AA216">
        <v>5167</v>
      </c>
      <c r="AB216">
        <v>464</v>
      </c>
      <c r="AC216">
        <v>304</v>
      </c>
      <c r="AD216">
        <v>4286</v>
      </c>
      <c r="AE216">
        <v>7</v>
      </c>
      <c r="AF216">
        <v>2</v>
      </c>
      <c r="AG216">
        <v>96</v>
      </c>
      <c r="AH216">
        <f t="shared" ref="AH216:AH219" si="529">Y216-AB216-AE216</f>
        <v>140</v>
      </c>
      <c r="AI216">
        <f t="shared" ref="AI216:AI219" si="530">Z216-AC216-AF216</f>
        <v>34</v>
      </c>
      <c r="AJ216">
        <f t="shared" ref="AJ216:AJ219" si="531">AA216-AD216-AG216</f>
        <v>785</v>
      </c>
      <c r="AK216">
        <f t="shared" ref="AK216:AK219" si="532">-(J216-J215)+L216</f>
        <v>15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ref="AT216:AT217" si="533">AH216-AS216</f>
        <v>129</v>
      </c>
    </row>
    <row r="217" spans="1:46" x14ac:dyDescent="0.35">
      <c r="A217" s="14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 s="7">
        <f t="shared" si="380"/>
        <v>794172</v>
      </c>
      <c r="N217" s="4">
        <f t="shared" si="381"/>
        <v>0.11928351376348235</v>
      </c>
      <c r="Q217">
        <f t="shared" ref="Q217" si="534">C217-C216</f>
        <v>500</v>
      </c>
      <c r="R217">
        <f t="shared" ref="R217" si="535">M217-M216</f>
        <v>2361</v>
      </c>
      <c r="S217" s="8">
        <f t="shared" ref="S217" si="536">Q217/U217</f>
        <v>0.17476406850751486</v>
      </c>
      <c r="T217" s="8">
        <f t="shared" ref="T217" si="537">SUM(Q211:Q217)/SUM(U211:U217)</f>
        <v>0.20168991416309012</v>
      </c>
      <c r="U217">
        <f t="shared" ref="U217" si="538">B217-B216</f>
        <v>2861</v>
      </c>
      <c r="V217">
        <f t="shared" ref="V217" si="539">C217-D217-E217</f>
        <v>23984</v>
      </c>
      <c r="W217" s="3">
        <f t="shared" ref="W217" si="540">F217/V217</f>
        <v>2.0013342228152101E-2</v>
      </c>
      <c r="X217">
        <f t="shared" ref="X217" si="541">E217-E216</f>
        <v>4</v>
      </c>
      <c r="Y217">
        <v>611</v>
      </c>
      <c r="Z217">
        <v>342</v>
      </c>
      <c r="AA217">
        <v>5176</v>
      </c>
      <c r="AB217">
        <v>465</v>
      </c>
      <c r="AC217">
        <v>304</v>
      </c>
      <c r="AD217">
        <v>4300</v>
      </c>
      <c r="AE217">
        <v>7</v>
      </c>
      <c r="AF217">
        <v>2</v>
      </c>
      <c r="AG217">
        <v>96</v>
      </c>
      <c r="AH217">
        <f t="shared" si="529"/>
        <v>139</v>
      </c>
      <c r="AI217">
        <f t="shared" si="530"/>
        <v>36</v>
      </c>
      <c r="AJ217">
        <f t="shared" si="531"/>
        <v>780</v>
      </c>
      <c r="AK217">
        <f t="shared" si="532"/>
        <v>17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533"/>
        <v>130</v>
      </c>
    </row>
    <row r="218" spans="1:46" x14ac:dyDescent="0.35">
      <c r="A218" s="14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 s="7">
        <f t="shared" si="380"/>
        <v>797036</v>
      </c>
      <c r="N218" s="4">
        <f t="shared" si="381"/>
        <v>0.11950349752323212</v>
      </c>
      <c r="Q218">
        <f t="shared" ref="Q218" si="542">C218-C217</f>
        <v>614</v>
      </c>
      <c r="R218">
        <f t="shared" ref="R218" si="543">M218-M217</f>
        <v>2864</v>
      </c>
      <c r="S218" s="8">
        <f t="shared" ref="S218" si="544">Q218/U218</f>
        <v>0.17653824036802759</v>
      </c>
      <c r="T218" s="8">
        <f t="shared" ref="T218" si="545">SUM(Q212:Q218)/SUM(U212:U218)</f>
        <v>0.20131140605996509</v>
      </c>
      <c r="U218">
        <f t="shared" ref="U218" si="546">B218-B217</f>
        <v>3478</v>
      </c>
      <c r="V218">
        <f t="shared" ref="V218" si="547">C218-D218-E218</f>
        <v>23212</v>
      </c>
      <c r="W218" s="3">
        <f t="shared" ref="W218" si="548">F218/V218</f>
        <v>2.1583663622264347E-2</v>
      </c>
      <c r="X218">
        <f t="shared" ref="X218" si="549">E218-E217</f>
        <v>16</v>
      </c>
      <c r="Y218">
        <v>614</v>
      </c>
      <c r="Z218">
        <v>344</v>
      </c>
      <c r="AA218">
        <v>5195</v>
      </c>
      <c r="AB218">
        <v>469</v>
      </c>
      <c r="AC218">
        <v>317</v>
      </c>
      <c r="AD218">
        <v>4326</v>
      </c>
      <c r="AE218">
        <v>8</v>
      </c>
      <c r="AF218">
        <v>2</v>
      </c>
      <c r="AG218">
        <v>96</v>
      </c>
      <c r="AH218">
        <f t="shared" si="529"/>
        <v>137</v>
      </c>
      <c r="AI218">
        <f t="shared" si="530"/>
        <v>25</v>
      </c>
      <c r="AJ218">
        <f t="shared" si="531"/>
        <v>773</v>
      </c>
      <c r="AK218">
        <f t="shared" si="532"/>
        <v>10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ref="AT218:AT219" si="550">AH218-AS218</f>
        <v>129</v>
      </c>
    </row>
    <row r="219" spans="1:46" x14ac:dyDescent="0.35">
      <c r="A219" s="14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 s="7">
        <f t="shared" si="380"/>
        <v>801461</v>
      </c>
      <c r="N219" s="4">
        <f t="shared" si="381"/>
        <v>0.12002209110053647</v>
      </c>
      <c r="Q219">
        <f t="shared" ref="Q219" si="551">C219-C218</f>
        <v>1137</v>
      </c>
      <c r="R219">
        <f t="shared" ref="R219" si="552">M219-M218</f>
        <v>4425</v>
      </c>
      <c r="S219" s="8">
        <f t="shared" ref="S219" si="553">Q219/U219</f>
        <v>0.20442286947141317</v>
      </c>
      <c r="T219" s="8">
        <f t="shared" ref="T219" si="554">SUM(Q213:Q219)/SUM(U213:U219)</f>
        <v>0.20076806520716861</v>
      </c>
      <c r="U219">
        <f t="shared" ref="U219" si="555">B219-B218</f>
        <v>5562</v>
      </c>
      <c r="V219">
        <f t="shared" ref="V219:V220" si="556">C219-D219-E219</f>
        <v>23133</v>
      </c>
      <c r="W219" s="3">
        <f t="shared" ref="W219:W220" si="557">F219/V219</f>
        <v>2.3083906108157179E-2</v>
      </c>
      <c r="X219">
        <f t="shared" ref="X219:X220" si="558">E219-E218</f>
        <v>28</v>
      </c>
      <c r="Y219">
        <v>625</v>
      </c>
      <c r="Z219">
        <v>347</v>
      </c>
      <c r="AA219">
        <v>5269</v>
      </c>
      <c r="AB219">
        <v>476</v>
      </c>
      <c r="AC219">
        <v>319</v>
      </c>
      <c r="AD219">
        <v>4345</v>
      </c>
      <c r="AE219">
        <v>9</v>
      </c>
      <c r="AF219">
        <v>2</v>
      </c>
      <c r="AG219">
        <v>96</v>
      </c>
      <c r="AH219">
        <f t="shared" si="529"/>
        <v>140</v>
      </c>
      <c r="AI219">
        <f t="shared" si="530"/>
        <v>26</v>
      </c>
      <c r="AJ219">
        <f t="shared" si="531"/>
        <v>828</v>
      </c>
      <c r="AK219">
        <f t="shared" si="532"/>
        <v>11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550"/>
        <v>132</v>
      </c>
    </row>
    <row r="220" spans="1:46" x14ac:dyDescent="0.35">
      <c r="A220" s="14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 s="7">
        <f t="shared" si="380"/>
        <v>806416</v>
      </c>
      <c r="N220" s="4">
        <f t="shared" si="381"/>
        <v>0.12078020486374218</v>
      </c>
      <c r="Q220">
        <f t="shared" ref="Q220" si="559">C220-C219</f>
        <v>1466</v>
      </c>
      <c r="R220">
        <f t="shared" ref="R220" si="560">M220-M219</f>
        <v>4955</v>
      </c>
      <c r="S220" s="8">
        <f t="shared" ref="S220" si="561">Q220/U220</f>
        <v>0.22831334683071172</v>
      </c>
      <c r="T220" s="8">
        <f t="shared" ref="T220" si="562">SUM(Q214:Q220)/SUM(U214:U220)</f>
        <v>0.20379557445468147</v>
      </c>
      <c r="U220">
        <f t="shared" ref="U220" si="563">B220-B219</f>
        <v>6421</v>
      </c>
      <c r="V220">
        <f t="shared" si="556"/>
        <v>23592</v>
      </c>
      <c r="W220" s="3">
        <f t="shared" si="557"/>
        <v>2.2465242455069517E-2</v>
      </c>
      <c r="X220">
        <f t="shared" si="558"/>
        <v>18</v>
      </c>
      <c r="Y220">
        <v>630</v>
      </c>
      <c r="Z220">
        <v>352</v>
      </c>
      <c r="AA220">
        <v>5314</v>
      </c>
      <c r="AB220">
        <v>481</v>
      </c>
      <c r="AC220">
        <v>319</v>
      </c>
      <c r="AD220">
        <v>4366</v>
      </c>
      <c r="AE220">
        <v>9</v>
      </c>
      <c r="AF220">
        <v>2</v>
      </c>
      <c r="AG220">
        <v>98</v>
      </c>
      <c r="AH220">
        <f t="shared" ref="AH220" si="564">Y220-AB220-AE220</f>
        <v>140</v>
      </c>
      <c r="AI220">
        <f t="shared" ref="AI220" si="565">Z220-AC220-AF220</f>
        <v>31</v>
      </c>
      <c r="AJ220">
        <f t="shared" ref="AJ220" si="566">AA220-AD220-AG220</f>
        <v>850</v>
      </c>
      <c r="AK220">
        <f t="shared" ref="AK220" si="567">-(J220-J219)+L220</f>
        <v>21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 t="shared" ref="AT220" si="568">AH220-AS220</f>
        <v>132</v>
      </c>
    </row>
    <row r="221" spans="1:46" x14ac:dyDescent="0.35">
      <c r="A221" s="14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 s="7">
        <f t="shared" si="380"/>
        <v>811652</v>
      </c>
      <c r="N221" s="4">
        <f t="shared" si="381"/>
        <v>0.12158684326156551</v>
      </c>
      <c r="Q221">
        <f t="shared" ref="Q221" si="569">C221-C220</f>
        <v>1567</v>
      </c>
      <c r="R221">
        <f t="shared" ref="R221" si="570">M221-M220</f>
        <v>5236</v>
      </c>
      <c r="S221" s="8">
        <f t="shared" ref="S221" si="571">Q221/U221</f>
        <v>0.23033955607820078</v>
      </c>
      <c r="T221" s="8">
        <f t="shared" ref="T221" si="572">SUM(Q215:Q221)/SUM(U215:U221)</f>
        <v>0.20816751689324536</v>
      </c>
      <c r="U221">
        <f t="shared" ref="U221" si="573">B221-B220</f>
        <v>6803</v>
      </c>
      <c r="V221">
        <f t="shared" ref="V221" si="574">C221-D221-E221</f>
        <v>24209</v>
      </c>
      <c r="W221" s="3">
        <f t="shared" ref="W221" si="575">F221/V221</f>
        <v>2.214052625056797E-2</v>
      </c>
      <c r="X221">
        <f t="shared" ref="X221" si="576">E221-E220</f>
        <v>23</v>
      </c>
      <c r="Y221">
        <v>644</v>
      </c>
      <c r="Z221">
        <v>356</v>
      </c>
      <c r="AA221">
        <v>5402</v>
      </c>
      <c r="AB221">
        <v>486</v>
      </c>
      <c r="AC221">
        <v>320</v>
      </c>
      <c r="AD221">
        <v>4389</v>
      </c>
      <c r="AE221">
        <v>9</v>
      </c>
      <c r="AF221">
        <v>2</v>
      </c>
      <c r="AG221">
        <v>98</v>
      </c>
      <c r="AH221">
        <f t="shared" ref="AH221" si="577">Y221-AB221-AE221</f>
        <v>149</v>
      </c>
      <c r="AI221">
        <f t="shared" ref="AI221" si="578">Z221-AC221-AF221</f>
        <v>34</v>
      </c>
      <c r="AJ221">
        <f t="shared" ref="AJ221" si="579">AA221-AD221-AG221</f>
        <v>915</v>
      </c>
      <c r="AK221">
        <f t="shared" ref="AK221" si="580">-(J221-J220)+L221</f>
        <v>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 t="shared" ref="AT221" si="581">AH221-AS221</f>
        <v>140</v>
      </c>
    </row>
    <row r="222" spans="1:46" x14ac:dyDescent="0.35">
      <c r="A222" s="14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 s="7">
        <f t="shared" si="380"/>
        <v>817341</v>
      </c>
      <c r="N222" s="4">
        <f t="shared" si="381"/>
        <v>0.12283926967395468</v>
      </c>
      <c r="Q222">
        <f t="shared" ref="Q222" si="582">C222-C221</f>
        <v>2116</v>
      </c>
      <c r="R222">
        <f t="shared" ref="R222" si="583">M222-M221</f>
        <v>5689</v>
      </c>
      <c r="S222" s="8">
        <f t="shared" ref="S222" si="584">Q222/U222</f>
        <v>0.27110826393337606</v>
      </c>
      <c r="T222" s="8">
        <f t="shared" ref="T222:T226" si="585">SUM(Q216:Q222)/SUM(U216:U222)</f>
        <v>0.22066343254228399</v>
      </c>
      <c r="U222">
        <f t="shared" ref="U222" si="586">B222-B221</f>
        <v>7805</v>
      </c>
      <c r="V222">
        <f t="shared" ref="V222" si="587">C222-D222-E222</f>
        <v>25385</v>
      </c>
      <c r="W222" s="3">
        <f t="shared" ref="W222" si="588">F222/V222</f>
        <v>2.1469371676186726E-2</v>
      </c>
      <c r="X222">
        <f t="shared" ref="X222" si="589">E222-E221</f>
        <v>12</v>
      </c>
      <c r="Y222">
        <v>660</v>
      </c>
      <c r="Z222">
        <v>362</v>
      </c>
      <c r="AA222">
        <v>5498</v>
      </c>
      <c r="AB222">
        <v>489</v>
      </c>
      <c r="AC222">
        <v>323</v>
      </c>
      <c r="AD222">
        <v>4410</v>
      </c>
      <c r="AE222">
        <v>9</v>
      </c>
      <c r="AF222">
        <v>2</v>
      </c>
      <c r="AG222">
        <v>98</v>
      </c>
      <c r="AH222">
        <f t="shared" ref="AH222" si="590">Y222-AB222-AE222</f>
        <v>162</v>
      </c>
      <c r="AI222">
        <f t="shared" ref="AI222" si="591">Z222-AC222-AF222</f>
        <v>37</v>
      </c>
      <c r="AJ222">
        <f t="shared" ref="AJ222" si="592">AA222-AD222-AG222</f>
        <v>990</v>
      </c>
      <c r="AK222">
        <f t="shared" ref="AK222" si="593">-(J222-J221)+L222</f>
        <v>33</v>
      </c>
      <c r="AS222">
        <f>COUNTIF('Wartburg Positive Tests'!G:G,"&lt;="&amp;covid19!A222)-COUNTIF('Wartburg Positive Tests'!H:H,"&lt;="&amp;covid19!A222)</f>
        <v>9</v>
      </c>
      <c r="AT222">
        <f t="shared" ref="AT222:AT226" si="594">AH222-AS222</f>
        <v>153</v>
      </c>
    </row>
    <row r="223" spans="1:46" x14ac:dyDescent="0.35">
      <c r="A223" s="14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 s="7">
        <f t="shared" si="380"/>
        <v>821036</v>
      </c>
      <c r="N223" s="4">
        <f t="shared" si="381"/>
        <v>0.12358415945158628</v>
      </c>
      <c r="Q223">
        <f t="shared" ref="Q223" si="595">C223-C222</f>
        <v>1313</v>
      </c>
      <c r="R223">
        <f t="shared" ref="R223" si="596">M223-M222</f>
        <v>3695</v>
      </c>
      <c r="S223" s="8">
        <f t="shared" ref="S223" si="597">Q223/U223</f>
        <v>0.26218051118210861</v>
      </c>
      <c r="T223" s="8">
        <f t="shared" si="585"/>
        <v>0.22966418893984922</v>
      </c>
      <c r="U223">
        <f t="shared" ref="U223" si="598">B223-B222</f>
        <v>5008</v>
      </c>
      <c r="V223">
        <f t="shared" ref="V223" si="599">C223-D223-E223</f>
        <v>26430</v>
      </c>
      <c r="W223" s="3">
        <f t="shared" ref="W223" si="600">F223/V223</f>
        <v>2.0469163828982218E-2</v>
      </c>
      <c r="X223">
        <f t="shared" ref="X223" si="601">E223-E222</f>
        <v>5</v>
      </c>
      <c r="Y223">
        <v>669</v>
      </c>
      <c r="Z223">
        <v>373</v>
      </c>
      <c r="AA223">
        <v>5561</v>
      </c>
      <c r="AB223">
        <v>490</v>
      </c>
      <c r="AC223">
        <v>329</v>
      </c>
      <c r="AD223">
        <v>4415</v>
      </c>
      <c r="AE223">
        <v>9</v>
      </c>
      <c r="AF223">
        <v>2</v>
      </c>
      <c r="AG223">
        <v>98</v>
      </c>
      <c r="AH223">
        <f t="shared" ref="AH223:AH224" si="602">Y223-AB223-AE223</f>
        <v>170</v>
      </c>
      <c r="AI223">
        <f t="shared" ref="AI223:AI224" si="603">Z223-AC223-AF223</f>
        <v>42</v>
      </c>
      <c r="AJ223">
        <f t="shared" ref="AJ223:AJ224" si="604">AA223-AD223-AG223</f>
        <v>1048</v>
      </c>
      <c r="AK223">
        <f t="shared" ref="AK223:AK224" si="605">-(J223-J222)+L223</f>
        <v>31</v>
      </c>
      <c r="AS223">
        <f>COUNTIF('Wartburg Positive Tests'!G:G,"&lt;="&amp;covid19!A223)-COUNTIF('Wartburg Positive Tests'!H:H,"&lt;="&amp;covid19!A223)</f>
        <v>10</v>
      </c>
      <c r="AT223">
        <f t="shared" si="594"/>
        <v>160</v>
      </c>
    </row>
    <row r="224" spans="1:46" x14ac:dyDescent="0.35">
      <c r="A224" s="14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 s="7">
        <f t="shared" si="380"/>
        <v>822855</v>
      </c>
      <c r="N224" s="4">
        <f t="shared" si="381"/>
        <v>0.1238813677525141</v>
      </c>
      <c r="Q224">
        <f t="shared" ref="Q224" si="606">C224-C223</f>
        <v>575</v>
      </c>
      <c r="R224">
        <f t="shared" ref="R224" si="607">M224-M223</f>
        <v>1819</v>
      </c>
      <c r="S224" s="8">
        <f t="shared" ref="S224" si="608">Q224/U224</f>
        <v>0.24018379281537175</v>
      </c>
      <c r="T224" s="8">
        <f t="shared" si="585"/>
        <v>0.23452803501374397</v>
      </c>
      <c r="U224">
        <f t="shared" ref="U224" si="609">B224-B223</f>
        <v>2394</v>
      </c>
      <c r="V224">
        <f t="shared" ref="V224" si="610">C224-D224-E224</f>
        <v>26745</v>
      </c>
      <c r="W224" s="3">
        <f t="shared" ref="W224" si="611">F224/V224</f>
        <v>2.0975883342680874E-2</v>
      </c>
      <c r="X224">
        <f t="shared" ref="X224" si="612">E224-E223</f>
        <v>1</v>
      </c>
      <c r="Y224">
        <v>672</v>
      </c>
      <c r="Z224">
        <v>378</v>
      </c>
      <c r="AA224">
        <v>5575</v>
      </c>
      <c r="AB224">
        <v>491</v>
      </c>
      <c r="AC224">
        <v>332</v>
      </c>
      <c r="AD224">
        <v>4422</v>
      </c>
      <c r="AE224">
        <v>9</v>
      </c>
      <c r="AF224">
        <v>2</v>
      </c>
      <c r="AG224">
        <v>98</v>
      </c>
      <c r="AH224">
        <f t="shared" si="602"/>
        <v>172</v>
      </c>
      <c r="AI224">
        <f t="shared" si="603"/>
        <v>44</v>
      </c>
      <c r="AJ224">
        <f t="shared" si="604"/>
        <v>1055</v>
      </c>
      <c r="AK224">
        <f t="shared" si="605"/>
        <v>13</v>
      </c>
      <c r="AL224">
        <v>7</v>
      </c>
      <c r="AM224">
        <v>7</v>
      </c>
      <c r="AN224">
        <v>65</v>
      </c>
      <c r="AS224">
        <f>COUNTIF('Wartburg Positive Tests'!G:G,"&lt;="&amp;covid19!A224)-COUNTIF('Wartburg Positive Tests'!H:H,"&lt;="&amp;covid19!A224)</f>
        <v>10</v>
      </c>
      <c r="AT224">
        <f t="shared" si="594"/>
        <v>162</v>
      </c>
    </row>
    <row r="225" spans="1:63" x14ac:dyDescent="0.35">
      <c r="A225" s="14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 s="7">
        <f t="shared" si="380"/>
        <v>826386</v>
      </c>
      <c r="N225" s="4">
        <f t="shared" si="381"/>
        <v>0.12459573837002982</v>
      </c>
      <c r="Q225">
        <f t="shared" ref="Q225" si="613">C225-C224</f>
        <v>1269</v>
      </c>
      <c r="R225">
        <f t="shared" ref="R225" si="614">M225-M224</f>
        <v>3531</v>
      </c>
      <c r="S225" s="8">
        <f t="shared" ref="S225" si="615">Q225/U225</f>
        <v>0.26437500000000003</v>
      </c>
      <c r="T225" s="8">
        <f t="shared" si="585"/>
        <v>0.24342020467610137</v>
      </c>
      <c r="U225">
        <f t="shared" ref="U225" si="616">B225-B224</f>
        <v>4800</v>
      </c>
      <c r="V225">
        <f t="shared" ref="V225" si="617">C225-D225-E225</f>
        <v>26560</v>
      </c>
      <c r="W225" s="3">
        <f t="shared" ref="W225" si="618">F225/V225</f>
        <v>2.1234939759036144E-2</v>
      </c>
      <c r="X225">
        <f t="shared" ref="X225" si="619">E225-E224</f>
        <v>22</v>
      </c>
      <c r="Y225">
        <v>677</v>
      </c>
      <c r="Z225">
        <v>384</v>
      </c>
      <c r="AA225">
        <v>5650</v>
      </c>
      <c r="AB225">
        <v>500</v>
      </c>
      <c r="AC225">
        <v>336</v>
      </c>
      <c r="AD225">
        <v>4452</v>
      </c>
      <c r="AE225">
        <v>9</v>
      </c>
      <c r="AF225">
        <v>2</v>
      </c>
      <c r="AG225">
        <v>98</v>
      </c>
      <c r="AH225">
        <f t="shared" ref="AH225:AH226" si="620">Y225-AB225-AE225</f>
        <v>168</v>
      </c>
      <c r="AI225">
        <f t="shared" ref="AI225:AI226" si="621">Z225-AC225-AF225</f>
        <v>46</v>
      </c>
      <c r="AJ225">
        <f t="shared" ref="AJ225:AJ226" si="622">AA225-AD225-AG225</f>
        <v>1100</v>
      </c>
      <c r="AK225">
        <f t="shared" ref="AK225:AK226" si="623">-(J225-J224)+L225</f>
        <v>13</v>
      </c>
      <c r="AL225">
        <v>10</v>
      </c>
      <c r="AM225">
        <v>10</v>
      </c>
      <c r="AN225">
        <v>70</v>
      </c>
      <c r="AS225">
        <f>COUNTIF('Wartburg Positive Tests'!G:G,"&lt;="&amp;covid19!A225)-COUNTIF('Wartburg Positive Tests'!H:H,"&lt;="&amp;covid19!A225)</f>
        <v>9</v>
      </c>
      <c r="AT225">
        <f t="shared" si="594"/>
        <v>159</v>
      </c>
    </row>
    <row r="226" spans="1:63" x14ac:dyDescent="0.35">
      <c r="A226" s="14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 s="7">
        <f t="shared" si="380"/>
        <v>829303</v>
      </c>
      <c r="N226" s="4">
        <f t="shared" si="381"/>
        <v>0.12565973283851173</v>
      </c>
      <c r="Q226">
        <f t="shared" ref="Q226" si="624">C226-C225</f>
        <v>1568</v>
      </c>
      <c r="R226">
        <f t="shared" ref="R226" si="625">M226-M225</f>
        <v>2917</v>
      </c>
      <c r="S226" s="8">
        <f t="shared" ref="S226" si="626">Q226/U226</f>
        <v>0.34960981047937567</v>
      </c>
      <c r="T226" s="8">
        <f t="shared" si="585"/>
        <v>0.2617987061194188</v>
      </c>
      <c r="U226">
        <f t="shared" ref="U226" si="627">B226-B225</f>
        <v>4485</v>
      </c>
      <c r="V226">
        <f t="shared" ref="V226" si="628">C226-D226-E226</f>
        <v>27102</v>
      </c>
      <c r="W226" s="3">
        <f t="shared" ref="W226" si="629">F226/V226</f>
        <v>2.1990996974393034E-2</v>
      </c>
      <c r="X226">
        <f t="shared" ref="X226:X228" si="630">E226-E225</f>
        <v>22</v>
      </c>
      <c r="Y226">
        <v>691</v>
      </c>
      <c r="Z226">
        <v>389</v>
      </c>
      <c r="AA226">
        <v>5756</v>
      </c>
      <c r="AB226">
        <v>508</v>
      </c>
      <c r="AC226">
        <v>338</v>
      </c>
      <c r="AD226">
        <v>4489</v>
      </c>
      <c r="AE226">
        <v>9</v>
      </c>
      <c r="AF226">
        <v>3</v>
      </c>
      <c r="AG226">
        <v>101</v>
      </c>
      <c r="AH226">
        <f t="shared" si="620"/>
        <v>174</v>
      </c>
      <c r="AI226">
        <f t="shared" si="621"/>
        <v>48</v>
      </c>
      <c r="AJ226">
        <f t="shared" si="622"/>
        <v>1166</v>
      </c>
      <c r="AK226">
        <f t="shared" si="623"/>
        <v>18</v>
      </c>
      <c r="AL226">
        <v>13</v>
      </c>
      <c r="AM226">
        <v>13</v>
      </c>
      <c r="AN226">
        <v>76</v>
      </c>
      <c r="AS226">
        <f>COUNTIF('Wartburg Positive Tests'!G:G,"&lt;="&amp;covid19!A226)-COUNTIF('Wartburg Positive Tests'!H:H,"&lt;="&amp;covid19!A226)</f>
        <v>9</v>
      </c>
      <c r="AT226">
        <f t="shared" si="594"/>
        <v>165</v>
      </c>
    </row>
    <row r="227" spans="1:63" x14ac:dyDescent="0.35">
      <c r="A227" s="14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 s="7">
        <f t="shared" si="380"/>
        <v>834614</v>
      </c>
      <c r="N227" s="4">
        <f t="shared" si="381"/>
        <v>0.12729778450702459</v>
      </c>
      <c r="Q227">
        <f t="shared" ref="Q227:Q228" si="631">C227-C226</f>
        <v>2555</v>
      </c>
      <c r="R227">
        <f t="shared" ref="R227:R228" si="632">M227-M226</f>
        <v>5311</v>
      </c>
      <c r="S227" s="8">
        <f t="shared" ref="S227:S229" si="633">Q227/U227</f>
        <v>0.32481566234426645</v>
      </c>
      <c r="T227" s="8">
        <f t="shared" ref="T227:T228" si="634">SUM(Q221:Q227)/SUM(U221:U227)</f>
        <v>0.27994688593243278</v>
      </c>
      <c r="U227">
        <f t="shared" ref="U227:U228" si="635">B227-B226</f>
        <v>7866</v>
      </c>
      <c r="V227">
        <f t="shared" ref="V227:V228" si="636">C227-D227-E227</f>
        <v>28675</v>
      </c>
      <c r="W227" s="3">
        <f t="shared" ref="W227:W228" si="637">F227/V227</f>
        <v>2.1098517872711421E-2</v>
      </c>
      <c r="X227">
        <f t="shared" si="630"/>
        <v>12</v>
      </c>
      <c r="Y227">
        <v>707</v>
      </c>
      <c r="Z227">
        <v>402</v>
      </c>
      <c r="AA227">
        <v>5910</v>
      </c>
      <c r="AB227">
        <v>511</v>
      </c>
      <c r="AC227">
        <v>345</v>
      </c>
      <c r="AD227">
        <v>4511</v>
      </c>
      <c r="AE227">
        <v>9</v>
      </c>
      <c r="AF227">
        <v>3</v>
      </c>
      <c r="AG227">
        <v>102</v>
      </c>
      <c r="AH227">
        <f t="shared" ref="AH227" si="638">Y227-AB227-AE227</f>
        <v>187</v>
      </c>
      <c r="AI227">
        <f t="shared" ref="AI227" si="639">Z227-AC227-AF227</f>
        <v>54</v>
      </c>
      <c r="AJ227">
        <f t="shared" ref="AJ227" si="640">AA227-AD227-AG227</f>
        <v>1297</v>
      </c>
      <c r="AK227">
        <f t="shared" ref="AK227" si="641">-(J227-J226)+L227</f>
        <v>27</v>
      </c>
      <c r="AL227">
        <v>11</v>
      </c>
      <c r="AM227">
        <v>11</v>
      </c>
      <c r="AN227">
        <v>66</v>
      </c>
      <c r="AS227">
        <f>COUNTIF('Wartburg Positive Tests'!G:G,"&lt;="&amp;covid19!A227)-COUNTIF('Wartburg Positive Tests'!H:H,"&lt;="&amp;covid19!A227)</f>
        <v>11</v>
      </c>
      <c r="AT227">
        <f t="shared" ref="AT227:AT228" si="642">AH227-AS227</f>
        <v>176</v>
      </c>
    </row>
    <row r="228" spans="1:63" x14ac:dyDescent="0.35">
      <c r="A228" s="14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 s="7">
        <f t="shared" si="380"/>
        <v>839328</v>
      </c>
      <c r="N228" s="4">
        <f t="shared" si="381"/>
        <v>0.1290441077280359</v>
      </c>
      <c r="Q228">
        <f t="shared" si="631"/>
        <v>2616</v>
      </c>
      <c r="R228">
        <f t="shared" si="632"/>
        <v>4714</v>
      </c>
      <c r="S228" s="8">
        <f t="shared" si="633"/>
        <v>0.35688949522510233</v>
      </c>
      <c r="T228" s="8">
        <f t="shared" si="634"/>
        <v>0.30266075388026609</v>
      </c>
      <c r="U228">
        <f t="shared" si="635"/>
        <v>7330</v>
      </c>
      <c r="V228">
        <f t="shared" si="636"/>
        <v>30392</v>
      </c>
      <c r="W228" s="3">
        <f t="shared" si="637"/>
        <v>1.9939457752040011E-2</v>
      </c>
      <c r="X228">
        <f t="shared" si="630"/>
        <v>14</v>
      </c>
      <c r="Y228">
        <v>728</v>
      </c>
      <c r="Z228">
        <v>410</v>
      </c>
      <c r="AA228">
        <v>6042</v>
      </c>
      <c r="AB228">
        <v>513</v>
      </c>
      <c r="AC228">
        <v>347</v>
      </c>
      <c r="AD228">
        <v>4530</v>
      </c>
      <c r="AE228">
        <v>9</v>
      </c>
      <c r="AF228">
        <v>3</v>
      </c>
      <c r="AG228">
        <v>102</v>
      </c>
      <c r="AH228">
        <f t="shared" ref="AH228" si="643">Y228-AB228-AE228</f>
        <v>206</v>
      </c>
      <c r="AI228">
        <f t="shared" ref="AI228" si="644">Z228-AC228-AF228</f>
        <v>60</v>
      </c>
      <c r="AJ228">
        <f t="shared" ref="AJ228" si="645">AA228-AD228-AG228</f>
        <v>1410</v>
      </c>
      <c r="AK228">
        <f t="shared" ref="AK228" si="646">-(J228-J227)+L228</f>
        <v>21</v>
      </c>
      <c r="AL228">
        <v>12</v>
      </c>
      <c r="AM228">
        <v>12</v>
      </c>
      <c r="AN228">
        <v>64</v>
      </c>
      <c r="AS228">
        <f>COUNTIF('Wartburg Positive Tests'!G:G,"&lt;="&amp;covid19!A228)-COUNTIF('Wartburg Positive Tests'!H:H,"&lt;="&amp;covid19!A228)</f>
        <v>12</v>
      </c>
      <c r="AT228">
        <f t="shared" si="642"/>
        <v>194</v>
      </c>
      <c r="AU228">
        <v>6067</v>
      </c>
      <c r="AV228">
        <v>1315</v>
      </c>
      <c r="AW228">
        <f>AV228/AU228</f>
        <v>0.21674633261908685</v>
      </c>
    </row>
    <row r="229" spans="1:63" x14ac:dyDescent="0.35">
      <c r="A229" s="14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 s="7">
        <f t="shared" si="380"/>
        <v>844084</v>
      </c>
      <c r="N229" s="4">
        <f t="shared" si="381"/>
        <v>0.13088102801188226</v>
      </c>
      <c r="Q229">
        <f t="shared" ref="Q229" si="647">C229-C228</f>
        <v>2753</v>
      </c>
      <c r="R229">
        <f t="shared" ref="R229" si="648">M229-M228</f>
        <v>4756</v>
      </c>
      <c r="S229" s="8">
        <f t="shared" si="633"/>
        <v>0.36662671460913571</v>
      </c>
      <c r="T229" s="8">
        <f t="shared" ref="T229" si="649">SUM(Q223:Q229)/SUM(U223:U229)</f>
        <v>0.32110580828594637</v>
      </c>
      <c r="U229">
        <f t="shared" ref="U229" si="650">B229-B228</f>
        <v>7509</v>
      </c>
      <c r="V229">
        <f t="shared" ref="V229" si="651">C229-D229-E229</f>
        <v>32216</v>
      </c>
      <c r="W229" s="3">
        <f t="shared" ref="W229" si="652">F229/V229</f>
        <v>1.9555500372485723E-2</v>
      </c>
      <c r="X229">
        <f t="shared" ref="X229" si="653">E229-E228</f>
        <v>9</v>
      </c>
      <c r="Y229">
        <v>757</v>
      </c>
      <c r="Z229">
        <v>420</v>
      </c>
      <c r="AA229">
        <v>6212</v>
      </c>
      <c r="AB229">
        <v>518</v>
      </c>
      <c r="AC229">
        <v>348</v>
      </c>
      <c r="AD229">
        <v>4551</v>
      </c>
      <c r="AE229">
        <v>9</v>
      </c>
      <c r="AF229">
        <v>3</v>
      </c>
      <c r="AG229">
        <v>102</v>
      </c>
      <c r="AH229">
        <f t="shared" ref="AH229" si="654">Y229-AB229-AE229</f>
        <v>230</v>
      </c>
      <c r="AI229">
        <f t="shared" ref="AI229" si="655">Z229-AC229-AF229</f>
        <v>69</v>
      </c>
      <c r="AJ229">
        <f t="shared" ref="AJ229" si="656">AA229-AD229-AG229</f>
        <v>1559</v>
      </c>
      <c r="AK229">
        <f t="shared" ref="AK229" si="657">-(J229-J228)+L229</f>
        <v>12</v>
      </c>
      <c r="AL229">
        <v>10</v>
      </c>
      <c r="AM229">
        <v>10</v>
      </c>
      <c r="AN229">
        <v>62</v>
      </c>
      <c r="AS229">
        <f>COUNTIF('Wartburg Positive Tests'!G:G,"&lt;="&amp;covid19!A229)-COUNTIF('Wartburg Positive Tests'!H:H,"&lt;="&amp;covid19!A229)</f>
        <v>13</v>
      </c>
      <c r="AT229">
        <f t="shared" ref="AT229" si="658">AH229-AS229</f>
        <v>217</v>
      </c>
    </row>
    <row r="230" spans="1:63" x14ac:dyDescent="0.35">
      <c r="A230" s="14">
        <f t="shared" si="49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 s="7">
        <f t="shared" si="380"/>
        <v>849775</v>
      </c>
      <c r="N230" s="4">
        <f t="shared" si="381"/>
        <v>0.13272070192699248</v>
      </c>
      <c r="Q230">
        <f t="shared" ref="Q230" si="659">C230-C229</f>
        <v>2931</v>
      </c>
      <c r="R230">
        <f t="shared" ref="R230" si="660">M230-M229</f>
        <v>5691</v>
      </c>
      <c r="S230" s="8">
        <f t="shared" ref="S230" si="661">Q230/U230</f>
        <v>0.33994432846207379</v>
      </c>
      <c r="T230" s="8">
        <f t="shared" ref="T230" si="662">SUM(Q224:Q230)/SUM(U224:U230)</f>
        <v>0.33174440775705716</v>
      </c>
      <c r="U230">
        <f t="shared" ref="U230" si="663">B230-B229</f>
        <v>8622</v>
      </c>
      <c r="V230">
        <f t="shared" ref="V230" si="664">C230-D230-E230</f>
        <v>34819</v>
      </c>
      <c r="W230" s="3">
        <f t="shared" ref="W230" si="665">F230/V230</f>
        <v>1.9414687383325194E-2</v>
      </c>
      <c r="X230">
        <f t="shared" ref="X230" si="666">E230-E229</f>
        <v>2</v>
      </c>
      <c r="Y230">
        <v>781</v>
      </c>
      <c r="Z230">
        <v>435</v>
      </c>
      <c r="AA230">
        <v>6415</v>
      </c>
      <c r="AB230">
        <v>520</v>
      </c>
      <c r="AC230">
        <v>348</v>
      </c>
      <c r="AD230">
        <v>4555</v>
      </c>
      <c r="AE230">
        <v>9</v>
      </c>
      <c r="AF230">
        <v>3</v>
      </c>
      <c r="AG230">
        <v>102</v>
      </c>
      <c r="AH230">
        <f t="shared" ref="AH230" si="667">Y230-AB230-AE230</f>
        <v>252</v>
      </c>
      <c r="AI230">
        <f t="shared" ref="AI230" si="668">Z230-AC230-AF230</f>
        <v>84</v>
      </c>
      <c r="AJ230">
        <f t="shared" ref="AJ230" si="669">AA230-AD230-AG230</f>
        <v>1758</v>
      </c>
      <c r="AK230">
        <f t="shared" ref="AK230" si="670">-(J230-J229)+L230</f>
        <v>32</v>
      </c>
      <c r="AS230">
        <f>COUNTIF('Wartburg Positive Tests'!G:G,"&lt;="&amp;covid19!A230)-COUNTIF('Wartburg Positive Tests'!H:H,"&lt;="&amp;covid19!A230)</f>
        <v>14</v>
      </c>
      <c r="AT230">
        <f t="shared" ref="AT230:AT231" si="671">AH230-AS230</f>
        <v>238</v>
      </c>
    </row>
    <row r="231" spans="1:63" x14ac:dyDescent="0.35">
      <c r="A231" s="14">
        <f t="shared" si="49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 s="7">
        <f t="shared" si="380"/>
        <v>852382</v>
      </c>
      <c r="N231" s="4">
        <f t="shared" si="381"/>
        <v>0.13354151546016585</v>
      </c>
      <c r="Q231">
        <f t="shared" ref="Q231" si="672">C231-C230</f>
        <v>1330</v>
      </c>
      <c r="R231">
        <f t="shared" ref="R231" si="673">M231-M230</f>
        <v>2607</v>
      </c>
      <c r="S231" s="8">
        <f t="shared" ref="S231" si="674">Q231/U231</f>
        <v>0.33782067564135126</v>
      </c>
      <c r="T231" s="8">
        <f t="shared" ref="T231" si="675">SUM(Q225:Q231)/SUM(U225:U231)</f>
        <v>0.33720173292329791</v>
      </c>
      <c r="U231">
        <f t="shared" ref="U231" si="676">B231-B230</f>
        <v>3937</v>
      </c>
      <c r="V231">
        <f t="shared" ref="V231" si="677">C231-D231-E231</f>
        <v>35832</v>
      </c>
      <c r="W231" s="3">
        <f t="shared" ref="W231" si="678">F231/V231</f>
        <v>2.0037954900647467E-2</v>
      </c>
      <c r="X231">
        <f t="shared" ref="X231" si="679">E231-E230</f>
        <v>17</v>
      </c>
      <c r="Y231">
        <v>798</v>
      </c>
      <c r="Z231">
        <v>438</v>
      </c>
      <c r="AA231">
        <v>6468</v>
      </c>
      <c r="AB231">
        <v>523</v>
      </c>
      <c r="AC231">
        <v>351</v>
      </c>
      <c r="AD231">
        <v>4567</v>
      </c>
      <c r="AE231">
        <v>9</v>
      </c>
      <c r="AF231">
        <v>3</v>
      </c>
      <c r="AG231">
        <v>103</v>
      </c>
      <c r="AH231">
        <f t="shared" ref="AH231" si="680">Y231-AB231-AE231</f>
        <v>266</v>
      </c>
      <c r="AI231">
        <f t="shared" ref="AI231" si="681">Z231-AC231-AF231</f>
        <v>84</v>
      </c>
      <c r="AJ231">
        <f t="shared" ref="AJ231" si="682">AA231-AD231-AG231</f>
        <v>1798</v>
      </c>
      <c r="AK231">
        <f t="shared" ref="AK231:AK232" si="683">-(J231-J230)+L231</f>
        <v>22</v>
      </c>
      <c r="AL231">
        <v>9</v>
      </c>
      <c r="AM231">
        <v>9</v>
      </c>
      <c r="AN231">
        <v>51</v>
      </c>
      <c r="AS231">
        <f>COUNTIF('Wartburg Positive Tests'!G:G,"&lt;="&amp;covid19!A231)-COUNTIF('Wartburg Positive Tests'!H:H,"&lt;="&amp;covid19!A231)</f>
        <v>15</v>
      </c>
      <c r="AT231">
        <f t="shared" si="671"/>
        <v>251</v>
      </c>
      <c r="AU231">
        <v>5100</v>
      </c>
      <c r="AV231">
        <v>1085</v>
      </c>
      <c r="AW231">
        <f t="shared" ref="AW231:AW258" si="684">AV231/AU231</f>
        <v>0.21274509803921568</v>
      </c>
    </row>
    <row r="232" spans="1:63" x14ac:dyDescent="0.35">
      <c r="A232" s="14">
        <f t="shared" si="49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 s="7">
        <f t="shared" si="380"/>
        <v>854748</v>
      </c>
      <c r="N232" s="4">
        <f t="shared" si="381"/>
        <v>0.13464009144134523</v>
      </c>
      <c r="Q232">
        <f t="shared" ref="Q232" si="685">C232-C231</f>
        <v>1617</v>
      </c>
      <c r="R232">
        <f t="shared" ref="R232" si="686">M232-M231</f>
        <v>2366</v>
      </c>
      <c r="S232" s="8">
        <f t="shared" ref="S232" si="687">Q232/U232</f>
        <v>0.40597539543057998</v>
      </c>
      <c r="T232" s="8">
        <f t="shared" ref="T232" si="688">SUM(Q226:Q232)/SUM(U226:U232)</f>
        <v>0.35145888594164454</v>
      </c>
      <c r="U232">
        <f t="shared" ref="U232" si="689">B232-B231</f>
        <v>3983</v>
      </c>
      <c r="V232">
        <f t="shared" ref="V232" si="690">C232-D232-E232</f>
        <v>35823</v>
      </c>
      <c r="W232" s="3">
        <f t="shared" ref="W232" si="691">F232/V232</f>
        <v>2.0377969460960835E-2</v>
      </c>
      <c r="X232">
        <f t="shared" ref="X232" si="692">E232-E231</f>
        <v>22</v>
      </c>
      <c r="Y232">
        <v>833</v>
      </c>
      <c r="Z232">
        <v>455</v>
      </c>
      <c r="AA232">
        <v>6541</v>
      </c>
      <c r="AB232">
        <v>532</v>
      </c>
      <c r="AC232">
        <v>371</v>
      </c>
      <c r="AD232">
        <v>4624</v>
      </c>
      <c r="AE232">
        <v>9</v>
      </c>
      <c r="AF232">
        <v>3</v>
      </c>
      <c r="AG232">
        <v>104</v>
      </c>
      <c r="AH232">
        <f t="shared" ref="AH232" si="693">Y232-AB232-AE232</f>
        <v>292</v>
      </c>
      <c r="AI232">
        <f t="shared" ref="AI232" si="694">Z232-AC232-AF232</f>
        <v>81</v>
      </c>
      <c r="AJ232">
        <f t="shared" ref="AJ232" si="695">AA232-AD232-AG232</f>
        <v>1813</v>
      </c>
      <c r="AK232">
        <f t="shared" si="683"/>
        <v>16</v>
      </c>
      <c r="AS232">
        <f>COUNTIF('Wartburg Positive Tests'!G:G,"&lt;="&amp;covid19!A232)-COUNTIF('Wartburg Positive Tests'!H:H,"&lt;="&amp;covid19!A232)</f>
        <v>14</v>
      </c>
      <c r="AT232">
        <f t="shared" ref="AT232:AT234" si="696">AH232-AS232</f>
        <v>278</v>
      </c>
      <c r="AU232">
        <v>3393</v>
      </c>
      <c r="AV232">
        <v>866</v>
      </c>
      <c r="AW232">
        <f t="shared" si="684"/>
        <v>0.25523135867963453</v>
      </c>
    </row>
    <row r="233" spans="1:63" x14ac:dyDescent="0.35">
      <c r="A233" s="14">
        <f t="shared" si="49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 s="7">
        <f t="shared" si="380"/>
        <v>858528</v>
      </c>
      <c r="N233" s="4">
        <f t="shared" si="381"/>
        <v>0.13668839037104596</v>
      </c>
      <c r="Q233">
        <f t="shared" ref="Q233" si="697">C233-C232</f>
        <v>2942</v>
      </c>
      <c r="R233">
        <f t="shared" ref="R233" si="698">M233-M232</f>
        <v>3780</v>
      </c>
      <c r="S233" s="8">
        <f t="shared" ref="S233" si="699">Q233/U233</f>
        <v>0.43766736090449271</v>
      </c>
      <c r="T233" s="8">
        <f t="shared" ref="T233" si="700">SUM(Q227:Q233)/SUM(U227:U233)</f>
        <v>0.36424546977310795</v>
      </c>
      <c r="U233">
        <f t="shared" ref="U233" si="701">B233-B232</f>
        <v>6722</v>
      </c>
      <c r="V233">
        <f t="shared" ref="V233" si="702">C233-D233-E233</f>
        <v>37531</v>
      </c>
      <c r="W233" s="3">
        <f t="shared" ref="W233" si="703">F233/V233</f>
        <v>2.070288561455863E-2</v>
      </c>
      <c r="X233">
        <f t="shared" ref="X233" si="704">E233-E232</f>
        <v>24</v>
      </c>
      <c r="Y233">
        <v>876</v>
      </c>
      <c r="Z233">
        <v>478</v>
      </c>
      <c r="AA233">
        <v>6725</v>
      </c>
      <c r="AB233">
        <v>532</v>
      </c>
      <c r="AC233">
        <v>377</v>
      </c>
      <c r="AD233">
        <v>4669</v>
      </c>
      <c r="AE233">
        <v>9</v>
      </c>
      <c r="AF233">
        <v>3</v>
      </c>
      <c r="AG233">
        <v>106</v>
      </c>
      <c r="AH233">
        <f t="shared" ref="AH233" si="705">Y233-AB233-AE233</f>
        <v>335</v>
      </c>
      <c r="AI233">
        <f t="shared" ref="AI233" si="706">Z233-AC233-AF233</f>
        <v>98</v>
      </c>
      <c r="AJ233">
        <f t="shared" ref="AJ233" si="707">AA233-AD233-AG233</f>
        <v>1950</v>
      </c>
      <c r="AK233">
        <f t="shared" ref="AK233" si="708">-(J233-J232)+L233</f>
        <v>37</v>
      </c>
      <c r="AL233">
        <v>11</v>
      </c>
      <c r="AM233">
        <v>11</v>
      </c>
      <c r="AN233">
        <v>74</v>
      </c>
      <c r="AS233">
        <f>COUNTIF('Wartburg Positive Tests'!G:G,"&lt;="&amp;covid19!A233)-COUNTIF('Wartburg Positive Tests'!H:H,"&lt;="&amp;covid19!A233)</f>
        <v>13</v>
      </c>
      <c r="AT233">
        <f t="shared" si="696"/>
        <v>322</v>
      </c>
      <c r="AU233">
        <v>3862</v>
      </c>
      <c r="AV233">
        <v>906</v>
      </c>
      <c r="AW233">
        <f t="shared" si="684"/>
        <v>0.23459347488348006</v>
      </c>
    </row>
    <row r="234" spans="1:63" x14ac:dyDescent="0.35">
      <c r="A234" s="14">
        <f t="shared" si="49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 s="7">
        <f t="shared" si="380"/>
        <v>863167</v>
      </c>
      <c r="N234" s="4">
        <f t="shared" si="381"/>
        <v>0.1392190846972193</v>
      </c>
      <c r="Q234">
        <f t="shared" ref="Q234" si="709">C234-C233</f>
        <v>3674</v>
      </c>
      <c r="R234">
        <f t="shared" ref="R234" si="710">M234-M233</f>
        <v>4639</v>
      </c>
      <c r="S234" s="8">
        <f t="shared" ref="S234" si="711">Q234/U234</f>
        <v>0.44195837844340191</v>
      </c>
      <c r="T234" s="8">
        <f t="shared" ref="T234" si="712">SUM(Q228:Q234)/SUM(U228:U234)</f>
        <v>0.38484574284729406</v>
      </c>
      <c r="U234">
        <f t="shared" ref="U234" si="713">B234-B233</f>
        <v>8313</v>
      </c>
      <c r="V234">
        <f t="shared" ref="V234" si="714">C234-D234-E234</f>
        <v>39877</v>
      </c>
      <c r="W234" s="3">
        <f t="shared" ref="W234" si="715">F234/V234</f>
        <v>2.1039697068485592E-2</v>
      </c>
      <c r="X234">
        <f t="shared" ref="X234" si="716">E234-E233</f>
        <v>22</v>
      </c>
      <c r="Y234">
        <v>911</v>
      </c>
      <c r="Z234">
        <v>492</v>
      </c>
      <c r="AA234">
        <v>6920</v>
      </c>
      <c r="AB234">
        <v>549</v>
      </c>
      <c r="AC234">
        <v>378</v>
      </c>
      <c r="AD234">
        <v>4718</v>
      </c>
      <c r="AE234">
        <v>10</v>
      </c>
      <c r="AF234">
        <v>3</v>
      </c>
      <c r="AG234">
        <v>106</v>
      </c>
      <c r="AH234">
        <f t="shared" ref="AH234" si="717">Y234-AB234-AE234</f>
        <v>352</v>
      </c>
      <c r="AI234">
        <f t="shared" ref="AI234" si="718">Z234-AC234-AF234</f>
        <v>111</v>
      </c>
      <c r="AJ234">
        <f t="shared" ref="AJ234" si="719">AA234-AD234-AG234</f>
        <v>2096</v>
      </c>
      <c r="AK234">
        <f t="shared" ref="AK234" si="720">-(J234-J233)+L234</f>
        <v>32</v>
      </c>
      <c r="AL234">
        <v>10</v>
      </c>
      <c r="AM234">
        <v>10</v>
      </c>
      <c r="AN234">
        <v>79</v>
      </c>
      <c r="AS234">
        <f>COUNTIF('Wartburg Positive Tests'!G:G,"&lt;="&amp;covid19!A234)-COUNTIF('Wartburg Positive Tests'!H:H,"&lt;="&amp;covid19!A234)</f>
        <v>13</v>
      </c>
      <c r="AT234">
        <f t="shared" si="696"/>
        <v>339</v>
      </c>
      <c r="AU234">
        <v>5729</v>
      </c>
      <c r="AV234">
        <v>1406</v>
      </c>
      <c r="AW234">
        <f t="shared" si="684"/>
        <v>0.245418048525048</v>
      </c>
    </row>
    <row r="235" spans="1:63" x14ac:dyDescent="0.35">
      <c r="A235" s="14">
        <f t="shared" si="49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 s="7">
        <f t="shared" si="380"/>
        <v>868786</v>
      </c>
      <c r="N235" s="4">
        <f t="shared" si="381"/>
        <v>0.1420634654163449</v>
      </c>
      <c r="Q235">
        <f t="shared" ref="Q235" si="721">C235-C234</f>
        <v>4255</v>
      </c>
      <c r="R235">
        <f t="shared" ref="R235" si="722">M235-M234</f>
        <v>5619</v>
      </c>
      <c r="S235" s="8">
        <f t="shared" ref="S235" si="723">Q235/U235</f>
        <v>0.43092971440145839</v>
      </c>
      <c r="T235" s="8">
        <f t="shared" ref="T235" si="724">SUM(Q229:Q235)/SUM(U229:U235)</f>
        <v>0.39832516339869278</v>
      </c>
      <c r="U235">
        <f t="shared" ref="U235" si="725">B235-B234</f>
        <v>9874</v>
      </c>
      <c r="V235">
        <f t="shared" ref="V235" si="726">C235-D235-E235</f>
        <v>42868</v>
      </c>
      <c r="W235" s="3">
        <f t="shared" ref="W235" si="727">F235/V235</f>
        <v>2.1274610432023888E-2</v>
      </c>
      <c r="X235">
        <f t="shared" ref="X235" si="728">E235-E234</f>
        <v>13</v>
      </c>
      <c r="Y235">
        <v>966</v>
      </c>
      <c r="Z235">
        <v>522</v>
      </c>
      <c r="AA235">
        <v>7130</v>
      </c>
      <c r="AB235">
        <v>561</v>
      </c>
      <c r="AC235">
        <v>392</v>
      </c>
      <c r="AD235">
        <v>4770</v>
      </c>
      <c r="AE235">
        <v>10</v>
      </c>
      <c r="AF235">
        <v>3</v>
      </c>
      <c r="AG235">
        <v>107</v>
      </c>
      <c r="AH235">
        <f t="shared" ref="AH235" si="729">Y235-AB235-AE235</f>
        <v>395</v>
      </c>
      <c r="AI235">
        <f t="shared" ref="AI235" si="730">Z235-AC235-AF235</f>
        <v>127</v>
      </c>
      <c r="AJ235">
        <f t="shared" ref="AJ235" si="731">AA235-AD235-AG235</f>
        <v>2253</v>
      </c>
      <c r="AK235">
        <f t="shared" ref="AK235" si="732">-(J235-J234)+L235</f>
        <v>32</v>
      </c>
      <c r="AL235">
        <v>12</v>
      </c>
      <c r="AM235">
        <v>12</v>
      </c>
      <c r="AN235">
        <v>73</v>
      </c>
      <c r="AS235">
        <f>COUNTIF('Wartburg Positive Tests'!G:G,"&lt;="&amp;covid19!A235)-COUNTIF('Wartburg Positive Tests'!H:H,"&lt;="&amp;covid19!A235)</f>
        <v>12</v>
      </c>
      <c r="AT235">
        <f t="shared" ref="AT235:AT237" si="733">AH235-AS235</f>
        <v>383</v>
      </c>
      <c r="AU235">
        <v>12336</v>
      </c>
      <c r="AV235">
        <v>3417</v>
      </c>
      <c r="AW235">
        <f t="shared" si="684"/>
        <v>0.27699416342412453</v>
      </c>
      <c r="AX235">
        <v>86</v>
      </c>
      <c r="AY235">
        <v>53</v>
      </c>
      <c r="AZ235">
        <v>485</v>
      </c>
      <c r="BA235">
        <v>158</v>
      </c>
      <c r="BB235">
        <v>49</v>
      </c>
      <c r="BC235">
        <v>34</v>
      </c>
      <c r="BD235">
        <f t="shared" ref="BD235:BD258" si="734">AY235/AX235</f>
        <v>0.61627906976744184</v>
      </c>
      <c r="BE235">
        <f t="shared" ref="BE235:BF237" si="735">BA235/AZ235</f>
        <v>0.32577319587628867</v>
      </c>
      <c r="BF235">
        <f t="shared" si="735"/>
        <v>0.310126582278481</v>
      </c>
      <c r="BG235">
        <f>SUM(AV229:AV235)/SUM(AU229:AU235)</f>
        <v>0.25246548323471402</v>
      </c>
      <c r="BH235">
        <f>SUM(AV222:AV235)/SUM(AU222:AU235)</f>
        <v>0.24652616000219257</v>
      </c>
      <c r="BI235">
        <f>SUM(AY229:AY235)/SUM(AX229:AX235)</f>
        <v>0.61627906976744184</v>
      </c>
      <c r="BJ235">
        <f>SUM(BA229:BA235)/SUM(AZ229:AZ235)</f>
        <v>0.32577319587628867</v>
      </c>
      <c r="BK235">
        <f>SUM(BC229:BC235)/SUM(BB229:BB235)</f>
        <v>0.69387755102040816</v>
      </c>
    </row>
    <row r="236" spans="1:63" x14ac:dyDescent="0.35">
      <c r="A236" s="14">
        <f t="shared" si="49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 s="7">
        <f t="shared" si="380"/>
        <v>873373</v>
      </c>
      <c r="N236" s="4">
        <f t="shared" si="381"/>
        <v>0.14510889088789461</v>
      </c>
      <c r="Q236">
        <f t="shared" ref="Q236" si="736">C236-C235</f>
        <v>4386</v>
      </c>
      <c r="R236">
        <f t="shared" ref="R236" si="737">M236-M235</f>
        <v>4587</v>
      </c>
      <c r="S236" s="8">
        <f t="shared" ref="S236" si="738">Q236/U236</f>
        <v>0.48879973253092612</v>
      </c>
      <c r="T236" s="8">
        <f t="shared" ref="T236" si="739">SUM(Q230:Q236)/SUM(U230:U236)</f>
        <v>0.41914564493098527</v>
      </c>
      <c r="U236">
        <f t="shared" ref="U236" si="740">B236-B235</f>
        <v>8973</v>
      </c>
      <c r="V236">
        <f t="shared" ref="V236" si="741">C236-D236-E236</f>
        <v>46075</v>
      </c>
      <c r="W236" s="3">
        <f t="shared" ref="W236" si="742">F236/V236</f>
        <v>2.0596852957135106E-2</v>
      </c>
      <c r="X236">
        <f t="shared" ref="X236" si="743">E236-E235</f>
        <v>14</v>
      </c>
      <c r="Y236">
        <v>1021</v>
      </c>
      <c r="Z236">
        <v>539</v>
      </c>
      <c r="AA236">
        <v>7319</v>
      </c>
      <c r="AB236">
        <v>567</v>
      </c>
      <c r="AC236">
        <v>405</v>
      </c>
      <c r="AD236">
        <v>4816</v>
      </c>
      <c r="AE236">
        <v>10</v>
      </c>
      <c r="AF236">
        <v>3</v>
      </c>
      <c r="AG236">
        <v>107</v>
      </c>
      <c r="AH236">
        <f t="shared" ref="AH236" si="744">Y236-AB236-AE236</f>
        <v>444</v>
      </c>
      <c r="AI236">
        <f t="shared" ref="AI236" si="745">Z236-AC236-AF236</f>
        <v>131</v>
      </c>
      <c r="AJ236">
        <f t="shared" ref="AJ236" si="746">AA236-AD236-AG236</f>
        <v>2396</v>
      </c>
      <c r="AK236">
        <f t="shared" ref="AK236" si="747">-(J236-J235)+L236</f>
        <v>84</v>
      </c>
      <c r="AS236">
        <f>COUNTIF('Wartburg Positive Tests'!G:G,"&lt;="&amp;covid19!A236)-COUNTIF('Wartburg Positive Tests'!H:H,"&lt;="&amp;covid19!A236)</f>
        <v>12</v>
      </c>
      <c r="AT236">
        <f t="shared" si="733"/>
        <v>432</v>
      </c>
      <c r="AU236">
        <v>6479</v>
      </c>
      <c r="AV236">
        <v>1841</v>
      </c>
      <c r="AW236">
        <f t="shared" si="684"/>
        <v>0.28414878839327057</v>
      </c>
      <c r="AX236">
        <v>59</v>
      </c>
      <c r="AY236">
        <v>14</v>
      </c>
      <c r="AZ236">
        <v>231</v>
      </c>
      <c r="BA236">
        <v>65</v>
      </c>
      <c r="BB236">
        <v>29</v>
      </c>
      <c r="BC236">
        <v>14</v>
      </c>
      <c r="BD236">
        <f t="shared" si="734"/>
        <v>0.23728813559322035</v>
      </c>
      <c r="BE236">
        <f t="shared" si="735"/>
        <v>0.2813852813852814</v>
      </c>
      <c r="BF236">
        <f t="shared" si="735"/>
        <v>0.44615384615384618</v>
      </c>
      <c r="BG236">
        <f t="shared" ref="BG236:BG243" si="748">SUM(AV230:AV236)/SUM(AU230:AU236)</f>
        <v>0.25802867286376324</v>
      </c>
      <c r="BH236">
        <f t="shared" ref="BH236:BH243" si="749">SUM(AV223:AV236)/SUM(AU223:AU236)</f>
        <v>0.25219941348973607</v>
      </c>
      <c r="BI236">
        <f t="shared" ref="BI236:BI239" si="750">SUM(AY230:AY236)/SUM(AX230:AX236)</f>
        <v>0.46206896551724136</v>
      </c>
      <c r="BJ236">
        <f t="shared" ref="BJ236:BJ239" si="751">SUM(BA230:BA236)/SUM(AZ230:AZ236)</f>
        <v>0.31145251396648044</v>
      </c>
      <c r="BK236">
        <f t="shared" ref="BK236:BK256" si="752">SUM(BC230:BC236)/SUM(BB230:BB236)</f>
        <v>0.61538461538461542</v>
      </c>
    </row>
    <row r="237" spans="1:63" x14ac:dyDescent="0.35">
      <c r="A237" s="14">
        <f t="shared" si="49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 s="7">
        <f t="shared" si="380"/>
        <v>877777</v>
      </c>
      <c r="N237" s="4">
        <f t="shared" si="381"/>
        <v>0.14770160812666158</v>
      </c>
      <c r="Q237">
        <f t="shared" ref="Q237" si="753">C237-C236</f>
        <v>3871</v>
      </c>
      <c r="R237">
        <f t="shared" ref="R237" si="754">M237-M236</f>
        <v>4404</v>
      </c>
      <c r="S237" s="8">
        <f t="shared" ref="S237" si="755">Q237/U237</f>
        <v>0.46779456193353475</v>
      </c>
      <c r="T237" s="8">
        <f t="shared" ref="T237" si="756">SUM(Q231:Q237)/SUM(U231:U237)</f>
        <v>0.44082113545140483</v>
      </c>
      <c r="U237">
        <f t="shared" ref="U237" si="757">B237-B236</f>
        <v>8275</v>
      </c>
      <c r="V237">
        <f t="shared" ref="V237" si="758">C237-D237-E237</f>
        <v>49567</v>
      </c>
      <c r="W237" s="3">
        <f t="shared" ref="W237" si="759">F237/V237</f>
        <v>2.0013315310589707E-2</v>
      </c>
      <c r="X237">
        <f t="shared" ref="X237" si="760">E237-E236</f>
        <v>14</v>
      </c>
      <c r="Y237">
        <v>1053</v>
      </c>
      <c r="Z237">
        <v>554</v>
      </c>
      <c r="AA237">
        <v>7528</v>
      </c>
      <c r="AB237">
        <v>566</v>
      </c>
      <c r="AC237">
        <v>405</v>
      </c>
      <c r="AD237">
        <v>4824</v>
      </c>
      <c r="AE237">
        <v>11</v>
      </c>
      <c r="AF237">
        <v>3</v>
      </c>
      <c r="AG237">
        <v>108</v>
      </c>
      <c r="AH237">
        <f t="shared" ref="AH237" si="761">Y237-AB237-AE237</f>
        <v>476</v>
      </c>
      <c r="AI237">
        <f t="shared" ref="AI237" si="762">Z237-AC237-AF237</f>
        <v>146</v>
      </c>
      <c r="AJ237">
        <f t="shared" ref="AJ237" si="763">AA237-AD237-AG237</f>
        <v>2596</v>
      </c>
      <c r="AK237">
        <f t="shared" ref="AK237" si="764">-(J237-J236)+L237</f>
        <v>-6</v>
      </c>
      <c r="AS237">
        <f>COUNTIF('Wartburg Positive Tests'!G:G,"&lt;="&amp;covid19!A237)-COUNTIF('Wartburg Positive Tests'!H:H,"&lt;="&amp;covid19!A237)</f>
        <v>15</v>
      </c>
      <c r="AT237">
        <f t="shared" si="733"/>
        <v>461</v>
      </c>
      <c r="AU237">
        <v>7634</v>
      </c>
      <c r="AV237">
        <v>2162</v>
      </c>
      <c r="AW237">
        <f t="shared" si="684"/>
        <v>0.28320670683783078</v>
      </c>
      <c r="AX237">
        <v>69</v>
      </c>
      <c r="AY237">
        <v>20</v>
      </c>
      <c r="AZ237">
        <v>362</v>
      </c>
      <c r="BA237">
        <v>109</v>
      </c>
      <c r="BB237">
        <v>34</v>
      </c>
      <c r="BC237">
        <v>9</v>
      </c>
      <c r="BD237">
        <f t="shared" si="734"/>
        <v>0.28985507246376813</v>
      </c>
      <c r="BE237">
        <f t="shared" si="735"/>
        <v>0.30110497237569062</v>
      </c>
      <c r="BF237">
        <f t="shared" si="735"/>
        <v>0.31192660550458717</v>
      </c>
      <c r="BG237">
        <f t="shared" si="748"/>
        <v>0.26234477802977568</v>
      </c>
      <c r="BH237">
        <f t="shared" si="749"/>
        <v>0.25687747035573122</v>
      </c>
      <c r="BI237">
        <f t="shared" si="750"/>
        <v>0.40654205607476634</v>
      </c>
      <c r="BJ237">
        <f t="shared" si="751"/>
        <v>0.3079777365491651</v>
      </c>
      <c r="BK237">
        <f t="shared" si="752"/>
        <v>0.5089285714285714</v>
      </c>
    </row>
    <row r="238" spans="1:63" x14ac:dyDescent="0.35">
      <c r="A238" s="14">
        <f t="shared" si="49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 s="7">
        <f t="shared" si="380"/>
        <v>884098</v>
      </c>
      <c r="N238" s="4">
        <f t="shared" si="381"/>
        <v>0.15065221526466163</v>
      </c>
      <c r="Q238">
        <f t="shared" ref="Q238" si="765">C238-C237</f>
        <v>4699</v>
      </c>
      <c r="R238">
        <f t="shared" ref="R238" si="766">M238-M237</f>
        <v>6321</v>
      </c>
      <c r="S238" s="8">
        <f t="shared" ref="S238" si="767">Q238/U238</f>
        <v>0.4264065335753176</v>
      </c>
      <c r="T238" s="8">
        <f t="shared" ref="T238" si="768">SUM(Q232:Q238)/SUM(U232:U238)</f>
        <v>0.44513645906228133</v>
      </c>
      <c r="U238">
        <f t="shared" ref="U238" si="769">B238-B237</f>
        <v>11020</v>
      </c>
      <c r="V238">
        <f t="shared" ref="V238" si="770">C238-D238-E238</f>
        <v>53935</v>
      </c>
      <c r="W238" s="3">
        <f t="shared" ref="W238" si="771">F238/V238</f>
        <v>1.9171224622230462E-2</v>
      </c>
      <c r="X238">
        <f t="shared" ref="X238" si="772">E238-E237</f>
        <v>3</v>
      </c>
      <c r="Y238">
        <v>1129</v>
      </c>
      <c r="Z238">
        <v>596</v>
      </c>
      <c r="AA238">
        <v>7750</v>
      </c>
      <c r="AB238">
        <v>568</v>
      </c>
      <c r="AC238">
        <v>430</v>
      </c>
      <c r="AD238">
        <v>4834</v>
      </c>
      <c r="AE238">
        <v>11</v>
      </c>
      <c r="AF238">
        <v>3</v>
      </c>
      <c r="AG238">
        <v>108</v>
      </c>
      <c r="AH238">
        <f t="shared" ref="AH238" si="773">Y238-AB238-AE238</f>
        <v>550</v>
      </c>
      <c r="AI238">
        <f t="shared" ref="AI238" si="774">Z238-AC238-AF238</f>
        <v>163</v>
      </c>
      <c r="AJ238">
        <f t="shared" ref="AJ238" si="775">AA238-AD238-AG238</f>
        <v>2808</v>
      </c>
      <c r="AK238">
        <f t="shared" ref="AK238" si="776">-(J238-J237)+L238</f>
        <v>37</v>
      </c>
      <c r="AL238">
        <v>20</v>
      </c>
      <c r="AM238">
        <v>20</v>
      </c>
      <c r="AN238">
        <v>89</v>
      </c>
      <c r="AS238">
        <f>COUNTIF('Wartburg Positive Tests'!G:G,"&lt;="&amp;covid19!A238)-COUNTIF('Wartburg Positive Tests'!H:H,"&lt;="&amp;covid19!A238)</f>
        <v>16</v>
      </c>
      <c r="AT238">
        <f t="shared" ref="AT238" si="777">AH238-AS238</f>
        <v>534</v>
      </c>
      <c r="AU238">
        <v>10700</v>
      </c>
      <c r="AV238">
        <v>2952</v>
      </c>
      <c r="AW238">
        <f t="shared" si="684"/>
        <v>0.2758878504672897</v>
      </c>
      <c r="AX238">
        <v>113</v>
      </c>
      <c r="AY238">
        <v>37</v>
      </c>
      <c r="AZ238">
        <v>375</v>
      </c>
      <c r="BA238">
        <v>100</v>
      </c>
      <c r="BB238">
        <v>41</v>
      </c>
      <c r="BC238">
        <v>17</v>
      </c>
      <c r="BD238">
        <f t="shared" si="734"/>
        <v>0.32743362831858408</v>
      </c>
      <c r="BE238">
        <f t="shared" ref="BE238:BE258" si="778">BA238/AZ238</f>
        <v>0.26666666666666666</v>
      </c>
      <c r="BF238">
        <f t="shared" ref="BF238:BF258" si="779">BB238/BA238</f>
        <v>0.41</v>
      </c>
      <c r="BG238">
        <f t="shared" si="748"/>
        <v>0.27028105240061434</v>
      </c>
      <c r="BH238">
        <f t="shared" si="749"/>
        <v>0.26019575856443722</v>
      </c>
      <c r="BI238">
        <f t="shared" si="750"/>
        <v>0.37920489296636084</v>
      </c>
      <c r="BJ238">
        <f t="shared" si="751"/>
        <v>0.29731589814177561</v>
      </c>
      <c r="BK238">
        <f t="shared" si="752"/>
        <v>0.48366013071895425</v>
      </c>
    </row>
    <row r="239" spans="1:63" x14ac:dyDescent="0.35">
      <c r="A239" s="14">
        <f t="shared" si="49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 s="7">
        <f t="shared" si="380"/>
        <v>888554</v>
      </c>
      <c r="N239" s="4">
        <f t="shared" si="381"/>
        <v>0.15359848809585044</v>
      </c>
      <c r="Q239">
        <f t="shared" ref="Q239" si="780">C239-C238</f>
        <v>4432</v>
      </c>
      <c r="R239">
        <f t="shared" ref="R239" si="781">M239-M238</f>
        <v>4456</v>
      </c>
      <c r="S239" s="8">
        <f t="shared" ref="S239" si="782">Q239/U239</f>
        <v>0.49864986498649866</v>
      </c>
      <c r="T239" s="8">
        <f t="shared" ref="T239" si="783">SUM(Q233:Q239)/SUM(U233:U239)</f>
        <v>0.455312978329171</v>
      </c>
      <c r="U239">
        <f t="shared" ref="U239" si="784">B239-B238</f>
        <v>8888</v>
      </c>
      <c r="V239">
        <f t="shared" ref="V239" si="785">C239-D239-E239</f>
        <v>56489</v>
      </c>
      <c r="W239" s="3">
        <f t="shared" ref="W239" si="786">F239/V239</f>
        <v>2.0092407371346634E-2</v>
      </c>
      <c r="X239">
        <f t="shared" ref="X239" si="787">E239-E238</f>
        <v>27</v>
      </c>
      <c r="Y239">
        <v>1171</v>
      </c>
      <c r="Z239">
        <v>620</v>
      </c>
      <c r="AA239">
        <v>7902</v>
      </c>
      <c r="AB239">
        <v>584</v>
      </c>
      <c r="AC239">
        <v>431</v>
      </c>
      <c r="AD239">
        <v>4896</v>
      </c>
      <c r="AE239">
        <v>12</v>
      </c>
      <c r="AF239">
        <v>3</v>
      </c>
      <c r="AG239">
        <v>110</v>
      </c>
      <c r="AH239">
        <f t="shared" ref="AH239:AH242" si="788">Y239-AB239-AE239</f>
        <v>575</v>
      </c>
      <c r="AI239">
        <f t="shared" ref="AI239:AI242" si="789">Z239-AC239-AF239</f>
        <v>186</v>
      </c>
      <c r="AJ239">
        <f t="shared" ref="AJ239:AJ242" si="790">AA239-AD239-AG239</f>
        <v>2896</v>
      </c>
      <c r="AK239">
        <f t="shared" ref="AK239:AK242" si="791">-(J239-J238)+L239</f>
        <v>12</v>
      </c>
      <c r="AL239">
        <v>26</v>
      </c>
      <c r="AM239">
        <v>26</v>
      </c>
      <c r="AN239">
        <v>134</v>
      </c>
      <c r="AS239">
        <f>COUNTIF('Wartburg Positive Tests'!G:G,"&lt;="&amp;covid19!A239)-COUNTIF('Wartburg Positive Tests'!H:H,"&lt;="&amp;covid19!A239)</f>
        <v>15</v>
      </c>
      <c r="AT239">
        <f t="shared" ref="AT239:AT240" si="792">AH239-AS239</f>
        <v>560</v>
      </c>
      <c r="AU239">
        <v>9535</v>
      </c>
      <c r="AV239">
        <v>2782</v>
      </c>
      <c r="AW239">
        <f t="shared" si="684"/>
        <v>0.29176717357105403</v>
      </c>
      <c r="AX239">
        <v>86</v>
      </c>
      <c r="AY239">
        <v>37</v>
      </c>
      <c r="AZ239">
        <v>402</v>
      </c>
      <c r="BA239">
        <v>129</v>
      </c>
      <c r="BB239">
        <v>58</v>
      </c>
      <c r="BC239">
        <v>21</v>
      </c>
      <c r="BD239">
        <f t="shared" si="734"/>
        <v>0.43023255813953487</v>
      </c>
      <c r="BE239">
        <f t="shared" si="778"/>
        <v>0.32089552238805968</v>
      </c>
      <c r="BF239">
        <f t="shared" si="779"/>
        <v>0.44961240310077522</v>
      </c>
      <c r="BG239">
        <f t="shared" si="748"/>
        <v>0.27482896490448688</v>
      </c>
      <c r="BH239">
        <f t="shared" si="749"/>
        <v>0.26444554245782453</v>
      </c>
      <c r="BI239">
        <f t="shared" si="750"/>
        <v>0.38983050847457629</v>
      </c>
      <c r="BJ239">
        <f t="shared" si="751"/>
        <v>0.30242587601078169</v>
      </c>
      <c r="BK239">
        <f t="shared" si="752"/>
        <v>0.45023696682464454</v>
      </c>
    </row>
    <row r="240" spans="1:63" x14ac:dyDescent="0.35">
      <c r="A240" s="14">
        <f t="shared" si="49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 s="7">
        <f t="shared" si="380"/>
        <v>893684</v>
      </c>
      <c r="N240" s="4">
        <f t="shared" si="381"/>
        <v>0.15666718567903332</v>
      </c>
      <c r="Q240">
        <f t="shared" ref="Q240" si="793">C240-C239</f>
        <v>4773</v>
      </c>
      <c r="R240">
        <f t="shared" ref="R240" si="794">M240-M239</f>
        <v>5130</v>
      </c>
      <c r="S240" s="8">
        <f t="shared" ref="S240" si="795">Q240/U240</f>
        <v>0.48197515904271432</v>
      </c>
      <c r="T240" s="8">
        <f t="shared" ref="T240" si="796">SUM(Q234:Q240)/SUM(U234:U240)</f>
        <v>0.46117769671704012</v>
      </c>
      <c r="U240">
        <f t="shared" ref="U240" si="797">B240-B239</f>
        <v>9903</v>
      </c>
      <c r="V240">
        <f t="shared" ref="V240" si="798">C240-D240-E240</f>
        <v>59910</v>
      </c>
      <c r="W240" s="3">
        <f t="shared" ref="W240" si="799">F240/V240</f>
        <v>1.986312802537139E-2</v>
      </c>
      <c r="X240">
        <f t="shared" ref="X240" si="800">E240-E239</f>
        <v>26</v>
      </c>
      <c r="Y240">
        <v>1249</v>
      </c>
      <c r="Z240">
        <v>654</v>
      </c>
      <c r="AA240">
        <v>8210</v>
      </c>
      <c r="AB240">
        <v>589</v>
      </c>
      <c r="AC240">
        <v>432</v>
      </c>
      <c r="AD240">
        <v>4944</v>
      </c>
      <c r="AE240">
        <v>12</v>
      </c>
      <c r="AF240">
        <v>3</v>
      </c>
      <c r="AG240">
        <v>110</v>
      </c>
      <c r="AH240">
        <f t="shared" si="788"/>
        <v>648</v>
      </c>
      <c r="AI240">
        <f t="shared" si="789"/>
        <v>219</v>
      </c>
      <c r="AJ240">
        <f t="shared" si="790"/>
        <v>3156</v>
      </c>
      <c r="AK240">
        <f t="shared" si="791"/>
        <v>41</v>
      </c>
      <c r="AL240">
        <v>33</v>
      </c>
      <c r="AM240">
        <v>33</v>
      </c>
      <c r="AN240">
        <v>140</v>
      </c>
      <c r="AS240">
        <f>COUNTIF('Wartburg Positive Tests'!G:G,"&lt;="&amp;covid19!A240)-COUNTIF('Wartburg Positive Tests'!H:H,"&lt;="&amp;covid19!A240)</f>
        <v>15</v>
      </c>
      <c r="AT240">
        <f t="shared" si="792"/>
        <v>633</v>
      </c>
      <c r="AU240">
        <v>7551</v>
      </c>
      <c r="AV240">
        <v>2213</v>
      </c>
      <c r="AW240">
        <f t="shared" si="684"/>
        <v>0.29307376506422989</v>
      </c>
      <c r="AX240">
        <v>99</v>
      </c>
      <c r="AY240">
        <v>38</v>
      </c>
      <c r="AZ240">
        <v>403</v>
      </c>
      <c r="BA240">
        <v>137</v>
      </c>
      <c r="BB240">
        <v>62</v>
      </c>
      <c r="BC240">
        <v>17</v>
      </c>
      <c r="BD240">
        <f t="shared" si="734"/>
        <v>0.38383838383838381</v>
      </c>
      <c r="BE240">
        <f t="shared" si="778"/>
        <v>0.33995037220843671</v>
      </c>
      <c r="BF240">
        <f t="shared" si="779"/>
        <v>0.45255474452554745</v>
      </c>
      <c r="BG240">
        <f t="shared" si="748"/>
        <v>0.27971783069841905</v>
      </c>
      <c r="BH240">
        <f t="shared" si="749"/>
        <v>0.26720332712474165</v>
      </c>
      <c r="BI240">
        <f t="shared" ref="BI240:BI245" si="801">SUM(AY234:AY240)/SUM(AX234:AX240)</f>
        <v>0.388671875</v>
      </c>
      <c r="BJ240">
        <f t="shared" ref="BJ240:BJ245" si="802">SUM(BA234:BA240)/SUM(AZ234:AZ240)</f>
        <v>0.30912311780336582</v>
      </c>
      <c r="BK240">
        <f t="shared" si="752"/>
        <v>0.41025641025641024</v>
      </c>
    </row>
    <row r="241" spans="1:66" x14ac:dyDescent="0.35">
      <c r="A241" s="14">
        <f t="shared" si="49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 s="7">
        <f t="shared" si="380"/>
        <v>897915</v>
      </c>
      <c r="N241" s="4">
        <f t="shared" si="381"/>
        <v>0.15945473590993894</v>
      </c>
      <c r="Q241">
        <f t="shared" ref="Q241" si="803">C241-C240</f>
        <v>4317</v>
      </c>
      <c r="R241">
        <f t="shared" ref="R241" si="804">M241-M240</f>
        <v>4231</v>
      </c>
      <c r="S241" s="8">
        <f t="shared" ref="S241" si="805">Q241/U241</f>
        <v>0.50503041647168934</v>
      </c>
      <c r="T241" s="8">
        <f t="shared" ref="T241" si="806">SUM(Q235:Q241)/SUM(U235:U241)</f>
        <v>0.46934225195094759</v>
      </c>
      <c r="U241">
        <f t="shared" ref="U241" si="807">B241-B240</f>
        <v>8548</v>
      </c>
      <c r="V241">
        <f t="shared" ref="V241" si="808">C241-D241-E241</f>
        <v>63055</v>
      </c>
      <c r="W241" s="3">
        <f t="shared" ref="W241" si="809">F241/V241</f>
        <v>1.9157878042978353E-2</v>
      </c>
      <c r="X241">
        <f t="shared" ref="X241" si="810">E241-E240</f>
        <v>29</v>
      </c>
      <c r="Y241">
        <v>1285</v>
      </c>
      <c r="Z241">
        <v>679</v>
      </c>
      <c r="AA241">
        <v>8384</v>
      </c>
      <c r="AB241">
        <v>598</v>
      </c>
      <c r="AC241">
        <v>432</v>
      </c>
      <c r="AD241">
        <v>4996</v>
      </c>
      <c r="AE241">
        <v>12</v>
      </c>
      <c r="AF241">
        <v>3</v>
      </c>
      <c r="AG241">
        <v>112</v>
      </c>
      <c r="AH241">
        <f t="shared" si="788"/>
        <v>675</v>
      </c>
      <c r="AI241">
        <f t="shared" si="789"/>
        <v>244</v>
      </c>
      <c r="AJ241">
        <f t="shared" si="790"/>
        <v>3276</v>
      </c>
      <c r="AK241">
        <f t="shared" si="791"/>
        <v>40</v>
      </c>
      <c r="AL241">
        <v>38</v>
      </c>
      <c r="AM241">
        <v>38</v>
      </c>
      <c r="AN241">
        <v>169</v>
      </c>
      <c r="AS241">
        <f>COUNTIF('Wartburg Positive Tests'!G:G,"&lt;="&amp;covid19!A241)-COUNTIF('Wartburg Positive Tests'!H:H,"&lt;="&amp;covid19!A241)</f>
        <v>16</v>
      </c>
      <c r="AT241">
        <f t="shared" ref="AT241:AT242" si="811">AH241-AS241</f>
        <v>659</v>
      </c>
      <c r="AU241">
        <v>9410</v>
      </c>
      <c r="AV241">
        <v>2752</v>
      </c>
      <c r="AW241">
        <f t="shared" si="684"/>
        <v>0.29245483528161531</v>
      </c>
      <c r="AX241">
        <v>110</v>
      </c>
      <c r="AY241">
        <v>31</v>
      </c>
      <c r="AZ241">
        <v>336</v>
      </c>
      <c r="BA241">
        <v>115</v>
      </c>
      <c r="BB241">
        <v>27</v>
      </c>
      <c r="BC241">
        <v>15</v>
      </c>
      <c r="BD241">
        <f t="shared" si="734"/>
        <v>0.2818181818181818</v>
      </c>
      <c r="BE241">
        <f t="shared" si="778"/>
        <v>0.34226190476190477</v>
      </c>
      <c r="BF241">
        <f t="shared" si="779"/>
        <v>0.23478260869565218</v>
      </c>
      <c r="BG241">
        <f t="shared" si="748"/>
        <v>0.28468850655982403</v>
      </c>
      <c r="BH241">
        <f t="shared" si="749"/>
        <v>0.26990979087885553</v>
      </c>
      <c r="BI241">
        <f t="shared" si="801"/>
        <v>0.36977491961414793</v>
      </c>
      <c r="BJ241">
        <f t="shared" si="802"/>
        <v>0.31341557440246726</v>
      </c>
      <c r="BK241">
        <f t="shared" si="752"/>
        <v>0.42333333333333334</v>
      </c>
    </row>
    <row r="242" spans="1:66" x14ac:dyDescent="0.35">
      <c r="A242" s="14">
        <f t="shared" si="49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 s="7">
        <f t="shared" si="380"/>
        <v>903821</v>
      </c>
      <c r="N242" s="4">
        <f t="shared" si="381"/>
        <v>0.16254403537284362</v>
      </c>
      <c r="Q242">
        <f t="shared" ref="Q242" si="812">C242-C241</f>
        <v>5087</v>
      </c>
      <c r="R242">
        <f t="shared" ref="R242" si="813">M242-M241</f>
        <v>5906</v>
      </c>
      <c r="S242" s="8">
        <f t="shared" ref="S242" si="814">Q242/U242</f>
        <v>0.46274902210497587</v>
      </c>
      <c r="T242" s="8">
        <f t="shared" ref="T242" si="815">SUM(Q236:Q242)/SUM(U236:U242)</f>
        <v>0.47394894894894896</v>
      </c>
      <c r="U242">
        <f t="shared" ref="U242" si="816">B242-B241</f>
        <v>10993</v>
      </c>
      <c r="V242">
        <f t="shared" ref="V242" si="817">C242-D242-E242</f>
        <v>66986</v>
      </c>
      <c r="W242" s="3">
        <f t="shared" ref="W242" si="818">F242/V242</f>
        <v>1.831726032305258E-2</v>
      </c>
      <c r="X242">
        <f t="shared" ref="X242" si="819">E242-E241</f>
        <v>20</v>
      </c>
      <c r="Y242">
        <v>1341</v>
      </c>
      <c r="Z242">
        <v>699</v>
      </c>
      <c r="AA242">
        <v>8593</v>
      </c>
      <c r="AB242">
        <v>603</v>
      </c>
      <c r="AC242">
        <v>434</v>
      </c>
      <c r="AD242">
        <v>5038</v>
      </c>
      <c r="AE242">
        <v>12</v>
      </c>
      <c r="AF242">
        <v>3</v>
      </c>
      <c r="AG242">
        <v>112</v>
      </c>
      <c r="AH242">
        <f t="shared" si="788"/>
        <v>726</v>
      </c>
      <c r="AI242">
        <f t="shared" si="789"/>
        <v>262</v>
      </c>
      <c r="AJ242">
        <f t="shared" si="790"/>
        <v>3443</v>
      </c>
      <c r="AK242">
        <f t="shared" si="791"/>
        <v>47</v>
      </c>
      <c r="AL242">
        <v>35</v>
      </c>
      <c r="AM242">
        <v>35</v>
      </c>
      <c r="AN242">
        <v>161</v>
      </c>
      <c r="AS242">
        <f>COUNTIF('Wartburg Positive Tests'!G:G,"&lt;="&amp;covid19!A242)-COUNTIF('Wartburg Positive Tests'!H:H,"&lt;="&amp;covid19!A242)</f>
        <v>17</v>
      </c>
      <c r="AT242">
        <f t="shared" si="811"/>
        <v>709</v>
      </c>
      <c r="AU242">
        <v>10099</v>
      </c>
      <c r="AV242">
        <v>2912</v>
      </c>
      <c r="AW242">
        <f t="shared" si="684"/>
        <v>0.28834538073076543</v>
      </c>
      <c r="AX242">
        <v>89</v>
      </c>
      <c r="AY242">
        <v>34</v>
      </c>
      <c r="AZ242">
        <v>455</v>
      </c>
      <c r="BA242">
        <v>140</v>
      </c>
      <c r="BB242">
        <v>40</v>
      </c>
      <c r="BC242">
        <v>15</v>
      </c>
      <c r="BD242">
        <f t="shared" si="734"/>
        <v>0.38202247191011235</v>
      </c>
      <c r="BE242">
        <f t="shared" si="778"/>
        <v>0.30769230769230771</v>
      </c>
      <c r="BF242">
        <f t="shared" si="779"/>
        <v>0.2857142857142857</v>
      </c>
      <c r="BG242">
        <f t="shared" si="748"/>
        <v>0.28683559145388221</v>
      </c>
      <c r="BH242">
        <f t="shared" si="749"/>
        <v>0.2754497538877031</v>
      </c>
      <c r="BI242">
        <f t="shared" si="801"/>
        <v>0.33760000000000001</v>
      </c>
      <c r="BJ242">
        <f t="shared" si="802"/>
        <v>0.31006240249609984</v>
      </c>
      <c r="BK242">
        <f t="shared" si="752"/>
        <v>0.37113402061855671</v>
      </c>
      <c r="BL242">
        <v>0.308</v>
      </c>
      <c r="BM242">
        <v>0.26400000000000001</v>
      </c>
      <c r="BN242">
        <v>0.223</v>
      </c>
    </row>
    <row r="243" spans="1:66" x14ac:dyDescent="0.35">
      <c r="A243" s="14">
        <f t="shared" si="49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 s="7">
        <f t="shared" si="380"/>
        <v>909514</v>
      </c>
      <c r="N243" s="4">
        <f t="shared" si="381"/>
        <v>0.1654035503067175</v>
      </c>
      <c r="Q243">
        <f t="shared" ref="Q243" si="820">C243-C242</f>
        <v>4826</v>
      </c>
      <c r="R243">
        <f t="shared" ref="R243" si="821">M243-M242</f>
        <v>5693</v>
      </c>
      <c r="S243" s="8">
        <f t="shared" ref="S243" si="822">Q243/U243</f>
        <v>0.45878885825648824</v>
      </c>
      <c r="T243" s="8">
        <f t="shared" ref="T243" si="823">SUM(Q237:Q243)/SUM(U237:U243)</f>
        <v>0.46965339124820238</v>
      </c>
      <c r="U243">
        <f t="shared" ref="U243" si="824">B243-B242</f>
        <v>10519</v>
      </c>
      <c r="V243">
        <f t="shared" ref="V243" si="825">C243-D243-E243</f>
        <v>70686</v>
      </c>
      <c r="W243" s="3">
        <f t="shared" ref="W243" si="826">F243/V243</f>
        <v>1.7839459015929603E-2</v>
      </c>
      <c r="X243">
        <f t="shared" ref="X243" si="827">E243-E242</f>
        <v>25</v>
      </c>
      <c r="Y243">
        <v>1423</v>
      </c>
      <c r="Z243">
        <v>738</v>
      </c>
      <c r="AA243">
        <v>8866</v>
      </c>
      <c r="AB243">
        <v>610</v>
      </c>
      <c r="AC243">
        <v>434</v>
      </c>
      <c r="AD243">
        <v>5075</v>
      </c>
      <c r="AE243">
        <v>12</v>
      </c>
      <c r="AF243">
        <v>3</v>
      </c>
      <c r="AG243">
        <v>113</v>
      </c>
      <c r="AH243">
        <f t="shared" ref="AH243" si="828">Y243-AB243-AE243</f>
        <v>801</v>
      </c>
      <c r="AI243">
        <f t="shared" ref="AI243" si="829">Z243-AC243-AF243</f>
        <v>301</v>
      </c>
      <c r="AJ243">
        <f t="shared" ref="AJ243" si="830">AA243-AD243-AG243</f>
        <v>3678</v>
      </c>
      <c r="AK243">
        <f t="shared" ref="AK243" si="831">-(J243-J242)+L243</f>
        <v>48</v>
      </c>
      <c r="AS243">
        <f>COUNTIF('Wartburg Positive Tests'!G:G,"&lt;="&amp;covid19!A243)-COUNTIF('Wartburg Positive Tests'!H:H,"&lt;="&amp;covid19!A243)</f>
        <v>21</v>
      </c>
      <c r="AT243">
        <f t="shared" ref="AT243:AT248" si="832">AH243-AS243</f>
        <v>780</v>
      </c>
      <c r="AU243">
        <v>11959</v>
      </c>
      <c r="AV243">
        <v>3412</v>
      </c>
      <c r="AW243">
        <f t="shared" si="684"/>
        <v>0.28530813613178357</v>
      </c>
      <c r="AX243">
        <v>90</v>
      </c>
      <c r="AY243">
        <v>36</v>
      </c>
      <c r="AZ243">
        <v>343</v>
      </c>
      <c r="BA243">
        <v>108</v>
      </c>
      <c r="BB243">
        <v>39</v>
      </c>
      <c r="BC243">
        <v>11</v>
      </c>
      <c r="BD243">
        <f t="shared" si="734"/>
        <v>0.4</v>
      </c>
      <c r="BE243">
        <f t="shared" si="778"/>
        <v>0.31486880466472306</v>
      </c>
      <c r="BF243">
        <f t="shared" si="779"/>
        <v>0.3611111111111111</v>
      </c>
      <c r="BG243">
        <f t="shared" si="748"/>
        <v>0.28682274847506278</v>
      </c>
      <c r="BH243">
        <f t="shared" si="749"/>
        <v>0.27658569955774809</v>
      </c>
      <c r="BI243">
        <f t="shared" si="801"/>
        <v>0.35518292682926828</v>
      </c>
      <c r="BJ243">
        <f t="shared" si="802"/>
        <v>0.3131539611360239</v>
      </c>
      <c r="BK243">
        <f t="shared" si="752"/>
        <v>0.34883720930232559</v>
      </c>
      <c r="BL243">
        <v>0.30099999999999999</v>
      </c>
      <c r="BM243">
        <v>0.26400000000000001</v>
      </c>
      <c r="BN243">
        <v>0.23</v>
      </c>
    </row>
    <row r="244" spans="1:66" x14ac:dyDescent="0.35">
      <c r="A244" s="14">
        <f t="shared" si="49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 s="7">
        <f t="shared" si="380"/>
        <v>915393</v>
      </c>
      <c r="N244" s="4">
        <f t="shared" si="381"/>
        <v>0.16788279365898934</v>
      </c>
      <c r="Q244">
        <f t="shared" ref="Q244" si="833">C244-C243</f>
        <v>4433</v>
      </c>
      <c r="R244">
        <f t="shared" ref="R244" si="834">M244-M243</f>
        <v>5879</v>
      </c>
      <c r="S244" s="8">
        <f t="shared" ref="S244" si="835">Q244/U244</f>
        <v>0.42988750969743988</v>
      </c>
      <c r="T244" s="8">
        <f t="shared" ref="T244" si="836">SUM(Q238:Q244)/SUM(U238:U244)</f>
        <v>0.46402975079435194</v>
      </c>
      <c r="U244">
        <f t="shared" ref="U244" si="837">B244-B243</f>
        <v>10312</v>
      </c>
      <c r="V244">
        <f t="shared" ref="V244" si="838">C244-D244-E244</f>
        <v>74819</v>
      </c>
      <c r="W244" s="3">
        <f t="shared" ref="W244" si="839">F244/V244</f>
        <v>1.709458827303225E-2</v>
      </c>
      <c r="X244">
        <f t="shared" ref="X244" si="840">E244-E243</f>
        <v>13</v>
      </c>
      <c r="Y244">
        <v>1485</v>
      </c>
      <c r="Z244">
        <v>767</v>
      </c>
      <c r="AA244">
        <v>9060</v>
      </c>
      <c r="AB244">
        <v>610</v>
      </c>
      <c r="AC244">
        <v>434</v>
      </c>
      <c r="AD244">
        <v>5086</v>
      </c>
      <c r="AE244">
        <v>12</v>
      </c>
      <c r="AF244">
        <v>3</v>
      </c>
      <c r="AG244">
        <v>115</v>
      </c>
      <c r="AH244">
        <f t="shared" ref="AH244" si="841">Y244-AB244-AE244</f>
        <v>863</v>
      </c>
      <c r="AI244">
        <f t="shared" ref="AI244" si="842">Z244-AC244-AF244</f>
        <v>330</v>
      </c>
      <c r="AJ244">
        <f t="shared" ref="AJ244" si="843">AA244-AD244-AG244</f>
        <v>3859</v>
      </c>
      <c r="AK244">
        <f t="shared" ref="AK244" si="844">-(J244-J243)+L244</f>
        <v>51</v>
      </c>
      <c r="AS244">
        <f>COUNTIF('Wartburg Positive Tests'!G:G,"&lt;="&amp;covid19!A244)-COUNTIF('Wartburg Positive Tests'!H:H,"&lt;="&amp;covid19!A244)</f>
        <v>22</v>
      </c>
      <c r="AT244">
        <f t="shared" si="832"/>
        <v>841</v>
      </c>
      <c r="AU244">
        <v>10735</v>
      </c>
      <c r="AV244">
        <v>2719</v>
      </c>
      <c r="AW244">
        <f t="shared" si="684"/>
        <v>0.25328365160689331</v>
      </c>
      <c r="AX244">
        <v>107</v>
      </c>
      <c r="AY244">
        <v>25</v>
      </c>
      <c r="AZ244">
        <v>453</v>
      </c>
      <c r="BA244">
        <v>105</v>
      </c>
      <c r="BB244">
        <v>54</v>
      </c>
      <c r="BC244">
        <v>22</v>
      </c>
      <c r="BD244">
        <f t="shared" si="734"/>
        <v>0.23364485981308411</v>
      </c>
      <c r="BE244">
        <f t="shared" si="778"/>
        <v>0.23178807947019867</v>
      </c>
      <c r="BF244">
        <f t="shared" si="779"/>
        <v>0.51428571428571423</v>
      </c>
      <c r="BG244">
        <f t="shared" ref="BG244" si="845">SUM(AV238:AV244)/SUM(AU238:AU244)</f>
        <v>0.28207289716955519</v>
      </c>
      <c r="BH244">
        <f t="shared" ref="BH244" si="846">SUM(AV231:AV244)/SUM(AU231:AU244)</f>
        <v>0.27440142505370146</v>
      </c>
      <c r="BI244">
        <f t="shared" si="801"/>
        <v>0.34293948126801155</v>
      </c>
      <c r="BJ244">
        <f t="shared" si="802"/>
        <v>0.30140946873870617</v>
      </c>
      <c r="BK244">
        <f t="shared" si="752"/>
        <v>0.36760124610591899</v>
      </c>
      <c r="BL244">
        <v>0.29299999999999998</v>
      </c>
      <c r="BM244">
        <v>0.25900000000000001</v>
      </c>
      <c r="BN244">
        <v>0.23800000000000002</v>
      </c>
    </row>
    <row r="245" spans="1:66" x14ac:dyDescent="0.35">
      <c r="A245" s="14">
        <f t="shared" si="49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 s="7">
        <f t="shared" si="380"/>
        <v>918461</v>
      </c>
      <c r="N245" s="4">
        <f t="shared" si="381"/>
        <v>0.16916094809229082</v>
      </c>
      <c r="Q245">
        <f t="shared" ref="Q245" si="847">C245-C244</f>
        <v>2317</v>
      </c>
      <c r="R245">
        <f t="shared" ref="R245" si="848">M245-M244</f>
        <v>3068</v>
      </c>
      <c r="S245" s="8">
        <f t="shared" ref="S245" si="849">Q245/U245</f>
        <v>0.43026926648096564</v>
      </c>
      <c r="T245" s="8">
        <f t="shared" ref="T245" si="850">SUM(Q239:Q245)/SUM(U239:U245)</f>
        <v>0.46763648757513787</v>
      </c>
      <c r="U245">
        <f t="shared" ref="U245" si="851">B245-B244</f>
        <v>5385</v>
      </c>
      <c r="V245">
        <f t="shared" ref="V245" si="852">C245-D245-E245</f>
        <v>76837</v>
      </c>
      <c r="W245" s="3">
        <f t="shared" ref="W245" si="853">F245/V245</f>
        <v>1.8116272108489401E-2</v>
      </c>
      <c r="X245">
        <f t="shared" ref="X245" si="854">E245-E244</f>
        <v>4</v>
      </c>
      <c r="Y245">
        <v>1511</v>
      </c>
      <c r="Z245">
        <v>774</v>
      </c>
      <c r="AA245">
        <v>9143</v>
      </c>
      <c r="AB245">
        <v>612</v>
      </c>
      <c r="AC245">
        <v>434</v>
      </c>
      <c r="AD245">
        <v>5094</v>
      </c>
      <c r="AE245">
        <v>12</v>
      </c>
      <c r="AF245">
        <v>3</v>
      </c>
      <c r="AG245">
        <v>116</v>
      </c>
      <c r="AH245">
        <f t="shared" ref="AH245" si="855">Y245-AB245-AE245</f>
        <v>887</v>
      </c>
      <c r="AI245">
        <f t="shared" ref="AI245" si="856">Z245-AC245-AF245</f>
        <v>337</v>
      </c>
      <c r="AJ245">
        <f t="shared" ref="AJ245" si="857">AA245-AD245-AG245</f>
        <v>3933</v>
      </c>
      <c r="AK245">
        <f t="shared" ref="AK245" si="858">-(J245-J244)+L245</f>
        <v>36</v>
      </c>
      <c r="AL245">
        <v>34</v>
      </c>
      <c r="AM245">
        <v>34</v>
      </c>
      <c r="AN245">
        <v>124</v>
      </c>
      <c r="AS245">
        <f>COUNTIF('Wartburg Positive Tests'!G:G,"&lt;="&amp;covid19!A245)-COUNTIF('Wartburg Positive Tests'!H:H,"&lt;="&amp;covid19!A245)</f>
        <v>22</v>
      </c>
      <c r="AT245">
        <f t="shared" si="832"/>
        <v>865</v>
      </c>
      <c r="AU245">
        <v>6334</v>
      </c>
      <c r="AV245">
        <v>1698</v>
      </c>
      <c r="AW245">
        <f t="shared" si="684"/>
        <v>0.26807704452162928</v>
      </c>
      <c r="AX245">
        <v>97</v>
      </c>
      <c r="AY245">
        <v>29</v>
      </c>
      <c r="AZ245">
        <v>310</v>
      </c>
      <c r="BA245">
        <v>90</v>
      </c>
      <c r="BB245">
        <v>35</v>
      </c>
      <c r="BC245">
        <v>10</v>
      </c>
      <c r="BD245">
        <f t="shared" si="734"/>
        <v>0.29896907216494845</v>
      </c>
      <c r="BE245">
        <f t="shared" si="778"/>
        <v>0.29032258064516131</v>
      </c>
      <c r="BF245">
        <f t="shared" si="779"/>
        <v>0.3888888888888889</v>
      </c>
      <c r="BG245">
        <f t="shared" ref="BG245" si="859">SUM(AV239:AV245)/SUM(AU239:AU245)</f>
        <v>0.28173049083400636</v>
      </c>
      <c r="BH245">
        <f t="shared" ref="BH245" si="860">SUM(AV232:AV245)/SUM(AU232:AU245)</f>
        <v>0.2767718304018798</v>
      </c>
      <c r="BI245">
        <f t="shared" si="801"/>
        <v>0.33923303834808261</v>
      </c>
      <c r="BJ245">
        <f t="shared" si="802"/>
        <v>0.30495928941524797</v>
      </c>
      <c r="BK245">
        <f t="shared" si="752"/>
        <v>0.35238095238095241</v>
      </c>
      <c r="BL245">
        <v>0.30099999999999999</v>
      </c>
      <c r="BM245">
        <v>0.25900000000000001</v>
      </c>
      <c r="BN245">
        <v>0.23499999999999999</v>
      </c>
    </row>
    <row r="246" spans="1:66" x14ac:dyDescent="0.35">
      <c r="A246" s="14">
        <f t="shared" si="49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 s="7">
        <f t="shared" si="380"/>
        <v>923478</v>
      </c>
      <c r="N246" s="4">
        <f t="shared" si="381"/>
        <v>0.17106829267416956</v>
      </c>
      <c r="Q246">
        <f t="shared" ref="Q246" si="861">C246-C245</f>
        <v>3579</v>
      </c>
      <c r="R246">
        <f t="shared" ref="R246" si="862">M246-M245</f>
        <v>5017</v>
      </c>
      <c r="S246" s="8">
        <f t="shared" ref="S246" si="863">Q246/U246</f>
        <v>0.41635644485807355</v>
      </c>
      <c r="T246" s="8">
        <f t="shared" ref="T246" si="864">SUM(Q240:Q246)/SUM(U240:U246)</f>
        <v>0.45648655378486058</v>
      </c>
      <c r="U246">
        <f t="shared" ref="U246" si="865">B246-B245</f>
        <v>8596</v>
      </c>
      <c r="V246">
        <f t="shared" ref="V246" si="866">C246-D246-E246</f>
        <v>78628</v>
      </c>
      <c r="W246" s="3">
        <f t="shared" ref="W246" si="867">F246/V246</f>
        <v>1.9204354682810194E-2</v>
      </c>
      <c r="X246">
        <f t="shared" ref="X246" si="868">E246-E245</f>
        <v>34</v>
      </c>
      <c r="Y246">
        <v>1549</v>
      </c>
      <c r="Z246">
        <v>793</v>
      </c>
      <c r="AA246">
        <v>9309</v>
      </c>
      <c r="AB246">
        <v>622</v>
      </c>
      <c r="AC246">
        <v>439</v>
      </c>
      <c r="AD246">
        <v>5182</v>
      </c>
      <c r="AE246">
        <v>12</v>
      </c>
      <c r="AF246">
        <v>3</v>
      </c>
      <c r="AG246">
        <v>118</v>
      </c>
      <c r="AH246">
        <f t="shared" ref="AH246" si="869">Y246-AB246-AE246</f>
        <v>915</v>
      </c>
      <c r="AI246">
        <f t="shared" ref="AI246" si="870">Z246-AC246-AF246</f>
        <v>351</v>
      </c>
      <c r="AJ246">
        <f t="shared" ref="AJ246" si="871">AA246-AD246-AG246</f>
        <v>4009</v>
      </c>
      <c r="AK246">
        <f t="shared" ref="AK246" si="872">-(J246-J245)+L246</f>
        <v>33</v>
      </c>
      <c r="AL246">
        <v>41</v>
      </c>
      <c r="AM246">
        <v>41</v>
      </c>
      <c r="AN246">
        <v>130</v>
      </c>
      <c r="AS246">
        <f>COUNTIF('Wartburg Positive Tests'!G:G,"&lt;="&amp;covid19!A246)-COUNTIF('Wartburg Positive Tests'!H:H,"&lt;="&amp;covid19!A246)</f>
        <v>21</v>
      </c>
      <c r="AT246">
        <f t="shared" si="832"/>
        <v>894</v>
      </c>
      <c r="AU246">
        <v>8218</v>
      </c>
      <c r="AV246">
        <v>2003</v>
      </c>
      <c r="AW246">
        <f t="shared" si="684"/>
        <v>0.24373326843514237</v>
      </c>
      <c r="AX246">
        <v>71</v>
      </c>
      <c r="AY246">
        <v>20</v>
      </c>
      <c r="AZ246">
        <v>292</v>
      </c>
      <c r="BA246">
        <v>77</v>
      </c>
      <c r="BB246">
        <v>38</v>
      </c>
      <c r="BC246">
        <v>10</v>
      </c>
      <c r="BD246">
        <f t="shared" si="734"/>
        <v>0.28169014084507044</v>
      </c>
      <c r="BE246">
        <f t="shared" si="778"/>
        <v>0.2636986301369863</v>
      </c>
      <c r="BF246">
        <f t="shared" si="779"/>
        <v>0.4935064935064935</v>
      </c>
      <c r="BG246">
        <f t="shared" ref="BG246" si="873">SUM(AV240:AV246)/SUM(AU240:AU246)</f>
        <v>0.27538643361428172</v>
      </c>
      <c r="BH246">
        <f t="shared" ref="BH246" si="874">SUM(AV233:AV246)/SUM(AU233:AU246)</f>
        <v>0.27512626367338139</v>
      </c>
      <c r="BI246">
        <f t="shared" ref="BI246" si="875">SUM(AY240:AY246)/SUM(AX240:AX246)</f>
        <v>0.32126696832579188</v>
      </c>
      <c r="BJ246">
        <f t="shared" ref="BJ246" si="876">SUM(BA240:BA246)/SUM(AZ240:AZ246)</f>
        <v>0.2978395061728395</v>
      </c>
      <c r="BK246">
        <f t="shared" si="752"/>
        <v>0.33898305084745761</v>
      </c>
      <c r="BL246">
        <v>0.29399999999999998</v>
      </c>
      <c r="BM246">
        <v>0.254</v>
      </c>
      <c r="BN246">
        <v>0.22800000000000001</v>
      </c>
    </row>
    <row r="247" spans="1:66" x14ac:dyDescent="0.35">
      <c r="A247" s="14">
        <f t="shared" ref="A247:A258" si="877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 s="7">
        <f t="shared" si="380"/>
        <v>928977</v>
      </c>
      <c r="N247" s="4">
        <f t="shared" si="381"/>
        <v>0.1730967625358163</v>
      </c>
      <c r="Q247">
        <f t="shared" ref="Q247" si="878">C247-C246</f>
        <v>3884</v>
      </c>
      <c r="R247">
        <f t="shared" ref="R247" si="879">M247-M246</f>
        <v>5499</v>
      </c>
      <c r="S247" s="8">
        <f t="shared" ref="S247" si="880">Q247/U247</f>
        <v>0.41394010444420759</v>
      </c>
      <c r="T247" s="8">
        <f t="shared" ref="T247" si="881">SUM(Q241:Q247)/SUM(U241:U247)</f>
        <v>0.44626270867327728</v>
      </c>
      <c r="U247">
        <f t="shared" ref="U247" si="882">B247-B246</f>
        <v>9383</v>
      </c>
      <c r="V247">
        <f t="shared" ref="V247" si="883">C247-D247-E247</f>
        <v>81115</v>
      </c>
      <c r="W247" s="3">
        <f t="shared" ref="W247" si="884">F247/V247</f>
        <v>1.8825124822782469E-2</v>
      </c>
      <c r="X247">
        <f t="shared" ref="X247" si="885">E247-E246</f>
        <v>41</v>
      </c>
      <c r="Y247">
        <v>1594</v>
      </c>
      <c r="Z247">
        <v>809</v>
      </c>
      <c r="AA247">
        <v>9523</v>
      </c>
      <c r="AB247">
        <v>630</v>
      </c>
      <c r="AC247">
        <v>441</v>
      </c>
      <c r="AD247">
        <v>5252</v>
      </c>
      <c r="AE247">
        <v>12</v>
      </c>
      <c r="AF247">
        <v>3</v>
      </c>
      <c r="AG247">
        <v>122</v>
      </c>
      <c r="AH247">
        <f t="shared" ref="AH247" si="886">Y247-AB247-AE247</f>
        <v>952</v>
      </c>
      <c r="AI247">
        <f t="shared" ref="AI247" si="887">Z247-AC247-AF247</f>
        <v>365</v>
      </c>
      <c r="AJ247">
        <f t="shared" ref="AJ247" si="888">AA247-AD247-AG247</f>
        <v>4149</v>
      </c>
      <c r="AK247">
        <f t="shared" ref="AK247" si="889">-(J247-J246)+L247</f>
        <v>62</v>
      </c>
      <c r="AL247">
        <v>35</v>
      </c>
      <c r="AM247">
        <v>35</v>
      </c>
      <c r="AN247">
        <v>126</v>
      </c>
      <c r="AS247">
        <f>COUNTIF('Wartburg Positive Tests'!G:G,"&lt;="&amp;covid19!A247)-COUNTIF('Wartburg Positive Tests'!H:H,"&lt;="&amp;covid19!A247)</f>
        <v>23</v>
      </c>
      <c r="AT247">
        <f t="shared" si="832"/>
        <v>929</v>
      </c>
      <c r="AU247">
        <v>8110</v>
      </c>
      <c r="AV247">
        <v>2133</v>
      </c>
      <c r="AW247">
        <f t="shared" si="684"/>
        <v>0.26300863131935881</v>
      </c>
      <c r="AX247">
        <v>62</v>
      </c>
      <c r="AY247">
        <v>19</v>
      </c>
      <c r="AZ247">
        <v>328</v>
      </c>
      <c r="BA247">
        <v>78</v>
      </c>
      <c r="BB247">
        <v>32</v>
      </c>
      <c r="BC247">
        <v>5</v>
      </c>
      <c r="BD247">
        <f t="shared" si="734"/>
        <v>0.30645161290322581</v>
      </c>
      <c r="BE247">
        <f t="shared" si="778"/>
        <v>0.23780487804878048</v>
      </c>
      <c r="BF247">
        <f t="shared" si="779"/>
        <v>0.41025641025641024</v>
      </c>
      <c r="BG247">
        <f t="shared" ref="BG247" si="890">SUM(AV241:AV247)/SUM(AU241:AU247)</f>
        <v>0.27177985045864489</v>
      </c>
      <c r="BH247">
        <f t="shared" ref="BH247" si="891">SUM(AV234:AV247)/SUM(AU234:AU247)</f>
        <v>0.27559301123937546</v>
      </c>
      <c r="BI247">
        <f t="shared" ref="BI247" si="892">SUM(AY241:AY247)/SUM(AX241:AX247)</f>
        <v>0.30990415335463256</v>
      </c>
      <c r="BJ247">
        <f t="shared" ref="BJ247" si="893">SUM(BA241:BA247)/SUM(AZ241:AZ247)</f>
        <v>0.28327373857767185</v>
      </c>
      <c r="BK247">
        <f t="shared" si="752"/>
        <v>0.33207547169811319</v>
      </c>
      <c r="BL247">
        <v>0.29299999999999998</v>
      </c>
      <c r="BM247">
        <v>0.25</v>
      </c>
      <c r="BN247">
        <v>0.22500000000000001</v>
      </c>
    </row>
    <row r="248" spans="1:66" x14ac:dyDescent="0.35">
      <c r="A248" s="14">
        <f t="shared" si="877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 s="7">
        <f t="shared" si="380"/>
        <v>935209</v>
      </c>
      <c r="N248" s="4">
        <f t="shared" ref="N248:N254" si="894">C248/B248</f>
        <v>0.1751916038276668</v>
      </c>
      <c r="Q248">
        <f t="shared" ref="Q248" si="895">C248-C247</f>
        <v>4177</v>
      </c>
      <c r="R248">
        <f t="shared" ref="R248" si="896">M248-M247</f>
        <v>6232</v>
      </c>
      <c r="S248" s="8">
        <f t="shared" ref="S248" si="897">Q248/U248</f>
        <v>0.40128734748775097</v>
      </c>
      <c r="T248" s="8">
        <f t="shared" ref="T248" si="898">SUM(Q242:Q248)/SUM(U242:U248)</f>
        <v>0.43146790249554096</v>
      </c>
      <c r="U248">
        <f t="shared" ref="U248" si="899">B248-B247</f>
        <v>10409</v>
      </c>
      <c r="V248">
        <f t="shared" ref="V248" si="900">C248-D248-E248</f>
        <v>83762</v>
      </c>
      <c r="W248" s="3">
        <f t="shared" ref="W248" si="901">F248/V248</f>
        <v>1.8098899262195267E-2</v>
      </c>
      <c r="X248">
        <f t="shared" ref="X248" si="902">E248-E247</f>
        <v>38</v>
      </c>
      <c r="Y248">
        <v>1620</v>
      </c>
      <c r="Z248">
        <v>829</v>
      </c>
      <c r="AA248">
        <v>9624</v>
      </c>
      <c r="AB248">
        <v>642</v>
      </c>
      <c r="AC248">
        <v>442</v>
      </c>
      <c r="AD248">
        <v>5345</v>
      </c>
      <c r="AE248">
        <v>12</v>
      </c>
      <c r="AF248">
        <v>3</v>
      </c>
      <c r="AG248">
        <v>124</v>
      </c>
      <c r="AH248">
        <f t="shared" ref="AH248" si="903">Y248-AB248-AE248</f>
        <v>966</v>
      </c>
      <c r="AI248">
        <f t="shared" ref="AI248" si="904">Z248-AC248-AF248</f>
        <v>384</v>
      </c>
      <c r="AJ248">
        <f t="shared" ref="AJ248" si="905">AA248-AD248-AG248</f>
        <v>4155</v>
      </c>
      <c r="AK248">
        <f t="shared" ref="AK248" si="906">-(J248-J247)+L248</f>
        <v>72</v>
      </c>
      <c r="AL248">
        <v>31</v>
      </c>
      <c r="AM248">
        <v>31</v>
      </c>
      <c r="AN248">
        <v>129</v>
      </c>
      <c r="AS248">
        <f>COUNTIF('Wartburg Positive Tests'!G:G,"&lt;="&amp;covid19!A248)-COUNTIF('Wartburg Positive Tests'!H:H,"&lt;="&amp;covid19!A248)</f>
        <v>30</v>
      </c>
      <c r="AT248">
        <f t="shared" si="832"/>
        <v>936</v>
      </c>
      <c r="AU248">
        <v>10903</v>
      </c>
      <c r="AV248">
        <v>2570</v>
      </c>
      <c r="AW248">
        <f t="shared" si="684"/>
        <v>0.23571494084197009</v>
      </c>
      <c r="AX248">
        <v>73</v>
      </c>
      <c r="AY248">
        <v>20</v>
      </c>
      <c r="AZ248">
        <v>392</v>
      </c>
      <c r="BA248">
        <v>98</v>
      </c>
      <c r="BB248">
        <v>44</v>
      </c>
      <c r="BC248">
        <v>11</v>
      </c>
      <c r="BD248">
        <f t="shared" si="734"/>
        <v>0.27397260273972601</v>
      </c>
      <c r="BE248">
        <f t="shared" si="778"/>
        <v>0.25</v>
      </c>
      <c r="BF248">
        <f t="shared" si="779"/>
        <v>0.44897959183673469</v>
      </c>
      <c r="BG248">
        <f t="shared" ref="BG248" si="907">SUM(AV242:AV248)/SUM(AU242:AU248)</f>
        <v>0.26292233038970431</v>
      </c>
      <c r="BH248">
        <f t="shared" ref="BH248" si="908">SUM(AV235:AV248)/SUM(AU235:AU248)</f>
        <v>0.27357830203918371</v>
      </c>
      <c r="BI248">
        <f t="shared" ref="BI248" si="909">SUM(AY242:AY248)/SUM(AX242:AX248)</f>
        <v>0.31069609507640067</v>
      </c>
      <c r="BJ248">
        <f t="shared" ref="BJ248" si="910">SUM(BA242:BA248)/SUM(AZ242:AZ248)</f>
        <v>0.27050136027982902</v>
      </c>
      <c r="BK248">
        <f t="shared" si="752"/>
        <v>0.2978723404255319</v>
      </c>
      <c r="BL248">
        <v>0.28899999999999998</v>
      </c>
      <c r="BM248">
        <v>0.24399999999999999</v>
      </c>
      <c r="BN248">
        <v>0.28899999999999998</v>
      </c>
    </row>
    <row r="249" spans="1:66" x14ac:dyDescent="0.35">
      <c r="A249" s="14">
        <f t="shared" si="877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 s="7">
        <f t="shared" si="380"/>
        <v>941637</v>
      </c>
      <c r="N249" s="4">
        <f t="shared" si="894"/>
        <v>0.17736533119004769</v>
      </c>
      <c r="Q249">
        <f t="shared" ref="Q249" si="911">C249-C248</f>
        <v>4382</v>
      </c>
      <c r="R249">
        <f t="shared" ref="R249" si="912">M249-M248</f>
        <v>6428</v>
      </c>
      <c r="S249" s="8">
        <f t="shared" ref="S249" si="913">Q249/U249</f>
        <v>0.40536540240518038</v>
      </c>
      <c r="T249" s="8">
        <f t="shared" ref="T249" si="914">SUM(Q243:Q249)/SUM(U243:U249)</f>
        <v>0.42189745314458676</v>
      </c>
      <c r="U249">
        <f t="shared" ref="U249" si="915">B249-B248</f>
        <v>10810</v>
      </c>
      <c r="V249">
        <f t="shared" ref="V249" si="916">C249-D249-E249</f>
        <v>86603</v>
      </c>
      <c r="W249" s="3">
        <f t="shared" ref="W249" si="917">F249/V249</f>
        <v>1.6708428114499498E-2</v>
      </c>
      <c r="X249">
        <f t="shared" ref="X249" si="918">E249-E248</f>
        <v>25</v>
      </c>
      <c r="Y249">
        <v>1688</v>
      </c>
      <c r="Z249">
        <v>865</v>
      </c>
      <c r="AA249">
        <v>9911</v>
      </c>
      <c r="AB249">
        <v>650</v>
      </c>
      <c r="AC249">
        <v>448</v>
      </c>
      <c r="AD249">
        <v>5431</v>
      </c>
      <c r="AE249">
        <v>12</v>
      </c>
      <c r="AF249">
        <v>3</v>
      </c>
      <c r="AG249">
        <v>125</v>
      </c>
      <c r="AH249">
        <f t="shared" ref="AH249" si="919">Y249-AB249-AE249</f>
        <v>1026</v>
      </c>
      <c r="AI249">
        <f t="shared" ref="AI249" si="920">Z249-AC249-AF249</f>
        <v>414</v>
      </c>
      <c r="AJ249">
        <f t="shared" ref="AJ249" si="921">AA249-AD249-AG249</f>
        <v>4355</v>
      </c>
      <c r="AK249">
        <f t="shared" ref="AK249" si="922">-(J249-J248)+L249</f>
        <v>83</v>
      </c>
      <c r="AL249">
        <v>36</v>
      </c>
      <c r="AM249">
        <v>36</v>
      </c>
      <c r="AN249">
        <v>123</v>
      </c>
      <c r="AS249">
        <f>COUNTIF('Wartburg Positive Tests'!G:G,"&lt;="&amp;covid19!A249)-COUNTIF('Wartburg Positive Tests'!H:H,"&lt;="&amp;covid19!A249)</f>
        <v>31</v>
      </c>
      <c r="AT249">
        <f t="shared" ref="AT249" si="923">AH249-AS249</f>
        <v>995</v>
      </c>
      <c r="AU249">
        <v>10022</v>
      </c>
      <c r="AV249">
        <v>2342</v>
      </c>
      <c r="AW249">
        <f t="shared" si="684"/>
        <v>0.23368589103971263</v>
      </c>
      <c r="AX249">
        <v>83</v>
      </c>
      <c r="AY249">
        <v>34</v>
      </c>
      <c r="AZ249">
        <v>419</v>
      </c>
      <c r="BA249">
        <v>90</v>
      </c>
      <c r="BB249">
        <v>41</v>
      </c>
      <c r="BC249">
        <v>15</v>
      </c>
      <c r="BD249">
        <f t="shared" si="734"/>
        <v>0.40963855421686746</v>
      </c>
      <c r="BE249">
        <f t="shared" si="778"/>
        <v>0.21479713603818615</v>
      </c>
      <c r="BF249">
        <f t="shared" si="779"/>
        <v>0.45555555555555555</v>
      </c>
      <c r="BG249">
        <f t="shared" ref="BG249" si="924">SUM(AV243:AV249)/SUM(AU243:AU249)</f>
        <v>0.25462802311371285</v>
      </c>
      <c r="BH249">
        <f t="shared" ref="BH249" si="925">SUM(AV236:AV249)/SUM(AU236:AU249)</f>
        <v>0.27011723797664638</v>
      </c>
      <c r="BI249">
        <f t="shared" ref="BI249" si="926">SUM(AY243:AY249)/SUM(AX243:AX249)</f>
        <v>0.313893653516295</v>
      </c>
      <c r="BJ249">
        <f t="shared" ref="BJ249" si="927">SUM(BA243:BA249)/SUM(AZ243:AZ249)</f>
        <v>0.25463145447378793</v>
      </c>
      <c r="BK249">
        <f t="shared" si="752"/>
        <v>0.29681978798586572</v>
      </c>
      <c r="BL249">
        <v>0.28600000000000003</v>
      </c>
      <c r="BM249">
        <v>0.23699999999999999</v>
      </c>
      <c r="BN249">
        <v>0.22500000000000001</v>
      </c>
    </row>
    <row r="250" spans="1:66" x14ac:dyDescent="0.35">
      <c r="A250" s="14">
        <f t="shared" si="877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 s="7">
        <f t="shared" si="380"/>
        <v>947149</v>
      </c>
      <c r="N250" s="4">
        <f t="shared" si="894"/>
        <v>0.17910256310252151</v>
      </c>
      <c r="Q250">
        <f t="shared" ref="Q250" si="928">C250-C249</f>
        <v>3625</v>
      </c>
      <c r="R250">
        <f t="shared" ref="R250" si="929">M250-M249</f>
        <v>5512</v>
      </c>
      <c r="S250" s="8">
        <f t="shared" ref="S250" si="930">Q250/U250</f>
        <v>0.39673853562438438</v>
      </c>
      <c r="T250" s="8">
        <f t="shared" ref="T250" si="931">SUM(Q244:Q250)/SUM(U244:U250)</f>
        <v>0.41224700149925037</v>
      </c>
      <c r="U250">
        <f t="shared" ref="U250" si="932">B250-B249</f>
        <v>9137</v>
      </c>
      <c r="V250">
        <f t="shared" ref="V250" si="933">C250-D250-E250</f>
        <v>88757</v>
      </c>
      <c r="W250" s="3">
        <f t="shared" ref="W250" si="934">F250/V250</f>
        <v>1.5953671259731628E-2</v>
      </c>
      <c r="X250">
        <f t="shared" ref="X250" si="935">E250-E249</f>
        <v>32</v>
      </c>
      <c r="Y250">
        <v>1714</v>
      </c>
      <c r="Z250">
        <v>876</v>
      </c>
      <c r="AA250">
        <v>10044</v>
      </c>
      <c r="AB250">
        <v>662</v>
      </c>
      <c r="AC250">
        <v>448</v>
      </c>
      <c r="AD250">
        <v>5506</v>
      </c>
      <c r="AE250">
        <v>12</v>
      </c>
      <c r="AF250">
        <v>3</v>
      </c>
      <c r="AG250">
        <v>125</v>
      </c>
      <c r="AH250">
        <f t="shared" ref="AH250" si="936">Y250-AB250-AE250</f>
        <v>1040</v>
      </c>
      <c r="AI250">
        <f t="shared" ref="AI250" si="937">Z250-AC250-AF250</f>
        <v>425</v>
      </c>
      <c r="AJ250">
        <f t="shared" ref="AJ250" si="938">AA250-AD250-AG250</f>
        <v>4413</v>
      </c>
      <c r="AK250">
        <f t="shared" ref="AK250" si="939">-(J250-J249)+L250</f>
        <v>47</v>
      </c>
      <c r="AS250">
        <f>COUNTIF('Wartburg Positive Tests'!G:G,"&lt;="&amp;covid19!A250)-COUNTIF('Wartburg Positive Tests'!H:H,"&lt;="&amp;covid19!A250)</f>
        <v>37</v>
      </c>
      <c r="AT250">
        <f t="shared" ref="AT250:AT252" si="940">AH250-AS250</f>
        <v>1003</v>
      </c>
      <c r="AU250">
        <v>10558</v>
      </c>
      <c r="AV250">
        <v>2489</v>
      </c>
      <c r="AW250">
        <f t="shared" si="684"/>
        <v>0.23574540632695587</v>
      </c>
      <c r="AX250">
        <v>58</v>
      </c>
      <c r="AY250">
        <v>13</v>
      </c>
      <c r="AZ250">
        <v>419</v>
      </c>
      <c r="BA250">
        <v>100</v>
      </c>
      <c r="BB250">
        <v>37</v>
      </c>
      <c r="BC250">
        <v>8</v>
      </c>
      <c r="BD250">
        <f t="shared" si="734"/>
        <v>0.22413793103448276</v>
      </c>
      <c r="BE250">
        <f t="shared" si="778"/>
        <v>0.2386634844868735</v>
      </c>
      <c r="BF250">
        <f t="shared" si="779"/>
        <v>0.37</v>
      </c>
      <c r="BG250">
        <f t="shared" ref="BG250" si="941">SUM(AV244:AV250)/SUM(AU244:AU250)</f>
        <v>0.24590012330456226</v>
      </c>
      <c r="BH250">
        <f t="shared" ref="BH250" si="942">SUM(AV237:AV250)/SUM(AU237:AU250)</f>
        <v>0.26667324388318864</v>
      </c>
      <c r="BI250">
        <f t="shared" ref="BI250" si="943">SUM(AY244:AY250)/SUM(AX244:AX250)</f>
        <v>0.29038112522686027</v>
      </c>
      <c r="BJ250">
        <f t="shared" ref="BJ250" si="944">SUM(BA244:BA250)/SUM(AZ244:AZ250)</f>
        <v>0.24416379640260238</v>
      </c>
      <c r="BK250">
        <f t="shared" si="752"/>
        <v>0.28825622775800713</v>
      </c>
      <c r="BL250">
        <v>0.27899999999999997</v>
      </c>
      <c r="BM250">
        <v>0.23</v>
      </c>
      <c r="BN250">
        <v>0.215</v>
      </c>
    </row>
    <row r="251" spans="1:66" x14ac:dyDescent="0.35">
      <c r="A251" s="14">
        <f t="shared" si="877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 s="7">
        <f t="shared" si="380"/>
        <v>952427</v>
      </c>
      <c r="N251" s="4">
        <f t="shared" si="894"/>
        <v>0.18069527098053992</v>
      </c>
      <c r="Q251">
        <f t="shared" ref="Q251" si="945">C251-C250</f>
        <v>3407</v>
      </c>
      <c r="R251">
        <f t="shared" ref="R251" si="946">M251-M250</f>
        <v>5278</v>
      </c>
      <c r="S251" s="8">
        <f t="shared" ref="S251" si="947">Q251/U251</f>
        <v>0.39228554979850316</v>
      </c>
      <c r="T251" s="8">
        <f t="shared" ref="T251" si="948">SUM(Q245:Q251)/SUM(U245:U251)</f>
        <v>0.40655396202227384</v>
      </c>
      <c r="U251">
        <f t="shared" ref="U251" si="949">B251-B250</f>
        <v>8685</v>
      </c>
      <c r="V251">
        <f t="shared" ref="V251" si="950">C251-D251-E251</f>
        <v>91556</v>
      </c>
      <c r="W251" s="3">
        <f t="shared" ref="W251" si="951">F251/V251</f>
        <v>1.4635851282275328E-2</v>
      </c>
      <c r="X251">
        <f t="shared" ref="X251" si="952">E251-E250</f>
        <v>33</v>
      </c>
      <c r="Y251">
        <v>1749</v>
      </c>
      <c r="Z251">
        <v>891</v>
      </c>
      <c r="AA251">
        <v>10175</v>
      </c>
      <c r="AB251">
        <v>664</v>
      </c>
      <c r="AC251">
        <v>448</v>
      </c>
      <c r="AD251">
        <v>5537</v>
      </c>
      <c r="AE251">
        <v>12</v>
      </c>
      <c r="AF251">
        <v>3</v>
      </c>
      <c r="AG251">
        <v>126</v>
      </c>
      <c r="AH251">
        <f t="shared" ref="AH251" si="953">Y251-AB251-AE251</f>
        <v>1073</v>
      </c>
      <c r="AI251">
        <f t="shared" ref="AI251" si="954">Z251-AC251-AF251</f>
        <v>440</v>
      </c>
      <c r="AJ251">
        <f t="shared" ref="AJ251" si="955">AA251-AD251-AG251</f>
        <v>4512</v>
      </c>
      <c r="AK251">
        <f t="shared" ref="AK251:AK252" si="956">-(J251-J250)+L251</f>
        <v>74</v>
      </c>
      <c r="AS251">
        <f>COUNTIF('Wartburg Positive Tests'!G:G,"&lt;="&amp;covid19!A251)-COUNTIF('Wartburg Positive Tests'!H:H,"&lt;="&amp;covid19!A251)</f>
        <v>39</v>
      </c>
      <c r="AT251">
        <f t="shared" si="940"/>
        <v>1034</v>
      </c>
      <c r="AU251">
        <v>8418</v>
      </c>
      <c r="AV251">
        <v>1905</v>
      </c>
      <c r="AW251">
        <f t="shared" si="684"/>
        <v>0.22630078403421242</v>
      </c>
      <c r="AX251">
        <v>67</v>
      </c>
      <c r="AY251">
        <v>16</v>
      </c>
      <c r="AZ251">
        <v>370</v>
      </c>
      <c r="BA251">
        <v>68</v>
      </c>
      <c r="BB251">
        <v>29</v>
      </c>
      <c r="BC251">
        <v>6</v>
      </c>
      <c r="BD251">
        <f t="shared" si="734"/>
        <v>0.23880597014925373</v>
      </c>
      <c r="BE251">
        <f t="shared" si="778"/>
        <v>0.18378378378378379</v>
      </c>
      <c r="BF251">
        <f t="shared" si="779"/>
        <v>0.4264705882352941</v>
      </c>
      <c r="BG251">
        <f t="shared" ref="BG251" si="957">SUM(AV245:AV251)/SUM(AU245:AU251)</f>
        <v>0.24199606796349279</v>
      </c>
      <c r="BH251">
        <f t="shared" ref="BH251" si="958">SUM(AV238:AV251)/SUM(AU238:AU251)</f>
        <v>0.26315710060957209</v>
      </c>
      <c r="BI251">
        <f t="shared" ref="BI251" si="959">SUM(AY245:AY251)/SUM(AX245:AX251)</f>
        <v>0.29549902152641877</v>
      </c>
      <c r="BJ251">
        <f t="shared" ref="BJ251" si="960">SUM(BA245:BA251)/SUM(AZ245:AZ251)</f>
        <v>0.23754940711462449</v>
      </c>
      <c r="BK251">
        <f t="shared" si="752"/>
        <v>0.25390625</v>
      </c>
      <c r="BL251">
        <v>0.27800000000000002</v>
      </c>
      <c r="BM251">
        <v>0.22699999999999998</v>
      </c>
      <c r="BN251">
        <v>0.21299999999999999</v>
      </c>
    </row>
    <row r="252" spans="1:66" x14ac:dyDescent="0.35">
      <c r="A252" s="14">
        <f t="shared" si="877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 s="7">
        <f t="shared" si="380"/>
        <v>955788</v>
      </c>
      <c r="N252" s="4">
        <f t="shared" si="894"/>
        <v>0.18134210873434484</v>
      </c>
      <c r="Q252">
        <f t="shared" ref="Q252" si="961">C252-C251</f>
        <v>1663</v>
      </c>
      <c r="R252">
        <f t="shared" ref="R252" si="962">M252-M251</f>
        <v>3361</v>
      </c>
      <c r="S252" s="8">
        <f t="shared" ref="S252" si="963">Q252/U252</f>
        <v>0.33101114649681529</v>
      </c>
      <c r="T252" s="8">
        <f t="shared" ref="T252" si="964">SUM(Q246:Q252)/SUM(U246:U252)</f>
        <v>0.3983785700470634</v>
      </c>
      <c r="U252">
        <f t="shared" ref="U252" si="965">B252-B251</f>
        <v>5024</v>
      </c>
      <c r="V252">
        <f t="shared" ref="V252" si="966">C252-D252-E252</f>
        <v>92711</v>
      </c>
      <c r="W252" s="3">
        <f t="shared" ref="W252" si="967">F252/V252</f>
        <v>1.4378013396468596E-2</v>
      </c>
      <c r="X252">
        <f t="shared" ref="X252" si="968">E252-E251</f>
        <v>10</v>
      </c>
      <c r="Y252">
        <v>1760</v>
      </c>
      <c r="Z252">
        <v>894</v>
      </c>
      <c r="AA252">
        <v>10209</v>
      </c>
      <c r="AB252">
        <v>669</v>
      </c>
      <c r="AC252">
        <v>451</v>
      </c>
      <c r="AD252">
        <v>5568</v>
      </c>
      <c r="AE252">
        <v>12</v>
      </c>
      <c r="AF252">
        <v>3</v>
      </c>
      <c r="AG252">
        <v>126</v>
      </c>
      <c r="AH252">
        <f t="shared" ref="AH252" si="969">Y252-AB252-AE252</f>
        <v>1079</v>
      </c>
      <c r="AI252">
        <f t="shared" ref="AI252" si="970">Z252-AC252-AF252</f>
        <v>440</v>
      </c>
      <c r="AJ252">
        <f t="shared" ref="AJ252" si="971">AA252-AD252-AG252</f>
        <v>4515</v>
      </c>
      <c r="AK252">
        <f t="shared" si="956"/>
        <v>41</v>
      </c>
      <c r="AL252">
        <v>21</v>
      </c>
      <c r="AM252">
        <v>21</v>
      </c>
      <c r="AN252">
        <v>75</v>
      </c>
      <c r="AS252">
        <f>COUNTIF('Wartburg Positive Tests'!G:G,"&lt;="&amp;covid19!A252)-COUNTIF('Wartburg Positive Tests'!H:H,"&lt;="&amp;covid19!A252)</f>
        <v>47</v>
      </c>
      <c r="AT252">
        <f t="shared" si="940"/>
        <v>1032</v>
      </c>
      <c r="AU252">
        <v>6870</v>
      </c>
      <c r="AV252">
        <v>1468</v>
      </c>
      <c r="AW252">
        <f t="shared" si="684"/>
        <v>0.21368267831149929</v>
      </c>
      <c r="AX252">
        <v>28</v>
      </c>
      <c r="AY252">
        <v>14</v>
      </c>
      <c r="AZ252">
        <v>166</v>
      </c>
      <c r="BA252">
        <v>29</v>
      </c>
      <c r="BB252">
        <v>20</v>
      </c>
      <c r="BC252">
        <v>5</v>
      </c>
      <c r="BD252">
        <f t="shared" si="734"/>
        <v>0.5</v>
      </c>
      <c r="BE252">
        <f t="shared" si="778"/>
        <v>0.1746987951807229</v>
      </c>
      <c r="BF252">
        <f t="shared" si="779"/>
        <v>0.68965517241379315</v>
      </c>
      <c r="BG252">
        <f t="shared" ref="BG252" si="972">SUM(AV246:AV252)/SUM(AU246:AU252)</f>
        <v>0.23629534540959446</v>
      </c>
      <c r="BH252">
        <f t="shared" ref="BH252" si="973">SUM(AV239:AV252)/SUM(AU239:AU252)</f>
        <v>0.25945836764500241</v>
      </c>
      <c r="BI252">
        <f t="shared" ref="BI252" si="974">SUM(AY246:AY252)/SUM(AX246:AX252)</f>
        <v>0.30769230769230771</v>
      </c>
      <c r="BJ252">
        <f t="shared" ref="BJ252" si="975">SUM(BA246:BA252)/SUM(AZ246:AZ252)</f>
        <v>0.22632020117351215</v>
      </c>
      <c r="BK252">
        <f t="shared" si="752"/>
        <v>0.24896265560165975</v>
      </c>
      <c r="BL252">
        <v>0.27600000000000002</v>
      </c>
      <c r="BM252">
        <v>0.222</v>
      </c>
      <c r="BN252">
        <v>0.20499999999999999</v>
      </c>
    </row>
    <row r="253" spans="1:66" x14ac:dyDescent="0.35">
      <c r="A253" s="14">
        <f t="shared" si="877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 s="7">
        <f t="shared" si="380"/>
        <v>961710</v>
      </c>
      <c r="N253" s="4">
        <f t="shared" si="894"/>
        <v>0.18310782745636336</v>
      </c>
      <c r="Q253">
        <f t="shared" ref="Q253" si="976">C253-C252</f>
        <v>3851</v>
      </c>
      <c r="R253">
        <f t="shared" ref="R253" si="977">M253-M252</f>
        <v>5922</v>
      </c>
      <c r="S253" s="8">
        <f t="shared" ref="S253" si="978">Q253/U253</f>
        <v>0.39404481735393432</v>
      </c>
      <c r="T253" s="8">
        <f t="shared" ref="T253" si="979">SUM(Q247:Q253)/SUM(U247:U253)</f>
        <v>0.39526423182170484</v>
      </c>
      <c r="U253">
        <f t="shared" ref="U253" si="980">B253-B252</f>
        <v>9773</v>
      </c>
      <c r="V253">
        <f t="shared" ref="V253" si="981">C253-D253-E253</f>
        <v>93666</v>
      </c>
      <c r="W253" s="3">
        <f t="shared" ref="W253" si="982">F253/V253</f>
        <v>1.4423590203488993E-2</v>
      </c>
      <c r="X253">
        <f t="shared" ref="X253" si="983">E253-E252</f>
        <v>20</v>
      </c>
      <c r="Y253">
        <v>1830</v>
      </c>
      <c r="Z253">
        <v>913</v>
      </c>
      <c r="AA253">
        <v>10413</v>
      </c>
      <c r="AB253">
        <v>704</v>
      </c>
      <c r="AC253">
        <v>452</v>
      </c>
      <c r="AD253">
        <v>5738</v>
      </c>
      <c r="AE253">
        <v>12</v>
      </c>
      <c r="AF253">
        <v>4</v>
      </c>
      <c r="AG253">
        <v>127</v>
      </c>
      <c r="AH253">
        <f t="shared" ref="AH253" si="984">Y253-AB253-AE253</f>
        <v>1114</v>
      </c>
      <c r="AI253">
        <f t="shared" ref="AI253" si="985">Z253-AC253-AF253</f>
        <v>457</v>
      </c>
      <c r="AJ253">
        <f t="shared" ref="AJ253" si="986">AA253-AD253-AG253</f>
        <v>4548</v>
      </c>
      <c r="AK253">
        <f t="shared" ref="AK253" si="987">-(J253-J252)+L253</f>
        <v>35</v>
      </c>
      <c r="AL253">
        <v>20</v>
      </c>
      <c r="AM253">
        <v>20</v>
      </c>
      <c r="AN253">
        <v>61</v>
      </c>
      <c r="AS253">
        <f>COUNTIF('Wartburg Positive Tests'!G:G,"&lt;="&amp;covid19!A253)-COUNTIF('Wartburg Positive Tests'!H:H,"&lt;="&amp;covid19!A253)</f>
        <v>48</v>
      </c>
      <c r="AT253">
        <f t="shared" ref="AT253" si="988">AH253-AS253</f>
        <v>1066</v>
      </c>
      <c r="AU253">
        <v>8101</v>
      </c>
      <c r="AV253">
        <v>1800</v>
      </c>
      <c r="AW253">
        <f t="shared" si="684"/>
        <v>0.22219479076657203</v>
      </c>
      <c r="AX253">
        <v>80</v>
      </c>
      <c r="AY253">
        <v>22</v>
      </c>
      <c r="AZ253">
        <v>404</v>
      </c>
      <c r="BA253">
        <v>78</v>
      </c>
      <c r="BB253">
        <v>34</v>
      </c>
      <c r="BC253">
        <v>7</v>
      </c>
      <c r="BD253">
        <f t="shared" si="734"/>
        <v>0.27500000000000002</v>
      </c>
      <c r="BE253">
        <f t="shared" si="778"/>
        <v>0.19306930693069307</v>
      </c>
      <c r="BF253">
        <f t="shared" si="779"/>
        <v>0.4358974358974359</v>
      </c>
      <c r="BG253">
        <f t="shared" ref="BG253" si="989">SUM(AV247:AV253)/SUM(AU247:AU253)</f>
        <v>0.23351116191927854</v>
      </c>
      <c r="BH253">
        <f t="shared" ref="BH253" si="990">SUM(AV240:AV253)/SUM(AU240:AU253)</f>
        <v>0.25466658286719879</v>
      </c>
      <c r="BI253">
        <f t="shared" ref="BI253" si="991">SUM(AY247:AY253)/SUM(AX247:AX253)</f>
        <v>0.30598669623059865</v>
      </c>
      <c r="BJ253">
        <f t="shared" ref="BJ253" si="992">SUM(BA247:BA253)/SUM(AZ247:AZ253)</f>
        <v>0.2165732586068855</v>
      </c>
      <c r="BK253">
        <f t="shared" si="752"/>
        <v>0.24050632911392406</v>
      </c>
      <c r="BL253">
        <v>0.26600000000000001</v>
      </c>
      <c r="BM253">
        <v>0.20399999999999999</v>
      </c>
      <c r="BN253">
        <v>0.187</v>
      </c>
    </row>
    <row r="254" spans="1:66" x14ac:dyDescent="0.35">
      <c r="A254" s="14">
        <f t="shared" si="877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 s="7">
        <f t="shared" si="380"/>
        <v>966905</v>
      </c>
      <c r="N254" s="4">
        <f t="shared" si="894"/>
        <v>0.18462990197731918</v>
      </c>
      <c r="Q254">
        <f t="shared" ref="Q254" si="993">C254-C253</f>
        <v>3374</v>
      </c>
      <c r="R254">
        <f t="shared" ref="R254" si="994">M254-M253</f>
        <v>5195</v>
      </c>
      <c r="S254" s="8">
        <f t="shared" ref="S254" si="995">Q254/U254</f>
        <v>0.39374489438674293</v>
      </c>
      <c r="T254" s="8">
        <f t="shared" ref="T254" si="996">SUM(Q248:Q254)/SUM(U248:U254)</f>
        <v>0.39224766452481291</v>
      </c>
      <c r="U254">
        <f t="shared" ref="U254" si="997">B254-B253</f>
        <v>8569</v>
      </c>
      <c r="V254">
        <f t="shared" ref="V254" si="998">C254-D254-E254</f>
        <v>94624</v>
      </c>
      <c r="W254" s="3">
        <f t="shared" ref="W254" si="999">F254/V254</f>
        <v>1.3791427122083193E-2</v>
      </c>
      <c r="X254">
        <f t="shared" ref="X254" si="1000">E254-E253</f>
        <v>49</v>
      </c>
      <c r="Y254">
        <v>1881</v>
      </c>
      <c r="Z254">
        <v>950</v>
      </c>
      <c r="AA254">
        <v>10600</v>
      </c>
      <c r="AB254">
        <v>722</v>
      </c>
      <c r="AC254">
        <v>453</v>
      </c>
      <c r="AD254">
        <v>5875</v>
      </c>
      <c r="AE254">
        <v>12</v>
      </c>
      <c r="AF254">
        <v>5</v>
      </c>
      <c r="AG254">
        <v>131</v>
      </c>
      <c r="AH254">
        <f t="shared" ref="AH254" si="1001">Y254-AB254-AE254</f>
        <v>1147</v>
      </c>
      <c r="AI254">
        <f t="shared" ref="AI254" si="1002">Z254-AC254-AF254</f>
        <v>492</v>
      </c>
      <c r="AJ254">
        <f t="shared" ref="AJ254" si="1003">AA254-AD254-AG254</f>
        <v>4594</v>
      </c>
      <c r="AK254">
        <f t="shared" ref="AK254" si="1004">-(J254-J253)+L254</f>
        <v>42</v>
      </c>
      <c r="AL254">
        <v>15</v>
      </c>
      <c r="AM254">
        <v>15</v>
      </c>
      <c r="AN254">
        <v>48</v>
      </c>
      <c r="AS254">
        <f>COUNTIF('Wartburg Positive Tests'!G:G,"&lt;="&amp;covid19!A254)-COUNTIF('Wartburg Positive Tests'!H:H,"&lt;="&amp;covid19!A254)</f>
        <v>49</v>
      </c>
      <c r="AT254">
        <f t="shared" ref="AT254" si="1005">AH254-AS254</f>
        <v>1098</v>
      </c>
      <c r="AU254">
        <v>7167</v>
      </c>
      <c r="AV254">
        <v>1576</v>
      </c>
      <c r="AW254">
        <f t="shared" si="684"/>
        <v>0.21989674898841916</v>
      </c>
      <c r="AX254">
        <v>67</v>
      </c>
      <c r="AY254">
        <v>21</v>
      </c>
      <c r="AZ254">
        <v>245</v>
      </c>
      <c r="BA254">
        <v>51</v>
      </c>
      <c r="BB254">
        <v>22</v>
      </c>
      <c r="BC254">
        <v>8</v>
      </c>
      <c r="BD254">
        <f t="shared" si="734"/>
        <v>0.31343283582089554</v>
      </c>
      <c r="BE254">
        <f t="shared" si="778"/>
        <v>0.20816326530612245</v>
      </c>
      <c r="BF254">
        <f t="shared" si="779"/>
        <v>0.43137254901960786</v>
      </c>
      <c r="BG254">
        <f t="shared" ref="BG254" si="1006">SUM(AV248:AV254)/SUM(AU248:AU254)</f>
        <v>0.22808233530521124</v>
      </c>
      <c r="BH254">
        <f t="shared" ref="BH254" si="1007">SUM(AV241:AV254)/SUM(AU241:AU254)</f>
        <v>0.25041763852991239</v>
      </c>
      <c r="BI254">
        <f t="shared" ref="BI254" si="1008">SUM(AY248:AY254)/SUM(AX248:AX254)</f>
        <v>0.30701754385964913</v>
      </c>
      <c r="BJ254">
        <f t="shared" ref="BJ254" si="1009">SUM(BA248:BA254)/SUM(AZ248:AZ254)</f>
        <v>0.21283643892339543</v>
      </c>
      <c r="BK254">
        <f t="shared" si="752"/>
        <v>0.26431718061674009</v>
      </c>
      <c r="BL254">
        <v>0.26899999999999996</v>
      </c>
      <c r="BM254">
        <v>0.19699999999999998</v>
      </c>
      <c r="BN254">
        <v>0.19399999999999998</v>
      </c>
    </row>
    <row r="255" spans="1:66" x14ac:dyDescent="0.35">
      <c r="A255" s="14">
        <f t="shared" si="877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 s="7">
        <f t="shared" si="380"/>
        <v>972251</v>
      </c>
      <c r="N255" s="4">
        <f t="shared" ref="N255:N258" si="1010">C255/B255</f>
        <v>0.18608003656671374</v>
      </c>
      <c r="Q255">
        <f t="shared" ref="Q255" si="1011">C255-C254</f>
        <v>3335</v>
      </c>
      <c r="R255">
        <f t="shared" ref="R255" si="1012">M255-M254</f>
        <v>5346</v>
      </c>
      <c r="S255" s="8">
        <f t="shared" ref="S255" si="1013">Q255/U255</f>
        <v>0.38417233037668469</v>
      </c>
      <c r="T255" s="8">
        <f t="shared" ref="T255" si="1014">SUM(Q249:Q255)/SUM(U249:U255)</f>
        <v>0.38954168658020072</v>
      </c>
      <c r="U255">
        <f t="shared" ref="U255" si="1015">B255-B254</f>
        <v>8681</v>
      </c>
      <c r="V255">
        <f t="shared" ref="V255" si="1016">C255-D255-E255</f>
        <v>95445</v>
      </c>
      <c r="W255" s="3">
        <f t="shared" ref="W255" si="1017">F255/V255</f>
        <v>1.3295615275813296E-2</v>
      </c>
      <c r="X255">
        <f t="shared" ref="X255" si="1018">E255-E254</f>
        <v>41</v>
      </c>
      <c r="Y255">
        <v>1907</v>
      </c>
      <c r="Z255">
        <v>964</v>
      </c>
      <c r="AA255">
        <v>10724</v>
      </c>
      <c r="AB255">
        <v>742</v>
      </c>
      <c r="AC255">
        <v>453</v>
      </c>
      <c r="AD255">
        <v>6030</v>
      </c>
      <c r="AE255">
        <v>12</v>
      </c>
      <c r="AF255">
        <v>6</v>
      </c>
      <c r="AG255">
        <v>132</v>
      </c>
      <c r="AH255">
        <f t="shared" ref="AH255" si="1019">Y255-AB255-AE255</f>
        <v>1153</v>
      </c>
      <c r="AI255">
        <f t="shared" ref="AI255" si="1020">Z255-AC255-AF255</f>
        <v>505</v>
      </c>
      <c r="AJ255">
        <f t="shared" ref="AJ255" si="1021">AA255-AD255-AG255</f>
        <v>4562</v>
      </c>
      <c r="AK255">
        <f t="shared" ref="AK255:AK258" si="1022">-(J255-J254)+L255</f>
        <v>49</v>
      </c>
      <c r="AL255">
        <v>9</v>
      </c>
      <c r="AM255">
        <v>9</v>
      </c>
      <c r="AN255">
        <v>35</v>
      </c>
      <c r="AS255">
        <f>COUNTIF('Wartburg Positive Tests'!G:G,"&lt;="&amp;covid19!A255)-COUNTIF('Wartburg Positive Tests'!H:H,"&lt;="&amp;covid19!A255)</f>
        <v>58</v>
      </c>
      <c r="AT255">
        <f t="shared" ref="AT255:AT257" si="1023">AH255-AS255</f>
        <v>1095</v>
      </c>
      <c r="AU255">
        <v>8712</v>
      </c>
      <c r="AV255">
        <v>1923</v>
      </c>
      <c r="AW255">
        <f t="shared" si="684"/>
        <v>0.22073002754820936</v>
      </c>
      <c r="AX255">
        <v>52</v>
      </c>
      <c r="AY255">
        <v>9</v>
      </c>
      <c r="AZ255">
        <v>292</v>
      </c>
      <c r="BA255">
        <v>46</v>
      </c>
      <c r="BB255">
        <v>25</v>
      </c>
      <c r="BC255">
        <v>8</v>
      </c>
      <c r="BD255">
        <f t="shared" si="734"/>
        <v>0.17307692307692307</v>
      </c>
      <c r="BE255">
        <f t="shared" si="778"/>
        <v>0.15753424657534246</v>
      </c>
      <c r="BF255">
        <f t="shared" si="779"/>
        <v>0.54347826086956519</v>
      </c>
      <c r="BG255">
        <f t="shared" ref="BG255" si="1024">SUM(AV249:AV255)/SUM(AU249:AU255)</f>
        <v>0.22562157465579469</v>
      </c>
      <c r="BH255">
        <f t="shared" ref="BH255" si="1025">SUM(AV242:AV255)/SUM(AU242:AU255)</f>
        <v>0.24523398253648795</v>
      </c>
      <c r="BI255">
        <f t="shared" ref="BI255" si="1026">SUM(AY249:AY255)/SUM(AX249:AX255)</f>
        <v>0.29655172413793102</v>
      </c>
      <c r="BJ255">
        <f t="shared" ref="BJ255" si="1027">SUM(BA249:BA255)/SUM(AZ249:AZ255)</f>
        <v>0.19956803455723543</v>
      </c>
      <c r="BK255">
        <f t="shared" si="752"/>
        <v>0.27403846153846156</v>
      </c>
      <c r="BL255">
        <v>0.26100000000000001</v>
      </c>
      <c r="BM255">
        <v>0.19500000000000001</v>
      </c>
      <c r="BN255">
        <v>0.19900000000000001</v>
      </c>
    </row>
    <row r="256" spans="1:66" x14ac:dyDescent="0.35">
      <c r="A256" s="14">
        <f t="shared" si="877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 s="7">
        <f t="shared" si="380"/>
        <v>974231</v>
      </c>
      <c r="N256" s="4">
        <f t="shared" si="1010"/>
        <v>0.18662864041396965</v>
      </c>
      <c r="Q256">
        <f t="shared" ref="Q256" si="1028">C256-C255</f>
        <v>1260</v>
      </c>
      <c r="R256">
        <f t="shared" ref="R256" si="1029">M256-M255</f>
        <v>1980</v>
      </c>
      <c r="S256" s="8">
        <f t="shared" ref="S256" si="1030">Q256/U256</f>
        <v>0.3888888888888889</v>
      </c>
      <c r="T256" s="8">
        <f t="shared" ref="T256" si="1031">SUM(Q250:Q256)/SUM(U250:U256)</f>
        <v>0.38628104464403396</v>
      </c>
      <c r="U256">
        <f t="shared" ref="U256" si="1032">B256-B255</f>
        <v>3240</v>
      </c>
      <c r="V256">
        <f t="shared" ref="V256" si="1033">C256-D256-E256</f>
        <v>93840</v>
      </c>
      <c r="W256" s="3">
        <f t="shared" ref="W256" si="1034">F256/V256</f>
        <v>1.3064791133844842E-2</v>
      </c>
      <c r="X256">
        <f t="shared" ref="X256" si="1035">E256-E255</f>
        <v>37</v>
      </c>
      <c r="Y256">
        <v>1915</v>
      </c>
      <c r="Z256">
        <v>977</v>
      </c>
      <c r="AA256">
        <v>10736</v>
      </c>
      <c r="AB256">
        <v>780</v>
      </c>
      <c r="AC256">
        <v>457</v>
      </c>
      <c r="AD256">
        <v>6242</v>
      </c>
      <c r="AE256">
        <v>12</v>
      </c>
      <c r="AF256">
        <v>6</v>
      </c>
      <c r="AG256">
        <v>134</v>
      </c>
      <c r="AH256">
        <f t="shared" ref="AH256" si="1036">Y256-AB256-AE256</f>
        <v>1123</v>
      </c>
      <c r="AI256">
        <f t="shared" ref="AI256" si="1037">Z256-AC256-AF256</f>
        <v>514</v>
      </c>
      <c r="AJ256">
        <f t="shared" ref="AJ256" si="1038">AA256-AD256-AG256</f>
        <v>4360</v>
      </c>
      <c r="AK256">
        <f t="shared" si="1022"/>
        <v>60</v>
      </c>
      <c r="AS256">
        <f>COUNTIF('Wartburg Positive Tests'!G:G,"&lt;="&amp;covid19!A256)-COUNTIF('Wartburg Positive Tests'!H:H,"&lt;="&amp;covid19!A256)</f>
        <v>59</v>
      </c>
      <c r="AT256">
        <f t="shared" si="1023"/>
        <v>1064</v>
      </c>
      <c r="AU256">
        <v>5495</v>
      </c>
      <c r="AV256">
        <v>1185</v>
      </c>
      <c r="AW256">
        <f t="shared" si="684"/>
        <v>0.21565059144676979</v>
      </c>
      <c r="AX256">
        <v>42</v>
      </c>
      <c r="AY256">
        <v>10</v>
      </c>
      <c r="AZ256">
        <v>243</v>
      </c>
      <c r="BA256">
        <v>54</v>
      </c>
      <c r="BB256">
        <v>26</v>
      </c>
      <c r="BC256">
        <v>10</v>
      </c>
      <c r="BD256">
        <f t="shared" si="734"/>
        <v>0.23809523809523808</v>
      </c>
      <c r="BE256">
        <f t="shared" si="778"/>
        <v>0.22222222222222221</v>
      </c>
      <c r="BF256">
        <f>BB256/BA256</f>
        <v>0.48148148148148145</v>
      </c>
      <c r="BG256">
        <f t="shared" ref="BG256" si="1039">SUM(AV250:AV256)/SUM(AU250:AU256)</f>
        <v>0.22317022468863543</v>
      </c>
      <c r="BH256">
        <f t="shared" ref="BH256" si="1040">SUM(AV243:AV256)/SUM(AU243:AU256)</f>
        <v>0.2403167711057384</v>
      </c>
      <c r="BI256">
        <f t="shared" ref="BI256" si="1041">SUM(AY250:AY256)/SUM(AX250:AX256)</f>
        <v>0.26649746192893403</v>
      </c>
      <c r="BJ256">
        <f t="shared" ref="BJ256" si="1042">SUM(BA250:BA256)/SUM(AZ250:AZ256)</f>
        <v>0.19915848527349228</v>
      </c>
      <c r="BK256">
        <f t="shared" si="752"/>
        <v>0.26943005181347152</v>
      </c>
      <c r="BL256">
        <v>0.252</v>
      </c>
      <c r="BM256">
        <v>0.184</v>
      </c>
      <c r="BN256">
        <v>0.19400000000000001</v>
      </c>
    </row>
    <row r="257" spans="1:66" x14ac:dyDescent="0.35">
      <c r="A257" s="14">
        <f t="shared" si="877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 s="7">
        <f t="shared" si="380"/>
        <v>977726</v>
      </c>
      <c r="N257" s="4">
        <f t="shared" si="1010"/>
        <v>0.18760188981193279</v>
      </c>
      <c r="Q257">
        <f t="shared" ref="Q257" si="1043">C257-C256</f>
        <v>2242</v>
      </c>
      <c r="R257">
        <f t="shared" ref="R257" si="1044">M257-M256</f>
        <v>3495</v>
      </c>
      <c r="S257" s="8">
        <f t="shared" ref="S257" si="1045">Q257/U257</f>
        <v>0.39079658358026842</v>
      </c>
      <c r="T257" s="8">
        <f t="shared" ref="T257" si="1046">SUM(Q251:Q257)/SUM(U251:U257)</f>
        <v>0.38488000160936653</v>
      </c>
      <c r="U257">
        <f t="shared" ref="U257" si="1047">B257-B256</f>
        <v>5737</v>
      </c>
      <c r="V257">
        <f t="shared" ref="V257:V258" si="1048">C257-D257-E257</f>
        <v>93412</v>
      </c>
      <c r="W257" s="3">
        <f t="shared" ref="W257:W258" si="1049">F257/V257</f>
        <v>1.3071125765426284E-2</v>
      </c>
      <c r="X257">
        <f t="shared" ref="X257" si="1050">E257-E256</f>
        <v>11</v>
      </c>
      <c r="Y257">
        <v>1928</v>
      </c>
      <c r="Z257">
        <v>992</v>
      </c>
      <c r="AA257">
        <v>10813</v>
      </c>
      <c r="AB257">
        <v>816</v>
      </c>
      <c r="AC257">
        <v>462</v>
      </c>
      <c r="AD257">
        <v>6419</v>
      </c>
      <c r="AE257">
        <v>12</v>
      </c>
      <c r="AF257">
        <v>6</v>
      </c>
      <c r="AG257">
        <v>134</v>
      </c>
      <c r="AH257">
        <f t="shared" ref="AH257" si="1051">Y257-AB257-AE257</f>
        <v>1100</v>
      </c>
      <c r="AI257">
        <f t="shared" ref="AI257" si="1052">Z257-AC257-AF257</f>
        <v>524</v>
      </c>
      <c r="AJ257">
        <f>AA257-AD257-AG257</f>
        <v>4260</v>
      </c>
      <c r="AK257">
        <f t="shared" si="1022"/>
        <v>40</v>
      </c>
      <c r="AS257">
        <f>COUNTIF('Wartburg Positive Tests'!G:G,"&lt;="&amp;covid19!A257)-COUNTIF('Wartburg Positive Tests'!H:H,"&lt;="&amp;covid19!A257)</f>
        <v>59</v>
      </c>
      <c r="AT257">
        <f t="shared" si="1023"/>
        <v>1041</v>
      </c>
      <c r="AU257">
        <v>4834</v>
      </c>
      <c r="AV257">
        <v>928</v>
      </c>
      <c r="AW257">
        <f t="shared" si="684"/>
        <v>0.19197352089366984</v>
      </c>
      <c r="AX257">
        <v>37</v>
      </c>
      <c r="AY257">
        <v>5</v>
      </c>
      <c r="AZ257">
        <v>245</v>
      </c>
      <c r="BA257">
        <v>39</v>
      </c>
      <c r="BB257">
        <v>25</v>
      </c>
      <c r="BC257">
        <v>6</v>
      </c>
      <c r="BD257">
        <f t="shared" si="734"/>
        <v>0.13513513513513514</v>
      </c>
      <c r="BE257">
        <f t="shared" si="778"/>
        <v>0.15918367346938775</v>
      </c>
      <c r="BF257">
        <f t="shared" si="779"/>
        <v>0.64102564102564108</v>
      </c>
      <c r="BG257">
        <f t="shared" ref="BG257" si="1053">SUM(AV251:AV257)/SUM(AU251:AU257)</f>
        <v>0.21745266850817591</v>
      </c>
      <c r="BH257">
        <f t="shared" ref="BH257" si="1054">SUM(AV244:AV257)/SUM(AU244:AU257)</f>
        <v>0.23357530333604129</v>
      </c>
      <c r="BI257">
        <f t="shared" ref="BI257" si="1055">SUM(AY251:AY257)/SUM(AX251:AX257)</f>
        <v>0.26005361930294907</v>
      </c>
      <c r="BJ257">
        <f t="shared" ref="BJ257" si="1056">SUM(BA251:BA257)/SUM(AZ251:AZ257)</f>
        <v>0.18575063613231552</v>
      </c>
      <c r="BK257">
        <f>SUM(BC251:BC257)/SUM(BB251:BB257)</f>
        <v>0.27624309392265195</v>
      </c>
      <c r="BL257">
        <v>0.24399999999999999</v>
      </c>
      <c r="BM257">
        <v>0.17799999999999999</v>
      </c>
      <c r="BN257">
        <v>0.186</v>
      </c>
    </row>
    <row r="258" spans="1:66" x14ac:dyDescent="0.35">
      <c r="A258" s="14">
        <f t="shared" si="877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 s="7">
        <f t="shared" si="380"/>
        <v>980257</v>
      </c>
      <c r="N258" s="4">
        <f t="shared" si="1010"/>
        <v>0.18856457456750655</v>
      </c>
      <c r="Q258">
        <f t="shared" ref="Q258" si="1057">C258-C257</f>
        <v>2016</v>
      </c>
      <c r="R258">
        <f t="shared" ref="R258" si="1058">M258-M257</f>
        <v>2531</v>
      </c>
      <c r="S258" s="8">
        <f t="shared" ref="S258" si="1059">Q258/U258</f>
        <v>0.44336925445348579</v>
      </c>
      <c r="T258" s="8">
        <f t="shared" ref="T258" si="1060">SUM(Q252:Q258)/SUM(U252:U258)</f>
        <v>0.38930460161067343</v>
      </c>
      <c r="U258">
        <f t="shared" ref="U258" si="1061">B258-B257</f>
        <v>4547</v>
      </c>
      <c r="V258">
        <f t="shared" ref="V258" si="1062">C258-D258-E258</f>
        <v>94323</v>
      </c>
      <c r="W258" s="3">
        <f t="shared" ref="W258" si="1063">F258/V258</f>
        <v>1.2457194957751556E-2</v>
      </c>
      <c r="X258">
        <f t="shared" ref="X258" si="1064">E258-E257</f>
        <v>15</v>
      </c>
      <c r="AK258">
        <f t="shared" si="1022"/>
        <v>44</v>
      </c>
      <c r="AU258">
        <v>4853</v>
      </c>
      <c r="AV258">
        <v>1171</v>
      </c>
      <c r="AW258">
        <f t="shared" si="684"/>
        <v>0.24129404492066764</v>
      </c>
      <c r="AX258">
        <v>35</v>
      </c>
      <c r="AY258">
        <v>7</v>
      </c>
      <c r="AZ258">
        <v>168</v>
      </c>
      <c r="BA258">
        <v>27</v>
      </c>
      <c r="BB258">
        <v>10</v>
      </c>
      <c r="BC258">
        <v>4</v>
      </c>
      <c r="BD258">
        <f t="shared" si="734"/>
        <v>0.2</v>
      </c>
      <c r="BE258">
        <f t="shared" si="778"/>
        <v>0.16071428571428573</v>
      </c>
      <c r="BF258">
        <f t="shared" si="779"/>
        <v>0.37037037037037035</v>
      </c>
      <c r="BG258">
        <f t="shared" ref="BG258" si="1065">SUM(AV252:AV258)/SUM(AU252:AU258)</f>
        <v>0.2183481056656239</v>
      </c>
      <c r="BH258">
        <f t="shared" ref="BH258" si="1066">SUM(AV245:AV258)/SUM(AU245:AU258)</f>
        <v>0.23197200607762788</v>
      </c>
      <c r="BI258">
        <f t="shared" ref="BI258" si="1067">SUM(AY252:AY258)/SUM(AX252:AX258)</f>
        <v>0.25806451612903225</v>
      </c>
      <c r="BJ258">
        <f t="shared" ref="BJ258" si="1068">SUM(BA252:BA258)/SUM(AZ252:AZ258)</f>
        <v>0.18377765173000568</v>
      </c>
      <c r="BK258">
        <f>SUM(BC252:BC258)/SUM(BB252:BB258)</f>
        <v>0.29629629629629628</v>
      </c>
      <c r="BL258">
        <v>0.246</v>
      </c>
      <c r="BM258">
        <v>0.17599999999999999</v>
      </c>
      <c r="BN258">
        <v>0.20200000000000001</v>
      </c>
    </row>
  </sheetData>
  <conditionalFormatting sqref="AG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Q228:Q258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X228:X258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F228:F258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J228:J258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K228:K258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AH228:AH257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AI228:AI257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I229:I258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V229:V258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401</v>
      </c>
      <c r="F1" t="s">
        <v>402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167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168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169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170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171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172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173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174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175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176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177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178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179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180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181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182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183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184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185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186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187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188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189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190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191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192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193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194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195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196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197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198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199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200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201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202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203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204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205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206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207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208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357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358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359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360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361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362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363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364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365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366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367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368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369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370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371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372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373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374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375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376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377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378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379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380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381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382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383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384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385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386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387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388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389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390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391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392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403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404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405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406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407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408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409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410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411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412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413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414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415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416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417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418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419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420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421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422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423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424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425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426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427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428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429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430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431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432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433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434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435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436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432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437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438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439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436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434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433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438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435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432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431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440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441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442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443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X1" sqref="X1:X1048576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covid19!Q1</f>
        <v>New Positive</v>
      </c>
      <c r="L1" t="str">
        <f>covid19!S1</f>
        <v>New Percent Positive</v>
      </c>
      <c r="M1" t="str">
        <f>covid19!T1</f>
        <v>Week Positivity Rate</v>
      </c>
      <c r="N1" t="str">
        <f>covid19!U1</f>
        <v>Total Daily Tests</v>
      </c>
      <c r="O1" t="str">
        <f>covid19!V1</f>
        <v>Still Sick</v>
      </c>
      <c r="P1" t="str">
        <f>covid19!W1</f>
        <v>Percent Hospitalized</v>
      </c>
      <c r="Q1" t="str">
        <f>covid19!X1</f>
        <v>New Deaths</v>
      </c>
      <c r="R1" t="str">
        <f>covid19!AE1</f>
        <v>Bremer Death</v>
      </c>
      <c r="S1" t="str">
        <f>covid19!AF1</f>
        <v>Butler D</v>
      </c>
      <c r="T1" t="str">
        <f>covid19!AG1</f>
        <v>BlackHawk D</v>
      </c>
      <c r="U1" t="str">
        <f>covid19!AH1</f>
        <v>Bremer SS</v>
      </c>
      <c r="V1" t="str">
        <f>covid19!AI1</f>
        <v>Butler SS</v>
      </c>
      <c r="W1" t="str">
        <f>covid19!AJ1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covid19!Q13</f>
        <v>63</v>
      </c>
      <c r="C2">
        <f>covid19!U13</f>
        <v>698</v>
      </c>
      <c r="E2" t="s">
        <v>209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MAX(covid19!Q:Q)</f>
        <v>5087</v>
      </c>
      <c r="L2">
        <f>MAX(covid19!S:S)</f>
        <v>0.89321739130434785</v>
      </c>
      <c r="M2">
        <f>MAX(covid19!T:T)</f>
        <v>0.47394894894894896</v>
      </c>
      <c r="N2">
        <f>MAX(covid19!U:U)</f>
        <v>11443</v>
      </c>
      <c r="O2">
        <f>MAX(covid19!V:V)</f>
        <v>95445</v>
      </c>
      <c r="P2">
        <f>MAX(covid19!W:W)</f>
        <v>0.16</v>
      </c>
      <c r="Q2">
        <f>MAX(covid19!X:X)</f>
        <v>49</v>
      </c>
      <c r="R2">
        <f>MAX(covid19!AE:AE)</f>
        <v>12</v>
      </c>
      <c r="S2">
        <f>MAX(covid19!AF:AF)</f>
        <v>6</v>
      </c>
      <c r="T2">
        <f>MAX(covid19!AG:AG)</f>
        <v>134</v>
      </c>
      <c r="U2">
        <f>MAX(covid19!AH:AH)</f>
        <v>1153</v>
      </c>
      <c r="V2">
        <f>MAX(covid19!AI:AI)</f>
        <v>524</v>
      </c>
      <c r="W2">
        <f>MAX(covid19!AJ:AJ)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28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28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28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28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28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221</v>
      </c>
    </row>
    <row r="3" spans="1:1" x14ac:dyDescent="0.35">
      <c r="A3" t="s">
        <v>222</v>
      </c>
    </row>
    <row r="4" spans="1:1" x14ac:dyDescent="0.35">
      <c r="A4" t="s">
        <v>223</v>
      </c>
    </row>
    <row r="5" spans="1:1" x14ac:dyDescent="0.35">
      <c r="A5" t="s">
        <v>224</v>
      </c>
    </row>
    <row r="6" spans="1:1" x14ac:dyDescent="0.35">
      <c r="A6" t="s">
        <v>225</v>
      </c>
    </row>
    <row r="7" spans="1:1" x14ac:dyDescent="0.35">
      <c r="A7" t="s">
        <v>226</v>
      </c>
    </row>
    <row r="8" spans="1:1" x14ac:dyDescent="0.35">
      <c r="A8" t="s">
        <v>227</v>
      </c>
    </row>
    <row r="11" spans="1:1" x14ac:dyDescent="0.35">
      <c r="A11" t="s">
        <v>228</v>
      </c>
    </row>
    <row r="12" spans="1:1" x14ac:dyDescent="0.35">
      <c r="A12" t="s">
        <v>229</v>
      </c>
    </row>
    <row r="14" spans="1:1" x14ac:dyDescent="0.35">
      <c r="A14" t="s">
        <v>230</v>
      </c>
    </row>
    <row r="16" spans="1:1" x14ac:dyDescent="0.35">
      <c r="A16" t="s">
        <v>231</v>
      </c>
    </row>
    <row r="17" spans="1:1" x14ac:dyDescent="0.35">
      <c r="A17" s="1">
        <v>44141</v>
      </c>
    </row>
    <row r="18" spans="1:1" x14ac:dyDescent="0.35">
      <c r="A18" t="s">
        <v>232</v>
      </c>
    </row>
    <row r="19" spans="1:1" x14ac:dyDescent="0.35">
      <c r="A19" s="15">
        <v>144142</v>
      </c>
    </row>
    <row r="20" spans="1:1" x14ac:dyDescent="0.35">
      <c r="A20" t="s">
        <v>233</v>
      </c>
    </row>
    <row r="21" spans="1:1" x14ac:dyDescent="0.35">
      <c r="A21" s="15">
        <v>1815</v>
      </c>
    </row>
    <row r="22" spans="1:1" x14ac:dyDescent="0.35">
      <c r="A22" t="s">
        <v>234</v>
      </c>
    </row>
    <row r="23" spans="1:1" x14ac:dyDescent="0.35">
      <c r="A23">
        <v>912</v>
      </c>
    </row>
    <row r="24" spans="1:1" x14ac:dyDescent="0.35">
      <c r="A24" t="s">
        <v>235</v>
      </c>
    </row>
    <row r="25" spans="1:1" x14ac:dyDescent="0.35">
      <c r="A25" s="15">
        <v>99195</v>
      </c>
    </row>
    <row r="26" spans="1:1" x14ac:dyDescent="0.35">
      <c r="A26" t="s">
        <v>236</v>
      </c>
    </row>
    <row r="27" spans="1:1" x14ac:dyDescent="0.35">
      <c r="A27" s="15">
        <v>13031</v>
      </c>
    </row>
    <row r="28" spans="1:1" x14ac:dyDescent="0.35">
      <c r="A28" t="s">
        <v>237</v>
      </c>
    </row>
    <row r="29" spans="1:1" x14ac:dyDescent="0.35">
      <c r="A29" s="15">
        <v>63377</v>
      </c>
    </row>
    <row r="30" spans="1:1" x14ac:dyDescent="0.35">
      <c r="A30" t="s">
        <v>238</v>
      </c>
    </row>
    <row r="31" spans="1:1" x14ac:dyDescent="0.35">
      <c r="A31" s="15">
        <v>40587</v>
      </c>
    </row>
    <row r="32" spans="1:1" x14ac:dyDescent="0.35">
      <c r="A32" t="s">
        <v>239</v>
      </c>
    </row>
    <row r="33" spans="1:1" x14ac:dyDescent="0.35">
      <c r="A33" s="15">
        <v>21079</v>
      </c>
    </row>
    <row r="34" spans="1:1" x14ac:dyDescent="0.35">
      <c r="A34" t="s">
        <v>240</v>
      </c>
    </row>
    <row r="35" spans="1:1" x14ac:dyDescent="0.35">
      <c r="A35" s="15">
        <v>6032</v>
      </c>
    </row>
    <row r="36" spans="1:1" x14ac:dyDescent="0.35">
      <c r="A36" t="s">
        <v>241</v>
      </c>
    </row>
    <row r="37" spans="1:1" x14ac:dyDescent="0.35">
      <c r="A37" s="15">
        <v>68438</v>
      </c>
    </row>
    <row r="38" spans="1:1" x14ac:dyDescent="0.35">
      <c r="A38" t="s">
        <v>242</v>
      </c>
    </row>
    <row r="39" spans="1:1" x14ac:dyDescent="0.35">
      <c r="A39" s="15">
        <v>73614</v>
      </c>
    </row>
    <row r="40" spans="1:1" x14ac:dyDescent="0.35">
      <c r="A40" t="s">
        <v>243</v>
      </c>
    </row>
    <row r="41" spans="1:1" x14ac:dyDescent="0.35">
      <c r="A41" s="15">
        <v>1013209</v>
      </c>
    </row>
    <row r="42" spans="1:1" x14ac:dyDescent="0.35">
      <c r="A42" t="s">
        <v>244</v>
      </c>
    </row>
    <row r="43" spans="1:1" x14ac:dyDescent="0.35">
      <c r="A43">
        <v>164</v>
      </c>
    </row>
    <row r="44" spans="1:1" x14ac:dyDescent="0.35">
      <c r="A44" t="s">
        <v>245</v>
      </c>
    </row>
    <row r="45" spans="1:1" x14ac:dyDescent="0.35">
      <c r="A45">
        <v>188</v>
      </c>
    </row>
    <row r="46" spans="1:1" x14ac:dyDescent="0.35">
      <c r="A46" t="s">
        <v>246</v>
      </c>
    </row>
    <row r="47" spans="1:1" x14ac:dyDescent="0.35">
      <c r="A47">
        <v>739</v>
      </c>
    </row>
    <row r="48" spans="1:1" x14ac:dyDescent="0.35">
      <c r="A48" t="s">
        <v>247</v>
      </c>
    </row>
    <row r="49" spans="1:5" x14ac:dyDescent="0.35">
      <c r="A49">
        <v>67</v>
      </c>
    </row>
    <row r="50" spans="1:5" x14ac:dyDescent="0.35">
      <c r="A50" t="s">
        <v>248</v>
      </c>
      <c r="B50" t="s">
        <v>243</v>
      </c>
      <c r="C50" t="s">
        <v>211</v>
      </c>
      <c r="D50" t="s">
        <v>249</v>
      </c>
      <c r="E50" t="s">
        <v>38</v>
      </c>
    </row>
    <row r="51" spans="1:5" x14ac:dyDescent="0.35">
      <c r="A51" t="s">
        <v>250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251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252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253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254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255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256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257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258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259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260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261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262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263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264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265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266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267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268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269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270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271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272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273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274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275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276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277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278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279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280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281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282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283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284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285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286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287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288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289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290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291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292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293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294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295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296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297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298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299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300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301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302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303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304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305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306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307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308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309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310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311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312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313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314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315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316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317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318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319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320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321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322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323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324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325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326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327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328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329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330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331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332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333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334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335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336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337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338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339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340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341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342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343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344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345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346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347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348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349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350</v>
      </c>
    </row>
    <row r="154" spans="1:5" x14ac:dyDescent="0.35">
      <c r="A154" t="s">
        <v>351</v>
      </c>
    </row>
    <row r="156" spans="1:5" x14ac:dyDescent="0.35">
      <c r="A156" t="s">
        <v>352</v>
      </c>
    </row>
    <row r="158" spans="1:5" x14ac:dyDescent="0.35">
      <c r="A158" t="s">
        <v>353</v>
      </c>
    </row>
    <row r="160" spans="1:5" x14ac:dyDescent="0.35">
      <c r="A160" t="s">
        <v>354</v>
      </c>
    </row>
    <row r="162" spans="1:1" x14ac:dyDescent="0.35">
      <c r="A162" t="s">
        <v>355</v>
      </c>
    </row>
    <row r="164" spans="1:1" x14ac:dyDescent="0.35">
      <c r="A164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2020-11-29T14:24:28Z</dcterms:modified>
</cp:coreProperties>
</file>