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EDB09B6B-9A31-40D1-B21D-150C0DCD7E1C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840" i="1" l="1"/>
  <c r="AJ840" i="1"/>
  <c r="AI840" i="1"/>
  <c r="AK827" i="1"/>
  <c r="AJ827" i="1"/>
  <c r="AI827" i="1"/>
  <c r="AK833" i="1"/>
  <c r="AJ833" i="1"/>
  <c r="AI833" i="1"/>
  <c r="AK820" i="1"/>
  <c r="AJ820" i="1"/>
  <c r="AI820" i="1"/>
  <c r="AK813" i="1"/>
  <c r="AJ813" i="1"/>
  <c r="AI813" i="1"/>
  <c r="AK806" i="1"/>
  <c r="AJ806" i="1"/>
  <c r="AI806" i="1"/>
  <c r="AK799" i="1"/>
  <c r="AJ799" i="1"/>
  <c r="AI799" i="1"/>
  <c r="AK792" i="1"/>
  <c r="AJ792" i="1"/>
  <c r="AI792" i="1"/>
  <c r="AK785" i="1"/>
  <c r="AJ785" i="1"/>
  <c r="AI785" i="1"/>
  <c r="AK773" i="1"/>
  <c r="AJ773" i="1"/>
  <c r="AI773" i="1"/>
  <c r="AK766" i="1"/>
  <c r="AJ766" i="1"/>
  <c r="AI766" i="1"/>
  <c r="W840" i="1"/>
  <c r="W833" i="1"/>
  <c r="W827" i="1"/>
  <c r="W820" i="1"/>
  <c r="W813" i="1"/>
  <c r="W806" i="1"/>
  <c r="W799" i="1"/>
  <c r="W792" i="1" l="1"/>
  <c r="W785" i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<sst xmlns="http://schemas.openxmlformats.org/spreadsheetml/2006/main" count="480" uniqueCount="461">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</sst>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841"/>
  <sheetViews>
    <sheetView zoomScale="112" zoomScaleNormal="112" workbookViewId="0">
      <pane xSplit="1" ySplit="1" topLeftCell="Z834" activePane="bottomRight" state="frozen"/>
      <selection pane="topRight" activeCell="B1" sqref="B1"/>
      <selection pane="bottomLeft" activeCell="A2" sqref="A2"/>
      <selection pane="bottomRight" activeCell="AI840" sqref="AI840:AK840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5" t="s">
        <v>393</v>
      </c>
      <c r="BL1" s="15" t="s">
        <v>394</v>
      </c>
      <c r="BM1" s="15" t="s">
        <v>443</v>
      </c>
      <c r="BN1" t="s">
        <v>440</v>
      </c>
      <c r="BO1" t="s">
        <v>441</v>
      </c>
      <c r="BP1" t="s">
        <v>448</v>
      </c>
      <c r="BQ1" t="s">
        <v>449</v>
      </c>
      <c r="BR1" t="str">
        <f>"Positive "&amp;BP1</f>
        <v>Positive PCR Individuals</v>
      </c>
      <c r="BS1" t="str">
        <f>"Positive "&amp;BQ1</f>
        <v>Positive Antigen Individuals</v>
      </c>
      <c r="BT1" t="s">
        <v>240</v>
      </c>
      <c r="BU1" t="s">
        <v>442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446</v>
      </c>
      <c r="CG1" t="s">
        <v>447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444</v>
      </c>
      <c r="CO1" t="s">
        <v>445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f>Z766-AC766-AF766</f>
        <v>92</v>
      </c>
      <c r="AJ766">
        <f t="shared" ref="AJ766" si="6877">AA766-AD766-AG766</f>
        <v>83</v>
      </c>
      <c r="AK766">
        <f t="shared" ref="AK766" si="6878">AB766-AE766-AH766</f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 x14ac:dyDescent="0.3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 x14ac:dyDescent="0.3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f>Z773-AC773-AF773</f>
        <v>83</v>
      </c>
      <c r="AJ773">
        <f t="shared" ref="AJ773" si="6879">AA773-AD773-AG773</f>
        <v>68</v>
      </c>
      <c r="AK773">
        <f t="shared" ref="AK773" si="6880">AB773-AE773-AH773</f>
        <v>468</v>
      </c>
      <c r="BK773"/>
      <c r="BL773"/>
      <c r="BM773"/>
    </row>
    <row r="774" spans="1:65" x14ac:dyDescent="0.3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 x14ac:dyDescent="0.3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 x14ac:dyDescent="0.3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 x14ac:dyDescent="0.3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 x14ac:dyDescent="0.3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 x14ac:dyDescent="0.3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BK779"/>
      <c r="BL779"/>
      <c r="BM779"/>
    </row>
    <row r="780" spans="1:65" x14ac:dyDescent="0.3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 x14ac:dyDescent="0.3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 x14ac:dyDescent="0.3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 x14ac:dyDescent="0.3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 x14ac:dyDescent="0.3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 x14ac:dyDescent="0.3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f>Z785-AC785-AF785</f>
        <v>52</v>
      </c>
      <c r="AJ785">
        <f t="shared" ref="AJ785" si="6881">AA785-AD785-AG785</f>
        <v>37</v>
      </c>
      <c r="AK785">
        <f t="shared" ref="AK785" si="6882">AB785-AE785-AH785</f>
        <v>276</v>
      </c>
      <c r="BK785"/>
      <c r="BL785"/>
      <c r="BM785"/>
    </row>
    <row r="786" spans="1:65" x14ac:dyDescent="0.35">
      <c r="A786" s="1">
        <v>44847</v>
      </c>
      <c r="F786">
        <v>163</v>
      </c>
      <c r="G786">
        <v>27</v>
      </c>
      <c r="H786">
        <v>23</v>
      </c>
      <c r="I786">
        <v>45</v>
      </c>
      <c r="BK786"/>
      <c r="BL786"/>
      <c r="BM786"/>
    </row>
    <row r="787" spans="1:65" x14ac:dyDescent="0.35">
      <c r="A787" s="1">
        <v>44848</v>
      </c>
      <c r="F787">
        <v>158</v>
      </c>
      <c r="G787">
        <v>24</v>
      </c>
      <c r="H787">
        <v>21</v>
      </c>
      <c r="I787">
        <v>74</v>
      </c>
      <c r="BK787"/>
      <c r="BL787"/>
      <c r="BM787"/>
    </row>
    <row r="788" spans="1:65" x14ac:dyDescent="0.35">
      <c r="A788" s="1">
        <v>44849</v>
      </c>
      <c r="F788">
        <v>153</v>
      </c>
      <c r="G788">
        <v>37</v>
      </c>
      <c r="H788">
        <v>18</v>
      </c>
      <c r="I788">
        <v>54</v>
      </c>
      <c r="BK788"/>
      <c r="BL788"/>
      <c r="BM788"/>
    </row>
    <row r="789" spans="1:65" x14ac:dyDescent="0.35">
      <c r="A789" s="1">
        <v>44850</v>
      </c>
      <c r="F789">
        <v>157</v>
      </c>
      <c r="G789">
        <v>37</v>
      </c>
      <c r="H789">
        <v>16</v>
      </c>
      <c r="I789">
        <v>55</v>
      </c>
      <c r="BK789"/>
      <c r="BL789"/>
      <c r="BM789"/>
    </row>
    <row r="790" spans="1:65" x14ac:dyDescent="0.35">
      <c r="A790" s="1">
        <v>44851</v>
      </c>
      <c r="F790">
        <v>159</v>
      </c>
      <c r="G790">
        <v>32</v>
      </c>
      <c r="H790">
        <v>16</v>
      </c>
      <c r="I790">
        <v>50</v>
      </c>
      <c r="BK790"/>
      <c r="BL790"/>
      <c r="BM790"/>
    </row>
    <row r="791" spans="1:65" x14ac:dyDescent="0.35">
      <c r="A791" s="1">
        <v>44852</v>
      </c>
      <c r="F791">
        <v>148</v>
      </c>
      <c r="G791">
        <v>20</v>
      </c>
      <c r="H791">
        <v>13</v>
      </c>
      <c r="I791">
        <v>27</v>
      </c>
      <c r="BK791"/>
      <c r="BL791"/>
      <c r="BM791"/>
    </row>
    <row r="792" spans="1:65" x14ac:dyDescent="0.35">
      <c r="A792" s="1">
        <v>44853</v>
      </c>
      <c r="C792">
        <v>861010</v>
      </c>
      <c r="D792">
        <v>843789</v>
      </c>
      <c r="E792">
        <v>10152</v>
      </c>
      <c r="F792">
        <v>144</v>
      </c>
      <c r="G792">
        <v>24</v>
      </c>
      <c r="H792">
        <v>12</v>
      </c>
      <c r="I792">
        <v>34</v>
      </c>
      <c r="W792">
        <f>C792-D792-E792</f>
        <v>7069</v>
      </c>
      <c r="Y792">
        <v>27</v>
      </c>
      <c r="Z792">
        <v>6119</v>
      </c>
      <c r="AA792">
        <v>3616</v>
      </c>
      <c r="AB792">
        <v>37049</v>
      </c>
      <c r="AC792">
        <v>5999</v>
      </c>
      <c r="AD792">
        <v>3538</v>
      </c>
      <c r="AE792">
        <v>36298</v>
      </c>
      <c r="AF792">
        <v>85</v>
      </c>
      <c r="AG792">
        <v>56</v>
      </c>
      <c r="AH792">
        <v>505</v>
      </c>
      <c r="AI792">
        <f>Z792-AC792-AF792</f>
        <v>35</v>
      </c>
      <c r="AJ792">
        <f t="shared" ref="AJ792" si="6883">AA792-AD792-AG792</f>
        <v>22</v>
      </c>
      <c r="AK792">
        <f t="shared" ref="AK792" si="6884">AB792-AE792-AH792</f>
        <v>246</v>
      </c>
      <c r="BK792"/>
      <c r="BL792"/>
      <c r="BM792"/>
    </row>
    <row r="793" spans="1:65" x14ac:dyDescent="0.35">
      <c r="A793" s="1">
        <v>44854</v>
      </c>
      <c r="F793">
        <v>146</v>
      </c>
      <c r="G793">
        <v>33</v>
      </c>
      <c r="H793">
        <v>8</v>
      </c>
      <c r="I793">
        <v>50</v>
      </c>
      <c r="BK793"/>
      <c r="BL793"/>
      <c r="BM793"/>
    </row>
    <row r="794" spans="1:65" x14ac:dyDescent="0.35">
      <c r="A794" s="1">
        <v>44855</v>
      </c>
      <c r="F794">
        <v>123</v>
      </c>
      <c r="G794">
        <v>22</v>
      </c>
      <c r="H794">
        <v>12</v>
      </c>
      <c r="I794">
        <v>35</v>
      </c>
      <c r="BK794"/>
      <c r="BL794"/>
      <c r="BM794"/>
    </row>
    <row r="795" spans="1:65" x14ac:dyDescent="0.35">
      <c r="A795" s="1">
        <v>44856</v>
      </c>
      <c r="F795">
        <v>128</v>
      </c>
      <c r="G795">
        <v>28</v>
      </c>
      <c r="H795">
        <v>12</v>
      </c>
      <c r="I795">
        <v>40</v>
      </c>
      <c r="BK795"/>
      <c r="BL795"/>
      <c r="BM795"/>
    </row>
    <row r="796" spans="1:65" x14ac:dyDescent="0.35">
      <c r="A796" s="1">
        <v>44857</v>
      </c>
      <c r="F796">
        <v>129</v>
      </c>
      <c r="G796">
        <v>29</v>
      </c>
      <c r="H796">
        <v>12</v>
      </c>
      <c r="I796">
        <v>39</v>
      </c>
      <c r="BK796"/>
      <c r="BL796"/>
      <c r="BM796"/>
    </row>
    <row r="797" spans="1:65" x14ac:dyDescent="0.35">
      <c r="A797" s="1">
        <v>44858</v>
      </c>
      <c r="F797">
        <v>132</v>
      </c>
      <c r="G797">
        <v>35</v>
      </c>
      <c r="H797">
        <v>13</v>
      </c>
      <c r="I797">
        <v>45</v>
      </c>
      <c r="BK797"/>
      <c r="BL797"/>
      <c r="BM797"/>
    </row>
    <row r="798" spans="1:65" x14ac:dyDescent="0.35">
      <c r="A798" s="1">
        <v>44859</v>
      </c>
      <c r="F798">
        <v>148</v>
      </c>
      <c r="G798">
        <v>34</v>
      </c>
      <c r="H798">
        <v>19</v>
      </c>
      <c r="I798">
        <v>50</v>
      </c>
      <c r="BK798"/>
      <c r="BL798"/>
      <c r="BM798"/>
    </row>
    <row r="799" spans="1:65" x14ac:dyDescent="0.35">
      <c r="A799" s="1">
        <v>44860</v>
      </c>
      <c r="C799">
        <v>862925</v>
      </c>
      <c r="D799">
        <v>845854</v>
      </c>
      <c r="E799">
        <v>10177</v>
      </c>
      <c r="F799">
        <v>153</v>
      </c>
      <c r="G799">
        <v>29</v>
      </c>
      <c r="H799">
        <v>18</v>
      </c>
      <c r="I799">
        <v>47</v>
      </c>
      <c r="W799">
        <f>C799-D799-E799</f>
        <v>6894</v>
      </c>
      <c r="Y799">
        <v>25</v>
      </c>
      <c r="Z799">
        <v>6127</v>
      </c>
      <c r="AA799">
        <v>3624</v>
      </c>
      <c r="AB799">
        <v>37119</v>
      </c>
      <c r="AC799">
        <v>6013</v>
      </c>
      <c r="AD799">
        <v>3544</v>
      </c>
      <c r="AE799">
        <v>36355</v>
      </c>
      <c r="AF799">
        <v>85</v>
      </c>
      <c r="AG799">
        <v>56</v>
      </c>
      <c r="AH799">
        <v>507</v>
      </c>
      <c r="AI799">
        <f>Z799-AC799-AF799</f>
        <v>29</v>
      </c>
      <c r="AJ799">
        <f t="shared" ref="AJ799" si="6885">AA799-AD799-AG799</f>
        <v>24</v>
      </c>
      <c r="AK799">
        <f t="shared" ref="AK799" si="6886">AB799-AE799-AH799</f>
        <v>257</v>
      </c>
      <c r="BK799"/>
      <c r="BL799"/>
      <c r="BM799"/>
    </row>
    <row r="800" spans="1:65" x14ac:dyDescent="0.35">
      <c r="A800" s="1">
        <v>44862</v>
      </c>
      <c r="F800">
        <v>143</v>
      </c>
      <c r="G800">
        <v>38</v>
      </c>
      <c r="H800">
        <v>11</v>
      </c>
      <c r="I800">
        <v>42</v>
      </c>
      <c r="BK800"/>
      <c r="BL800"/>
      <c r="BM800"/>
    </row>
    <row r="801" spans="1:65" x14ac:dyDescent="0.35">
      <c r="A801" s="1">
        <v>44863</v>
      </c>
      <c r="F801">
        <v>153</v>
      </c>
      <c r="G801">
        <v>23</v>
      </c>
      <c r="H801">
        <v>10</v>
      </c>
      <c r="I801">
        <v>30</v>
      </c>
      <c r="BK801"/>
      <c r="BL801"/>
      <c r="BM801"/>
    </row>
    <row r="802" spans="1:65" x14ac:dyDescent="0.35">
      <c r="A802" s="1">
        <v>44864</v>
      </c>
      <c r="F802">
        <v>147</v>
      </c>
      <c r="G802">
        <v>23</v>
      </c>
      <c r="H802">
        <v>9</v>
      </c>
      <c r="I802">
        <v>32</v>
      </c>
      <c r="BK802"/>
      <c r="BL802"/>
      <c r="BM802"/>
    </row>
    <row r="803" spans="1:65" x14ac:dyDescent="0.35">
      <c r="A803" s="1">
        <v>44865</v>
      </c>
      <c r="F803">
        <v>148</v>
      </c>
      <c r="G803">
        <v>27</v>
      </c>
      <c r="H803">
        <v>10</v>
      </c>
      <c r="I803">
        <v>34</v>
      </c>
      <c r="BK803"/>
      <c r="BL803"/>
      <c r="BM803"/>
    </row>
    <row r="804" spans="1:65" x14ac:dyDescent="0.35">
      <c r="A804" s="1">
        <v>44866</v>
      </c>
      <c r="F804">
        <v>140</v>
      </c>
      <c r="G804">
        <v>52</v>
      </c>
      <c r="H804">
        <v>10</v>
      </c>
      <c r="I804">
        <v>59</v>
      </c>
      <c r="BK804"/>
      <c r="BL804"/>
      <c r="BM804"/>
    </row>
    <row r="805" spans="1:65" x14ac:dyDescent="0.35">
      <c r="A805" s="1">
        <v>44867</v>
      </c>
      <c r="F805">
        <v>161</v>
      </c>
      <c r="G805">
        <v>31</v>
      </c>
      <c r="H805">
        <v>8</v>
      </c>
      <c r="I805">
        <v>36</v>
      </c>
      <c r="BK805"/>
      <c r="BL805"/>
      <c r="BM805"/>
    </row>
    <row r="806" spans="1:65" x14ac:dyDescent="0.35">
      <c r="A806" s="1">
        <v>44867</v>
      </c>
      <c r="C806">
        <v>864752</v>
      </c>
      <c r="D806">
        <v>847687</v>
      </c>
      <c r="E806">
        <v>10207</v>
      </c>
      <c r="F806">
        <v>161</v>
      </c>
      <c r="G806">
        <v>31</v>
      </c>
      <c r="H806">
        <v>8</v>
      </c>
      <c r="I806">
        <v>36</v>
      </c>
      <c r="W806">
        <f>C806-D806-E806</f>
        <v>6858</v>
      </c>
      <c r="Y806">
        <v>30</v>
      </c>
      <c r="Z806">
        <v>6135</v>
      </c>
      <c r="AA806">
        <v>3640</v>
      </c>
      <c r="AB806">
        <v>37211</v>
      </c>
      <c r="AC806">
        <v>6019</v>
      </c>
      <c r="AD806">
        <v>3553</v>
      </c>
      <c r="AE806">
        <v>36417</v>
      </c>
      <c r="AF806">
        <v>85</v>
      </c>
      <c r="AG806">
        <v>56</v>
      </c>
      <c r="AH806">
        <v>507</v>
      </c>
      <c r="AI806">
        <f>Z806-AC806-AF806</f>
        <v>31</v>
      </c>
      <c r="AJ806">
        <f t="shared" ref="AJ806" si="6887">AA806-AD806-AG806</f>
        <v>31</v>
      </c>
      <c r="AK806">
        <f t="shared" ref="AK806" si="6888">AB806-AE806-AH806</f>
        <v>287</v>
      </c>
      <c r="BK806"/>
      <c r="BL806"/>
      <c r="BM806"/>
    </row>
    <row r="807" spans="1:65" x14ac:dyDescent="0.35">
      <c r="A807" s="1">
        <v>44868</v>
      </c>
      <c r="F807">
        <v>157</v>
      </c>
      <c r="G807">
        <v>30</v>
      </c>
      <c r="H807">
        <v>12</v>
      </c>
      <c r="I807">
        <v>42</v>
      </c>
      <c r="BK807"/>
      <c r="BL807"/>
      <c r="BM807"/>
    </row>
    <row r="808" spans="1:65" x14ac:dyDescent="0.35">
      <c r="A808" s="1">
        <v>44869</v>
      </c>
      <c r="F808">
        <v>161</v>
      </c>
      <c r="G808">
        <v>39</v>
      </c>
      <c r="H808">
        <v>12</v>
      </c>
      <c r="I808">
        <v>50</v>
      </c>
      <c r="BK808"/>
      <c r="BL808"/>
      <c r="BM808"/>
    </row>
    <row r="809" spans="1:65" x14ac:dyDescent="0.35">
      <c r="A809" s="1">
        <v>44870</v>
      </c>
      <c r="F809">
        <v>173</v>
      </c>
      <c r="G809">
        <v>34</v>
      </c>
      <c r="H809">
        <v>10</v>
      </c>
      <c r="I809">
        <v>54</v>
      </c>
      <c r="BK809"/>
      <c r="BL809"/>
      <c r="BM809"/>
    </row>
    <row r="810" spans="1:65" x14ac:dyDescent="0.35">
      <c r="A810" s="1">
        <v>44871</v>
      </c>
      <c r="F810">
        <v>174</v>
      </c>
      <c r="G810">
        <v>34</v>
      </c>
      <c r="H810">
        <v>12</v>
      </c>
      <c r="I810">
        <v>56</v>
      </c>
      <c r="BK810"/>
      <c r="BL810"/>
      <c r="BM810"/>
    </row>
    <row r="811" spans="1:65" x14ac:dyDescent="0.35">
      <c r="A811" s="1">
        <v>44872</v>
      </c>
      <c r="F811">
        <v>179</v>
      </c>
      <c r="G811">
        <v>31</v>
      </c>
      <c r="H811">
        <v>13</v>
      </c>
      <c r="I811">
        <v>51</v>
      </c>
      <c r="BK811"/>
      <c r="BL811"/>
      <c r="BM811"/>
    </row>
    <row r="812" spans="1:65" x14ac:dyDescent="0.35">
      <c r="A812" s="1">
        <v>44873</v>
      </c>
      <c r="F812">
        <v>183</v>
      </c>
      <c r="G812">
        <v>21</v>
      </c>
      <c r="H812">
        <v>11</v>
      </c>
      <c r="I812">
        <v>34</v>
      </c>
      <c r="BK812"/>
      <c r="BL812"/>
      <c r="BM812"/>
    </row>
    <row r="813" spans="1:65" x14ac:dyDescent="0.35">
      <c r="A813" s="1">
        <v>44874</v>
      </c>
      <c r="C813">
        <v>866615</v>
      </c>
      <c r="D813">
        <v>849377</v>
      </c>
      <c r="E813">
        <v>10229</v>
      </c>
      <c r="F813">
        <v>180</v>
      </c>
      <c r="G813">
        <v>30</v>
      </c>
      <c r="H813">
        <v>19</v>
      </c>
      <c r="I813">
        <v>39</v>
      </c>
      <c r="W813">
        <f>C813-D813-E813</f>
        <v>7009</v>
      </c>
      <c r="Y813">
        <v>22</v>
      </c>
      <c r="Z813">
        <v>6147</v>
      </c>
      <c r="AA813">
        <v>3653</v>
      </c>
      <c r="AB813">
        <v>37299</v>
      </c>
      <c r="AC813">
        <v>6028</v>
      </c>
      <c r="AD813">
        <v>3558</v>
      </c>
      <c r="AE813">
        <v>36475</v>
      </c>
      <c r="AF813">
        <v>85</v>
      </c>
      <c r="AG813">
        <v>56</v>
      </c>
      <c r="AH813">
        <v>509</v>
      </c>
      <c r="AI813">
        <f>Z813-AC813-AF813</f>
        <v>34</v>
      </c>
      <c r="AJ813">
        <f t="shared" ref="AJ813" si="6889">AA813-AD813-AG813</f>
        <v>39</v>
      </c>
      <c r="AK813">
        <f t="shared" ref="AK813" si="6890">AB813-AE813-AH813</f>
        <v>315</v>
      </c>
      <c r="BK813"/>
      <c r="BL813"/>
      <c r="BM813"/>
    </row>
    <row r="814" spans="1:65" x14ac:dyDescent="0.35">
      <c r="A814" s="1">
        <v>44875</v>
      </c>
      <c r="F814">
        <v>181</v>
      </c>
      <c r="G814">
        <v>25</v>
      </c>
      <c r="H814">
        <v>16</v>
      </c>
      <c r="I814">
        <v>36</v>
      </c>
      <c r="BK814"/>
      <c r="BL814"/>
      <c r="BM814"/>
    </row>
    <row r="815" spans="1:65" x14ac:dyDescent="0.35">
      <c r="A815" s="1">
        <v>44876</v>
      </c>
      <c r="F815">
        <v>167</v>
      </c>
      <c r="G815">
        <v>29</v>
      </c>
      <c r="H815">
        <v>12</v>
      </c>
      <c r="I815">
        <v>40</v>
      </c>
      <c r="BK815"/>
      <c r="BL815"/>
      <c r="BM815"/>
    </row>
    <row r="816" spans="1:65" x14ac:dyDescent="0.35">
      <c r="A816" s="1">
        <v>44877</v>
      </c>
      <c r="F816">
        <v>175</v>
      </c>
      <c r="G816">
        <v>25</v>
      </c>
      <c r="H816">
        <v>12</v>
      </c>
      <c r="I816">
        <v>36</v>
      </c>
      <c r="BK816"/>
      <c r="BL816"/>
      <c r="BM816"/>
    </row>
    <row r="817" spans="1:65" x14ac:dyDescent="0.35">
      <c r="A817" s="1">
        <v>44878</v>
      </c>
      <c r="F817">
        <v>173</v>
      </c>
      <c r="G817">
        <v>22</v>
      </c>
      <c r="H817">
        <v>13</v>
      </c>
      <c r="I817">
        <v>32</v>
      </c>
      <c r="BK817"/>
      <c r="BL817"/>
      <c r="BM817"/>
    </row>
    <row r="818" spans="1:65" x14ac:dyDescent="0.35">
      <c r="A818" s="1">
        <v>44879</v>
      </c>
      <c r="F818">
        <v>166</v>
      </c>
      <c r="G818">
        <v>20</v>
      </c>
      <c r="H818">
        <v>12</v>
      </c>
      <c r="I818">
        <v>29</v>
      </c>
      <c r="BK818"/>
      <c r="BL818"/>
      <c r="BM818"/>
    </row>
    <row r="819" spans="1:65" x14ac:dyDescent="0.35">
      <c r="A819" s="1">
        <v>44880</v>
      </c>
      <c r="F819">
        <v>159</v>
      </c>
      <c r="G819">
        <v>24</v>
      </c>
      <c r="H819">
        <v>12</v>
      </c>
      <c r="I819">
        <v>31</v>
      </c>
      <c r="BK819"/>
      <c r="BL819"/>
      <c r="BM819"/>
    </row>
    <row r="820" spans="1:65" x14ac:dyDescent="0.35">
      <c r="A820" s="1">
        <v>44881</v>
      </c>
      <c r="C820">
        <v>868595</v>
      </c>
      <c r="D820">
        <v>850858</v>
      </c>
      <c r="E820">
        <v>10253</v>
      </c>
      <c r="F820">
        <v>137</v>
      </c>
      <c r="G820">
        <v>22</v>
      </c>
      <c r="H820">
        <v>16</v>
      </c>
      <c r="I820">
        <v>31</v>
      </c>
      <c r="W820">
        <f>C820-D820-E820</f>
        <v>7484</v>
      </c>
      <c r="Y820">
        <v>24</v>
      </c>
      <c r="Z820">
        <v>6162</v>
      </c>
      <c r="AA820">
        <v>3663</v>
      </c>
      <c r="AB820">
        <v>37375</v>
      </c>
      <c r="AC820">
        <v>6034</v>
      </c>
      <c r="AD820">
        <v>3560</v>
      </c>
      <c r="AE820">
        <v>36539</v>
      </c>
      <c r="AF820">
        <v>85</v>
      </c>
      <c r="AG820">
        <v>56</v>
      </c>
      <c r="AH820">
        <v>510</v>
      </c>
      <c r="AI820">
        <f>Z820-AC820-AF820</f>
        <v>43</v>
      </c>
      <c r="AJ820">
        <f t="shared" ref="AJ820" si="6891">AA820-AD820-AG820</f>
        <v>47</v>
      </c>
      <c r="AK820">
        <f t="shared" ref="AK820" si="6892">AB820-AE820-AH820</f>
        <v>326</v>
      </c>
      <c r="BK820"/>
      <c r="BL820"/>
      <c r="BM820"/>
    </row>
    <row r="821" spans="1:65" x14ac:dyDescent="0.35">
      <c r="A821" s="1">
        <v>44882</v>
      </c>
      <c r="F821">
        <v>150</v>
      </c>
      <c r="G821">
        <v>25</v>
      </c>
      <c r="H821">
        <v>18</v>
      </c>
      <c r="I821">
        <v>37</v>
      </c>
      <c r="BK821"/>
      <c r="BL821"/>
      <c r="BM821"/>
    </row>
    <row r="822" spans="1:65" x14ac:dyDescent="0.35">
      <c r="A822" s="1">
        <v>44883</v>
      </c>
      <c r="F822">
        <v>140</v>
      </c>
      <c r="G822">
        <v>24</v>
      </c>
      <c r="H822">
        <v>17</v>
      </c>
      <c r="I822">
        <v>30</v>
      </c>
      <c r="BK822"/>
      <c r="BL822"/>
      <c r="BM822"/>
    </row>
    <row r="823" spans="1:65" x14ac:dyDescent="0.35">
      <c r="A823" s="1">
        <v>44884</v>
      </c>
      <c r="F823">
        <v>161</v>
      </c>
      <c r="G823">
        <v>38</v>
      </c>
      <c r="H823">
        <v>17</v>
      </c>
      <c r="I823">
        <v>50</v>
      </c>
      <c r="BK823"/>
      <c r="BL823"/>
      <c r="BM823"/>
    </row>
    <row r="824" spans="1:65" x14ac:dyDescent="0.35">
      <c r="A824" s="1">
        <v>44885</v>
      </c>
      <c r="F824">
        <v>155</v>
      </c>
      <c r="G824">
        <v>39</v>
      </c>
      <c r="H824">
        <v>19</v>
      </c>
      <c r="I824">
        <v>46</v>
      </c>
      <c r="BK824"/>
      <c r="BL824"/>
      <c r="BM824"/>
    </row>
    <row r="825" spans="1:65" x14ac:dyDescent="0.35">
      <c r="A825" s="1">
        <v>44886</v>
      </c>
      <c r="F825">
        <v>162</v>
      </c>
      <c r="G825">
        <v>39</v>
      </c>
      <c r="H825">
        <v>19</v>
      </c>
      <c r="I825">
        <v>48</v>
      </c>
      <c r="BK825"/>
      <c r="BL825"/>
      <c r="BM825"/>
    </row>
    <row r="826" spans="1:65" x14ac:dyDescent="0.35">
      <c r="A826" s="1">
        <v>44887</v>
      </c>
      <c r="F826">
        <v>167</v>
      </c>
      <c r="G826">
        <v>33</v>
      </c>
      <c r="H826">
        <v>22</v>
      </c>
      <c r="I826">
        <v>44</v>
      </c>
      <c r="BK826"/>
      <c r="BL826"/>
      <c r="BM826"/>
    </row>
    <row r="827" spans="1:65" x14ac:dyDescent="0.35">
      <c r="A827" s="1">
        <v>44888</v>
      </c>
      <c r="C827">
        <v>870897</v>
      </c>
      <c r="D827">
        <v>852748</v>
      </c>
      <c r="E827">
        <v>10276</v>
      </c>
      <c r="F827">
        <v>172</v>
      </c>
      <c r="G827">
        <v>38</v>
      </c>
      <c r="H827">
        <v>18</v>
      </c>
      <c r="I827">
        <v>49</v>
      </c>
      <c r="W827">
        <f>C827-D827-E827</f>
        <v>7873</v>
      </c>
      <c r="Y827">
        <v>23</v>
      </c>
      <c r="Z827">
        <v>6175</v>
      </c>
      <c r="AA827">
        <v>3674</v>
      </c>
      <c r="AB827">
        <v>37470</v>
      </c>
      <c r="AC827">
        <v>6041</v>
      </c>
      <c r="AD827">
        <v>3568</v>
      </c>
      <c r="AE827">
        <v>36609</v>
      </c>
      <c r="AF827">
        <v>86</v>
      </c>
      <c r="AG827">
        <v>56</v>
      </c>
      <c r="AH827">
        <v>510</v>
      </c>
      <c r="AI827">
        <f>Z827-AC827-AF827</f>
        <v>48</v>
      </c>
      <c r="AJ827">
        <f t="shared" ref="AJ827" si="6893">AA827-AD827-AG827</f>
        <v>50</v>
      </c>
      <c r="AK827">
        <f t="shared" ref="AK827" si="6894">AB827-AE827-AH827</f>
        <v>351</v>
      </c>
      <c r="BK827"/>
      <c r="BL827"/>
      <c r="BM827"/>
    </row>
    <row r="828" spans="1:65" x14ac:dyDescent="0.35">
      <c r="A828" s="1">
        <v>44889</v>
      </c>
      <c r="F828">
        <v>154</v>
      </c>
      <c r="G828">
        <v>28</v>
      </c>
      <c r="H828">
        <v>15</v>
      </c>
      <c r="I828">
        <v>32</v>
      </c>
    </row>
    <row r="829" spans="1:65" x14ac:dyDescent="0.35">
      <c r="A829" s="1">
        <v>44890</v>
      </c>
      <c r="F829">
        <v>147</v>
      </c>
      <c r="G829">
        <v>27</v>
      </c>
      <c r="H829">
        <v>16</v>
      </c>
      <c r="I829">
        <v>30</v>
      </c>
    </row>
    <row r="830" spans="1:65" x14ac:dyDescent="0.35">
      <c r="A830" s="1">
        <v>44892</v>
      </c>
      <c r="F830">
        <v>158</v>
      </c>
      <c r="G830">
        <v>23</v>
      </c>
      <c r="H830">
        <v>18</v>
      </c>
      <c r="I830">
        <v>34</v>
      </c>
    </row>
    <row r="831" spans="1:65" x14ac:dyDescent="0.35">
      <c r="A831" s="1">
        <v>44893</v>
      </c>
      <c r="F831">
        <v>163</v>
      </c>
      <c r="G831">
        <v>27</v>
      </c>
      <c r="H831">
        <v>18</v>
      </c>
      <c r="I831">
        <v>37</v>
      </c>
    </row>
    <row r="832" spans="1:65" x14ac:dyDescent="0.35">
      <c r="A832" s="1">
        <v>44894</v>
      </c>
      <c r="F832">
        <v>234</v>
      </c>
      <c r="G832">
        <v>39</v>
      </c>
      <c r="H832">
        <v>21</v>
      </c>
      <c r="I832">
        <v>49</v>
      </c>
    </row>
    <row r="833" spans="1:65" x14ac:dyDescent="0.35">
      <c r="A833" s="1">
        <v>44895</v>
      </c>
      <c r="C833">
        <v>873597</v>
      </c>
      <c r="D833">
        <v>854545</v>
      </c>
      <c r="E833">
        <v>10294</v>
      </c>
      <c r="F833">
        <v>233</v>
      </c>
      <c r="G833">
        <v>41</v>
      </c>
      <c r="H833">
        <v>24</v>
      </c>
      <c r="I833">
        <v>52</v>
      </c>
      <c r="W833">
        <f>C833-D833-E833</f>
        <v>8758</v>
      </c>
      <c r="Y833">
        <v>18</v>
      </c>
      <c r="Z833">
        <v>6199</v>
      </c>
      <c r="AA833">
        <v>3687</v>
      </c>
      <c r="AB833">
        <v>37589</v>
      </c>
      <c r="AC833">
        <v>6049</v>
      </c>
      <c r="AD833">
        <v>3583</v>
      </c>
      <c r="AE833">
        <v>36701</v>
      </c>
      <c r="AF833">
        <v>86</v>
      </c>
      <c r="AG833">
        <v>57</v>
      </c>
      <c r="AH833">
        <v>510</v>
      </c>
      <c r="AI833">
        <f>Z833-AC833-AF833</f>
        <v>64</v>
      </c>
      <c r="AJ833">
        <f t="shared" ref="AJ833" si="6895">AA833-AD833-AG833</f>
        <v>47</v>
      </c>
      <c r="AK833">
        <f t="shared" ref="AK833" si="6896">AB833-AE833-AH833</f>
        <v>378</v>
      </c>
    </row>
    <row r="834" spans="1:65" x14ac:dyDescent="0.35">
      <c r="A834" s="1">
        <v>44896</v>
      </c>
      <c r="F834">
        <v>229</v>
      </c>
      <c r="G834">
        <v>41</v>
      </c>
      <c r="H834">
        <v>25</v>
      </c>
      <c r="I834">
        <v>58</v>
      </c>
      <c r="BK834"/>
      <c r="BL834"/>
      <c r="BM834"/>
    </row>
    <row r="835" spans="1:65" x14ac:dyDescent="0.35">
      <c r="A835" s="1">
        <v>44897</v>
      </c>
      <c r="F835">
        <v>231</v>
      </c>
      <c r="G835">
        <v>33</v>
      </c>
      <c r="H835">
        <v>29</v>
      </c>
      <c r="I835">
        <v>42</v>
      </c>
      <c r="BK835"/>
      <c r="BL835"/>
      <c r="BM835"/>
    </row>
    <row r="836" spans="1:65" x14ac:dyDescent="0.35">
      <c r="A836" s="1">
        <v>44898</v>
      </c>
      <c r="F836">
        <v>221</v>
      </c>
      <c r="G836">
        <v>36</v>
      </c>
      <c r="H836">
        <v>17</v>
      </c>
      <c r="I836">
        <v>50</v>
      </c>
      <c r="BK836"/>
      <c r="BL836"/>
      <c r="BM836"/>
    </row>
    <row r="837" spans="1:65" x14ac:dyDescent="0.35">
      <c r="A837" s="1">
        <v>44899</v>
      </c>
      <c r="F837">
        <v>218</v>
      </c>
      <c r="G837">
        <v>33</v>
      </c>
      <c r="H837">
        <v>16</v>
      </c>
      <c r="I837">
        <v>47</v>
      </c>
      <c r="BK837"/>
      <c r="BL837"/>
      <c r="BM837"/>
    </row>
    <row r="838" spans="1:65" x14ac:dyDescent="0.35">
      <c r="A838" s="1">
        <v>44900</v>
      </c>
      <c r="F838">
        <v>223</v>
      </c>
      <c r="G838">
        <v>31</v>
      </c>
      <c r="H838">
        <v>15</v>
      </c>
      <c r="I838">
        <v>43</v>
      </c>
      <c r="BK838"/>
      <c r="BL838"/>
      <c r="BM838"/>
    </row>
    <row r="839" spans="1:65" x14ac:dyDescent="0.35">
      <c r="A839" s="1">
        <v>44901</v>
      </c>
      <c r="F839">
        <v>239</v>
      </c>
      <c r="G839">
        <v>44</v>
      </c>
      <c r="H839">
        <v>15</v>
      </c>
      <c r="I839">
        <v>56</v>
      </c>
      <c r="BK839"/>
      <c r="BL839"/>
      <c r="BM839"/>
    </row>
    <row r="840" spans="1:65" x14ac:dyDescent="0.35">
      <c r="A840" s="1">
        <v>44902</v>
      </c>
      <c r="C840">
        <v>877066</v>
      </c>
      <c r="D840">
        <v>856386</v>
      </c>
      <c r="E840">
        <v>10316</v>
      </c>
      <c r="F840">
        <v>255</v>
      </c>
      <c r="G840">
        <v>49</v>
      </c>
      <c r="H840">
        <v>16</v>
      </c>
      <c r="I840">
        <v>64</v>
      </c>
      <c r="W840">
        <f>C840-D840-E840</f>
        <v>10364</v>
      </c>
      <c r="Y840">
        <v>22</v>
      </c>
      <c r="Z840">
        <v>6216</v>
      </c>
      <c r="AA840">
        <v>3707</v>
      </c>
      <c r="AB840">
        <v>37737</v>
      </c>
      <c r="AC840">
        <v>6061</v>
      </c>
      <c r="AD840">
        <v>3596</v>
      </c>
      <c r="AE840">
        <v>36788</v>
      </c>
      <c r="AF840">
        <v>86</v>
      </c>
      <c r="AG840">
        <v>57</v>
      </c>
      <c r="AH840">
        <v>511</v>
      </c>
      <c r="AI840">
        <f>Z840-AC840-AF840</f>
        <v>69</v>
      </c>
      <c r="AJ840">
        <f t="shared" ref="AJ840" si="6897">AA840-AD840-AG840</f>
        <v>54</v>
      </c>
      <c r="AK840">
        <f t="shared" ref="AK840" si="6898">AB840-AE840-AH840</f>
        <v>438</v>
      </c>
      <c r="BK840"/>
      <c r="BL840"/>
      <c r="BM840"/>
    </row>
    <row r="841" spans="1:65" x14ac:dyDescent="0.35">
      <c r="A841" s="1">
        <v>44903</v>
      </c>
      <c r="F841">
        <v>257</v>
      </c>
      <c r="G841">
        <v>39</v>
      </c>
      <c r="H841">
        <v>20</v>
      </c>
      <c r="I841">
        <v>48</v>
      </c>
      <c r="BK841"/>
      <c r="BL841"/>
      <c r="BM841"/>
    </row>
  </sheetData>
  <conditionalFormatting sqref="AH228">
    <cfRule type="cellIs" dxfId="199" priority="20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20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20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0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20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0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0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20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20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9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AI760:AI765 AI767:AI772 AI774:AI784 AI786:AI791 AI793:AI798 AI800:AI805 AI807:AI812 AI814:AI819 AI821:AI826 AI834:AI839 AI828:AI832 AI841:AI1048576</xm:sqref>
        </x14:conditionalFormatting>
        <x14:conditionalFormatting xmlns:xm="http://schemas.microsoft.com/office/excel/2006/main">
          <x14:cfRule type="cellIs" priority="19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AJ760:AJ765 AJ767:AJ772 AJ774:AJ784 AJ786:AJ791 AJ793:AJ798 AJ800:AJ805 AJ807:AJ812 AJ814:AJ819 AJ821:AJ826 AJ834:AJ839 AJ828:AJ832 AJ841:AJ1048576</xm:sqref>
        </x14:conditionalFormatting>
        <x14:conditionalFormatting xmlns:xm="http://schemas.microsoft.com/office/excel/2006/main">
          <x14:cfRule type="cellIs" priority="19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9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9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9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9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9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AK760:AK765 AK767:AK772 AK774:AK784 AK786:AK791 AK793:AK798 AK800:AK805 AK807:AK812 AK814:AK819 AK821:AK826 AK834:AK839 AK828:AK832 AK841:AK1048576</xm:sqref>
        </x14:conditionalFormatting>
        <x14:conditionalFormatting xmlns:xm="http://schemas.microsoft.com/office/excel/2006/main">
          <x14:cfRule type="cellIs" priority="19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9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8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8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8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8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8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8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8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8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8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7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7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7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7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7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7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7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7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7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7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6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6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6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6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6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6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6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6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6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6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5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5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5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5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5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5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5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5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5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5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4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4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4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4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4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4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4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4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4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4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3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3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3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3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3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3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3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3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3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30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29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28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27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26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25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24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23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22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21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20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19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18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17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16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15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14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13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12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11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110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109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108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107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106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105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104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103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102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101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100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99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98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97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96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95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94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93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92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91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90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89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88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86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85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84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83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82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81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80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79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78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77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76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75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74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73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72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71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70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69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68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67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66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65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64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63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62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60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59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58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57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56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54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53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52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51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50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48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47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43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42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41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40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39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38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37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36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34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33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32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31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30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29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28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27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26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25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24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23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22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21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20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19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18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17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16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15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14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13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2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  <x14:conditionalFormatting xmlns:xm="http://schemas.microsoft.com/office/excel/2006/main">
          <x14:cfRule type="cellIs" priority="11" operator="equal" id="{B8BA024B-4394-4DFA-94C4-803A383A530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AI766:AK766</xm:sqref>
        </x14:conditionalFormatting>
        <x14:conditionalFormatting xmlns:xm="http://schemas.microsoft.com/office/excel/2006/main">
          <x14:cfRule type="cellIs" priority="10" operator="equal" id="{684BCD56-3C77-45FE-8800-73D8D1F7CFA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AI773:AK773</xm:sqref>
        </x14:conditionalFormatting>
        <x14:conditionalFormatting xmlns:xm="http://schemas.microsoft.com/office/excel/2006/main">
          <x14:cfRule type="cellIs" priority="9" operator="equal" id="{1989C06E-C008-44CF-A5D7-4D7379E8177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AI785:AK785</xm:sqref>
        </x14:conditionalFormatting>
        <x14:conditionalFormatting xmlns:xm="http://schemas.microsoft.com/office/excel/2006/main">
          <x14:cfRule type="cellIs" priority="8" operator="equal" id="{4506F9F9-7122-4050-885B-7858FF7D6A7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AI792:AK792</xm:sqref>
        </x14:conditionalFormatting>
        <x14:conditionalFormatting xmlns:xm="http://schemas.microsoft.com/office/excel/2006/main">
          <x14:cfRule type="cellIs" priority="7" operator="equal" id="{1A25F020-7594-460C-88AF-3A78ABA245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AI799:AK799</xm:sqref>
        </x14:conditionalFormatting>
        <x14:conditionalFormatting xmlns:xm="http://schemas.microsoft.com/office/excel/2006/main">
          <x14:cfRule type="cellIs" priority="6" operator="equal" id="{CEC23406-16FE-452C-A322-9CA34E762CC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AI806:AK806</xm:sqref>
        </x14:conditionalFormatting>
        <x14:conditionalFormatting xmlns:xm="http://schemas.microsoft.com/office/excel/2006/main">
          <x14:cfRule type="cellIs" priority="5" operator="equal" id="{0D50B80F-8DDA-4035-AA81-E701123851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AI813:AK813</xm:sqref>
        </x14:conditionalFormatting>
        <x14:conditionalFormatting xmlns:xm="http://schemas.microsoft.com/office/excel/2006/main">
          <x14:cfRule type="cellIs" priority="4" operator="equal" id="{918981D2-2074-4394-A93F-503EB4EBDC0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AI820:AK820</xm:sqref>
        </x14:conditionalFormatting>
        <x14:conditionalFormatting xmlns:xm="http://schemas.microsoft.com/office/excel/2006/main">
          <x14:cfRule type="cellIs" priority="3" operator="equal" id="{59273DF9-18DC-4270-A63B-04F5F7BCDAE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AI833:AK833</xm:sqref>
        </x14:conditionalFormatting>
        <x14:conditionalFormatting xmlns:xm="http://schemas.microsoft.com/office/excel/2006/main">
          <x14:cfRule type="cellIs" priority="2" operator="equal" id="{34722E36-C8D5-4206-BBEB-821B2664512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AI827:AK827</xm:sqref>
        </x14:conditionalFormatting>
        <x14:conditionalFormatting xmlns:xm="http://schemas.microsoft.com/office/excel/2006/main">
          <x14:cfRule type="cellIs" priority="1" operator="equal" id="{EB075FA6-4747-481F-8131-E09A2F6647E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AI840:AK840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450</v>
      </c>
      <c r="B2">
        <v>22</v>
      </c>
      <c r="C2">
        <v>23</v>
      </c>
      <c r="D2">
        <v>199</v>
      </c>
    </row>
    <row r="3" spans="1:12" x14ac:dyDescent="0.35">
      <c r="A3" t="s">
        <v>451</v>
      </c>
      <c r="B3">
        <f>LARGE(covid19!Z:Z,1)-LARGE(covid19!Z:Z,2)</f>
        <v>17</v>
      </c>
      <c r="C3">
        <f>LARGE(covid19!AA:AA,1)-LARGE(covid19!AA:AA,2)</f>
        <v>20</v>
      </c>
      <c r="D3">
        <f>LARGE(covid19!AB:AB,1)-LARGE(covid19!AB:AB,2)</f>
        <v>148</v>
      </c>
    </row>
    <row r="4" spans="1:12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3</v>
      </c>
      <c r="G4">
        <f t="shared" ref="G4" si="1">ROUND(C$2*C4,0)</f>
        <v>3</v>
      </c>
      <c r="H4">
        <f t="shared" ref="H4" si="2">ROUND(D$2*D4,0)</f>
        <v>26</v>
      </c>
      <c r="J4">
        <f t="shared" ref="J4" si="3">ROUND(B$3*B4,0)</f>
        <v>2</v>
      </c>
      <c r="K4">
        <f t="shared" ref="K4" si="4">ROUND(C$3*C4,0)</f>
        <v>3</v>
      </c>
      <c r="L4">
        <f t="shared" ref="L4" si="5">ROUND(D$3*D4,0)</f>
        <v>19</v>
      </c>
    </row>
    <row r="5" spans="1:12" x14ac:dyDescent="0.35">
      <c r="A5" t="s">
        <v>453</v>
      </c>
      <c r="B5">
        <v>0.2</v>
      </c>
      <c r="C5">
        <v>0.16</v>
      </c>
      <c r="D5">
        <v>0.26</v>
      </c>
      <c r="F5">
        <f t="shared" ref="F5:H11" si="6">ROUND(B$2*B5,0)</f>
        <v>4</v>
      </c>
      <c r="G5">
        <f t="shared" si="6"/>
        <v>4</v>
      </c>
      <c r="H5">
        <f t="shared" si="6"/>
        <v>52</v>
      </c>
      <c r="J5">
        <f t="shared" ref="J5:J11" si="7">ROUND(B$3*B5,0)</f>
        <v>3</v>
      </c>
      <c r="K5">
        <f t="shared" ref="K5:L11" si="8">ROUND(C$3*C5,0)</f>
        <v>3</v>
      </c>
      <c r="L5">
        <f t="shared" si="8"/>
        <v>38</v>
      </c>
    </row>
    <row r="6" spans="1:12" x14ac:dyDescent="0.35">
      <c r="A6" t="s">
        <v>454</v>
      </c>
      <c r="B6">
        <v>0.17</v>
      </c>
      <c r="C6">
        <v>0.14000000000000001</v>
      </c>
      <c r="D6">
        <v>0.17</v>
      </c>
      <c r="F6">
        <f t="shared" si="6"/>
        <v>4</v>
      </c>
      <c r="G6">
        <f t="shared" si="6"/>
        <v>3</v>
      </c>
      <c r="H6">
        <f t="shared" si="6"/>
        <v>34</v>
      </c>
      <c r="J6">
        <f t="shared" si="7"/>
        <v>3</v>
      </c>
      <c r="K6">
        <f t="shared" si="8"/>
        <v>3</v>
      </c>
      <c r="L6">
        <f t="shared" si="8"/>
        <v>25</v>
      </c>
    </row>
    <row r="7" spans="1:12" x14ac:dyDescent="0.35">
      <c r="A7" t="s">
        <v>455</v>
      </c>
      <c r="B7">
        <v>0.15</v>
      </c>
      <c r="C7">
        <v>0.14000000000000001</v>
      </c>
      <c r="D7">
        <v>0.13</v>
      </c>
      <c r="F7">
        <f t="shared" si="6"/>
        <v>3</v>
      </c>
      <c r="G7">
        <f t="shared" si="6"/>
        <v>3</v>
      </c>
      <c r="H7">
        <f t="shared" si="6"/>
        <v>26</v>
      </c>
      <c r="J7">
        <f t="shared" si="7"/>
        <v>3</v>
      </c>
      <c r="K7">
        <f t="shared" si="8"/>
        <v>3</v>
      </c>
      <c r="L7">
        <f t="shared" si="8"/>
        <v>19</v>
      </c>
    </row>
    <row r="8" spans="1:12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3</v>
      </c>
      <c r="G8">
        <f t="shared" si="6"/>
        <v>3</v>
      </c>
      <c r="H8">
        <f t="shared" si="6"/>
        <v>24</v>
      </c>
      <c r="J8">
        <f t="shared" si="7"/>
        <v>2</v>
      </c>
      <c r="K8">
        <f t="shared" si="8"/>
        <v>3</v>
      </c>
      <c r="L8">
        <f t="shared" si="8"/>
        <v>18</v>
      </c>
    </row>
    <row r="9" spans="1:12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2</v>
      </c>
      <c r="G9">
        <f t="shared" si="6"/>
        <v>3</v>
      </c>
      <c r="H9">
        <f t="shared" si="6"/>
        <v>18</v>
      </c>
      <c r="J9">
        <f t="shared" si="7"/>
        <v>2</v>
      </c>
      <c r="K9">
        <f t="shared" si="8"/>
        <v>2</v>
      </c>
      <c r="L9">
        <f t="shared" si="8"/>
        <v>13</v>
      </c>
    </row>
    <row r="10" spans="1:12" x14ac:dyDescent="0.35">
      <c r="A10" t="s">
        <v>457</v>
      </c>
      <c r="B10">
        <v>7.0000000000000007E-2</v>
      </c>
      <c r="C10">
        <v>0.08</v>
      </c>
      <c r="D10">
        <v>0.06</v>
      </c>
      <c r="F10">
        <f t="shared" si="6"/>
        <v>2</v>
      </c>
      <c r="G10">
        <f t="shared" si="6"/>
        <v>2</v>
      </c>
      <c r="H10">
        <f t="shared" si="6"/>
        <v>12</v>
      </c>
      <c r="J10">
        <f t="shared" si="7"/>
        <v>1</v>
      </c>
      <c r="K10">
        <f t="shared" si="8"/>
        <v>2</v>
      </c>
      <c r="L10">
        <f t="shared" si="8"/>
        <v>9</v>
      </c>
    </row>
    <row r="11" spans="1:12" x14ac:dyDescent="0.35">
      <c r="A11" t="s">
        <v>458</v>
      </c>
      <c r="B11">
        <v>0.05</v>
      </c>
      <c r="C11">
        <v>7.0000000000000007E-2</v>
      </c>
      <c r="D11">
        <v>0.04</v>
      </c>
      <c r="F11">
        <f t="shared" si="6"/>
        <v>1</v>
      </c>
      <c r="G11">
        <f t="shared" si="6"/>
        <v>2</v>
      </c>
      <c r="H11">
        <f t="shared" si="6"/>
        <v>8</v>
      </c>
      <c r="J11">
        <f t="shared" si="7"/>
        <v>1</v>
      </c>
      <c r="K11">
        <f t="shared" si="8"/>
        <v>1</v>
      </c>
      <c r="L11">
        <f t="shared" si="8"/>
        <v>6</v>
      </c>
    </row>
    <row r="13" spans="1:12" x14ac:dyDescent="0.35">
      <c r="B13">
        <f>SUM(B4:B12)</f>
        <v>0.99</v>
      </c>
      <c r="C13">
        <f>SUM(C4:C12)</f>
        <v>0.99</v>
      </c>
      <c r="D13">
        <f t="shared" ref="D13" si="9">SUM(D4:D11)</f>
        <v>1</v>
      </c>
      <c r="F13">
        <f>SUM(F4:F12)</f>
        <v>22</v>
      </c>
      <c r="G13">
        <f>SUM(G4:G12)</f>
        <v>23</v>
      </c>
      <c r="H13">
        <f>SUM(H4:H11)</f>
        <v>200</v>
      </c>
      <c r="J13">
        <f>SUM(J4:J12)</f>
        <v>17</v>
      </c>
      <c r="K13">
        <f>SUM(K4:K12)</f>
        <v>20</v>
      </c>
      <c r="L13">
        <f>SUM(L4:L11)</f>
        <v>147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J53"/>
  <sheetViews>
    <sheetView tabSelected="1" workbookViewId="0">
      <pane xSplit="2" ySplit="1" topLeftCell="AW2" activePane="bottomRight" state="frozen"/>
      <selection pane="topRight" activeCell="C1" sqref="C1"/>
      <selection pane="bottomLeft" activeCell="A2" sqref="A2"/>
      <selection pane="bottomRight" activeCell="BJ1" sqref="BJ1:BJ1048576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  <col min="51" max="53" width="9.453125" bestFit="1" customWidth="1"/>
    <col min="54" max="56" width="10.453125" bestFit="1" customWidth="1"/>
    <col min="57" max="58" width="9.453125" bestFit="1" customWidth="1"/>
    <col min="59" max="61" width="10.453125" bestFit="1" customWidth="1"/>
    <col min="62" max="62" width="9.453125" bestFit="1" customWidth="1"/>
  </cols>
  <sheetData>
    <row r="1" spans="1:62" s="1" customFormat="1" x14ac:dyDescent="0.35">
      <c r="B1" s="1">
        <f>MAX(covid19!A:A)</f>
        <v>44903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  <c r="BC1" s="1">
        <v>44853</v>
      </c>
      <c r="BD1" s="1">
        <v>44860</v>
      </c>
      <c r="BE1" s="1">
        <v>44867</v>
      </c>
      <c r="BF1" s="1">
        <v>44874</v>
      </c>
      <c r="BG1" s="1">
        <v>44881</v>
      </c>
      <c r="BH1" s="1">
        <v>44888</v>
      </c>
      <c r="BI1" s="1">
        <v>44895</v>
      </c>
      <c r="BJ1" s="1">
        <v>44903</v>
      </c>
    </row>
    <row r="2" spans="1:62" x14ac:dyDescent="0.35">
      <c r="A2" s="16" t="str">
        <f>"Bremer "&amp;'Age Range Break Down'!A4&amp;" min"</f>
        <v>Bremer 0-17 min</v>
      </c>
      <c r="B2">
        <f>'Age Range Break Down'!F4</f>
        <v>3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  <c r="BC2">
        <v>1</v>
      </c>
      <c r="BD2">
        <v>1</v>
      </c>
      <c r="BE2">
        <v>1</v>
      </c>
      <c r="BF2">
        <v>2</v>
      </c>
      <c r="BG2">
        <v>3</v>
      </c>
      <c r="BH2">
        <v>2</v>
      </c>
      <c r="BI2">
        <v>3</v>
      </c>
      <c r="BJ2">
        <v>3</v>
      </c>
    </row>
    <row r="3" spans="1:62" x14ac:dyDescent="0.35">
      <c r="A3" s="16" t="str">
        <f>"Bremer "&amp;'Age Range Break Down'!A5&amp;" min"</f>
        <v>Bremer 18-29 min</v>
      </c>
      <c r="B3">
        <f>'Age Range Break Down'!F5</f>
        <v>4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  <c r="BC3">
        <v>2</v>
      </c>
      <c r="BD3">
        <v>2</v>
      </c>
      <c r="BE3">
        <v>2</v>
      </c>
      <c r="BF3">
        <v>3</v>
      </c>
      <c r="BG3">
        <v>5</v>
      </c>
      <c r="BH3">
        <v>3</v>
      </c>
      <c r="BI3">
        <v>5</v>
      </c>
      <c r="BJ3">
        <v>4</v>
      </c>
    </row>
    <row r="4" spans="1:62" x14ac:dyDescent="0.35">
      <c r="A4" s="16" t="str">
        <f>"Bremer "&amp;'Age Range Break Down'!A6&amp;" min"</f>
        <v>Bremer 30-39 min</v>
      </c>
      <c r="B4">
        <f>'Age Range Break Down'!F6</f>
        <v>4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  <c r="BC4">
        <v>1</v>
      </c>
      <c r="BD4">
        <v>2</v>
      </c>
      <c r="BE4">
        <v>2</v>
      </c>
      <c r="BF4">
        <v>3</v>
      </c>
      <c r="BG4">
        <v>4</v>
      </c>
      <c r="BH4">
        <v>3</v>
      </c>
      <c r="BI4">
        <v>4</v>
      </c>
      <c r="BJ4">
        <v>4</v>
      </c>
    </row>
    <row r="5" spans="1:62" x14ac:dyDescent="0.35">
      <c r="A5" s="16" t="str">
        <f>"Bremer "&amp;'Age Range Break Down'!A7&amp;" min"</f>
        <v>Bremer 40-49 min</v>
      </c>
      <c r="B5">
        <f>'Age Range Break Down'!F7</f>
        <v>3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  <c r="BC5">
        <v>1</v>
      </c>
      <c r="BD5">
        <v>2</v>
      </c>
      <c r="BE5">
        <v>2</v>
      </c>
      <c r="BF5">
        <v>2</v>
      </c>
      <c r="BG5">
        <v>4</v>
      </c>
      <c r="BH5">
        <v>2</v>
      </c>
      <c r="BI5">
        <v>3</v>
      </c>
      <c r="BJ5">
        <v>3</v>
      </c>
    </row>
    <row r="6" spans="1:62" x14ac:dyDescent="0.35">
      <c r="A6" s="16" t="str">
        <f>"Bremer "&amp;'Age Range Break Down'!A8&amp;" min"</f>
        <v>Bremer 50-59 min</v>
      </c>
      <c r="B6">
        <f>'Age Range Break Down'!F8</f>
        <v>3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3</v>
      </c>
      <c r="BH6">
        <v>2</v>
      </c>
      <c r="BI6">
        <v>3</v>
      </c>
      <c r="BJ6">
        <v>3</v>
      </c>
    </row>
    <row r="7" spans="1:62" x14ac:dyDescent="0.35">
      <c r="A7" s="16" t="str">
        <f>"Bremer "&amp;'Age Range Break Down'!A9&amp;" min"</f>
        <v>Bremer 60-69 min</v>
      </c>
      <c r="B7">
        <f>'Age Range Break Down'!F9</f>
        <v>2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3</v>
      </c>
      <c r="BH7">
        <v>2</v>
      </c>
      <c r="BI7">
        <v>2</v>
      </c>
      <c r="BJ7">
        <v>2</v>
      </c>
    </row>
    <row r="8" spans="1:62" x14ac:dyDescent="0.35">
      <c r="A8" s="16" t="str">
        <f>"Bremer "&amp;'Age Range Break Down'!A10&amp;" min"</f>
        <v>Bremer 70-79 min</v>
      </c>
      <c r="B8">
        <f>'Age Range Break Down'!F10</f>
        <v>2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1</v>
      </c>
      <c r="BI8">
        <v>2</v>
      </c>
      <c r="BJ8">
        <v>2</v>
      </c>
    </row>
    <row r="9" spans="1:62" x14ac:dyDescent="0.35">
      <c r="A9" s="16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</row>
    <row r="10" spans="1:62" x14ac:dyDescent="0.35">
      <c r="A10" s="16" t="str">
        <f>"Bremer "&amp;'Age Range Break Down'!A4&amp;" max"</f>
        <v>Bremer 0-17 max</v>
      </c>
      <c r="B10">
        <f>'Age Range Break Down'!J4</f>
        <v>2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2</v>
      </c>
      <c r="BI10">
        <v>3</v>
      </c>
      <c r="BJ10">
        <v>2</v>
      </c>
    </row>
    <row r="11" spans="1:62" x14ac:dyDescent="0.35">
      <c r="A11" s="16" t="str">
        <f>"Bremer "&amp;'Age Range Break Down'!A5&amp;" max"</f>
        <v>Bremer 18-29 max</v>
      </c>
      <c r="B11">
        <f>'Age Range Break Down'!J5</f>
        <v>3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5</v>
      </c>
      <c r="BJ11">
        <v>3</v>
      </c>
    </row>
    <row r="12" spans="1:62" x14ac:dyDescent="0.35">
      <c r="A12" s="16" t="str">
        <f>"Bremer "&amp;'Age Range Break Down'!A6&amp;" max"</f>
        <v>Bremer 30-39 max</v>
      </c>
      <c r="B12">
        <f>'Age Range Break Down'!J6</f>
        <v>3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1</v>
      </c>
      <c r="BF12">
        <v>2</v>
      </c>
      <c r="BG12">
        <v>3</v>
      </c>
      <c r="BH12">
        <v>2</v>
      </c>
      <c r="BI12">
        <v>4</v>
      </c>
      <c r="BJ12">
        <v>3</v>
      </c>
    </row>
    <row r="13" spans="1:62" x14ac:dyDescent="0.35">
      <c r="A13" s="16" t="str">
        <f>"Bremer "&amp;'Age Range Break Down'!A7&amp;" max"</f>
        <v>Bremer 40-49 max</v>
      </c>
      <c r="B13">
        <f>'Age Range Break Down'!J7</f>
        <v>3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2</v>
      </c>
      <c r="BI13">
        <v>4</v>
      </c>
      <c r="BJ13">
        <v>3</v>
      </c>
    </row>
    <row r="14" spans="1:62" x14ac:dyDescent="0.35">
      <c r="A14" s="16" t="str">
        <f>"Bremer "&amp;'Age Range Break Down'!A8&amp;" max"</f>
        <v>Bremer 50-59 max</v>
      </c>
      <c r="B14">
        <f>'Age Range Break Down'!J8</f>
        <v>2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2</v>
      </c>
      <c r="BH14">
        <v>2</v>
      </c>
      <c r="BI14">
        <v>3</v>
      </c>
      <c r="BJ14">
        <v>2</v>
      </c>
    </row>
    <row r="15" spans="1:62" x14ac:dyDescent="0.35">
      <c r="A15" s="16" t="str">
        <f>"Bremer "&amp;'Age Range Break Down'!A9&amp;" max"</f>
        <v>Bremer 60-69 max</v>
      </c>
      <c r="B15">
        <f>'Age Range Break Down'!J9</f>
        <v>2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1</v>
      </c>
      <c r="BI15">
        <v>2</v>
      </c>
      <c r="BJ15">
        <v>2</v>
      </c>
    </row>
    <row r="16" spans="1:62" x14ac:dyDescent="0.35">
      <c r="A16" s="16" t="str">
        <f>"Bremer "&amp;'Age Range Break Down'!A10&amp;" max"</f>
        <v>Bremer 70-79 max</v>
      </c>
      <c r="B16">
        <f>'Age Range Break Down'!J10</f>
        <v>1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2</v>
      </c>
      <c r="BJ16">
        <v>1</v>
      </c>
    </row>
    <row r="17" spans="1:62" x14ac:dyDescent="0.35">
      <c r="A17" s="16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1</v>
      </c>
      <c r="BI17">
        <v>1</v>
      </c>
      <c r="BJ17">
        <v>1</v>
      </c>
    </row>
    <row r="18" spans="1:62" x14ac:dyDescent="0.35">
      <c r="A18" s="16" t="str">
        <f>'Age Range Break Down'!G$1&amp;" "&amp;'Age Range Break Down'!A4&amp;" min"</f>
        <v>Butler 0-17 min</v>
      </c>
      <c r="B18">
        <f>'Age Range Break Down'!G4</f>
        <v>3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  <c r="BG18">
        <v>2</v>
      </c>
      <c r="BH18">
        <v>2</v>
      </c>
      <c r="BI18">
        <v>3</v>
      </c>
      <c r="BJ18">
        <v>3</v>
      </c>
    </row>
    <row r="19" spans="1:62" x14ac:dyDescent="0.35">
      <c r="A19" s="16" t="str">
        <f>'Age Range Break Down'!G$1&amp;" "&amp;'Age Range Break Down'!A5&amp;" min"</f>
        <v>Butler 18-29 min</v>
      </c>
      <c r="B19">
        <f>'Age Range Break Down'!G5</f>
        <v>4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3</v>
      </c>
      <c r="BF19">
        <v>3</v>
      </c>
      <c r="BG19">
        <v>3</v>
      </c>
      <c r="BH19">
        <v>2</v>
      </c>
      <c r="BI19">
        <v>4</v>
      </c>
      <c r="BJ19">
        <v>4</v>
      </c>
    </row>
    <row r="20" spans="1:62" x14ac:dyDescent="0.35">
      <c r="A20" s="16" t="str">
        <f>'Age Range Break Down'!G$1&amp;" "&amp;'Age Range Break Down'!A6&amp;" min"</f>
        <v>Butler 30-39 min</v>
      </c>
      <c r="B20">
        <f>'Age Range Break Down'!G6</f>
        <v>3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3</v>
      </c>
      <c r="BF20">
        <v>3</v>
      </c>
      <c r="BG20">
        <v>3</v>
      </c>
      <c r="BH20">
        <v>2</v>
      </c>
      <c r="BI20">
        <v>3</v>
      </c>
      <c r="BJ20">
        <v>3</v>
      </c>
    </row>
    <row r="21" spans="1:62" x14ac:dyDescent="0.35">
      <c r="A21" s="16" t="str">
        <f>'Age Range Break Down'!G$1&amp;" "&amp;'Age Range Break Down'!A7&amp;" min"</f>
        <v>Butler 40-49 min</v>
      </c>
      <c r="B21">
        <f>'Age Range Break Down'!G7</f>
        <v>3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3</v>
      </c>
      <c r="BG21">
        <v>2</v>
      </c>
      <c r="BH21">
        <v>2</v>
      </c>
      <c r="BI21">
        <v>3</v>
      </c>
      <c r="BJ21">
        <v>3</v>
      </c>
    </row>
    <row r="22" spans="1:62" x14ac:dyDescent="0.35">
      <c r="A22" s="16" t="str">
        <f>'Age Range Break Down'!G$1&amp;" "&amp;'Age Range Break Down'!A8&amp;" min"</f>
        <v>Butler 50-59 min</v>
      </c>
      <c r="B22">
        <f>'Age Range Break Down'!G8</f>
        <v>3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  <c r="BC22">
        <v>1</v>
      </c>
      <c r="BD22">
        <v>1</v>
      </c>
      <c r="BE22">
        <v>2</v>
      </c>
      <c r="BF22">
        <v>3</v>
      </c>
      <c r="BG22">
        <v>3</v>
      </c>
      <c r="BH22">
        <v>2</v>
      </c>
      <c r="BI22">
        <v>3</v>
      </c>
      <c r="BJ22">
        <v>3</v>
      </c>
    </row>
    <row r="23" spans="1:62" x14ac:dyDescent="0.35">
      <c r="A23" s="16" t="str">
        <f>'Age Range Break Down'!G$1&amp;" "&amp;'Age Range Break Down'!A9&amp;" min"</f>
        <v>Butler 60-69 min</v>
      </c>
      <c r="B23">
        <f>'Age Range Break Down'!G9</f>
        <v>3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  <c r="BG23">
        <v>2</v>
      </c>
      <c r="BH23">
        <v>2</v>
      </c>
      <c r="BI23">
        <v>3</v>
      </c>
      <c r="BJ23">
        <v>3</v>
      </c>
    </row>
    <row r="24" spans="1:62" x14ac:dyDescent="0.35">
      <c r="A24" s="16" t="str">
        <f>'Age Range Break Down'!G$1&amp;" "&amp;'Age Range Break Down'!A10&amp;" min"</f>
        <v>Butler 70-79 min</v>
      </c>
      <c r="B24">
        <f>'Age Range Break Down'!G10</f>
        <v>2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2</v>
      </c>
      <c r="BG24">
        <v>1</v>
      </c>
      <c r="BH24">
        <v>1</v>
      </c>
      <c r="BI24">
        <v>2</v>
      </c>
      <c r="BJ24">
        <v>2</v>
      </c>
    </row>
    <row r="25" spans="1:62" x14ac:dyDescent="0.35">
      <c r="A25" s="16" t="str">
        <f>'Age Range Break Down'!G$1&amp;" "&amp;'Age Range Break Down'!A11&amp;" min"</f>
        <v>Butler 80+ min</v>
      </c>
      <c r="B25">
        <f>'Age Range Break Down'!G11</f>
        <v>2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2</v>
      </c>
      <c r="BJ25">
        <v>2</v>
      </c>
    </row>
    <row r="26" spans="1:62" x14ac:dyDescent="0.35">
      <c r="A26" s="16" t="str">
        <f>'Age Range Break Down'!G$1&amp;" "&amp;'Age Range Break Down'!A4&amp;" max"</f>
        <v>Butler 0-17 max</v>
      </c>
      <c r="B26">
        <f>'Age Range Break Down'!K4</f>
        <v>3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1</v>
      </c>
      <c r="BH26">
        <v>1</v>
      </c>
      <c r="BI26">
        <v>2</v>
      </c>
      <c r="BJ26">
        <v>3</v>
      </c>
    </row>
    <row r="27" spans="1:62" x14ac:dyDescent="0.35">
      <c r="A27" s="16" t="str">
        <f>'Age Range Break Down'!G$1&amp;" "&amp;'Age Range Break Down'!A5&amp;" max"</f>
        <v>Butler 18-29 max</v>
      </c>
      <c r="B27">
        <f>'Age Range Break Down'!K5</f>
        <v>3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3</v>
      </c>
      <c r="BF27">
        <v>2</v>
      </c>
      <c r="BG27">
        <v>2</v>
      </c>
      <c r="BH27">
        <v>2</v>
      </c>
      <c r="BI27">
        <v>2</v>
      </c>
      <c r="BJ27">
        <v>3</v>
      </c>
    </row>
    <row r="28" spans="1:62" x14ac:dyDescent="0.35">
      <c r="A28" s="16" t="str">
        <f>'Age Range Break Down'!G$1&amp;" "&amp;'Age Range Break Down'!A6&amp;" max"</f>
        <v>Butler 30-39 max</v>
      </c>
      <c r="B28">
        <f>'Age Range Break Down'!K6</f>
        <v>3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3</v>
      </c>
      <c r="BF28">
        <v>2</v>
      </c>
      <c r="BG28">
        <v>2</v>
      </c>
      <c r="BH28">
        <v>2</v>
      </c>
      <c r="BI28">
        <v>2</v>
      </c>
      <c r="BJ28">
        <v>3</v>
      </c>
    </row>
    <row r="29" spans="1:62" x14ac:dyDescent="0.35">
      <c r="A29" s="16" t="str">
        <f>'Age Range Break Down'!G$1&amp;" "&amp;'Age Range Break Down'!A7&amp;" max"</f>
        <v>Butler 40-49 max</v>
      </c>
      <c r="B29">
        <f>'Age Range Break Down'!K7</f>
        <v>3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2</v>
      </c>
      <c r="BF29">
        <v>2</v>
      </c>
      <c r="BG29">
        <v>1</v>
      </c>
      <c r="BH29">
        <v>2</v>
      </c>
      <c r="BI29">
        <v>2</v>
      </c>
      <c r="BJ29">
        <v>3</v>
      </c>
    </row>
    <row r="30" spans="1:62" x14ac:dyDescent="0.35">
      <c r="A30" s="16" t="str">
        <f>'Age Range Break Down'!G$1&amp;" "&amp;'Age Range Break Down'!A8&amp;" max"</f>
        <v>Butler 50-59 max</v>
      </c>
      <c r="B30">
        <f>'Age Range Break Down'!K8</f>
        <v>3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3</v>
      </c>
    </row>
    <row r="31" spans="1:62" x14ac:dyDescent="0.35">
      <c r="A31" s="16" t="str">
        <f>'Age Range Break Down'!G$1&amp;" "&amp;'Age Range Break Down'!A9&amp;" max"</f>
        <v>Butler 60-69 max</v>
      </c>
      <c r="B31">
        <f>'Age Range Break Down'!K9</f>
        <v>2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2</v>
      </c>
      <c r="BG31">
        <v>1</v>
      </c>
      <c r="BH31">
        <v>1</v>
      </c>
      <c r="BI31">
        <v>2</v>
      </c>
      <c r="BJ31">
        <v>2</v>
      </c>
    </row>
    <row r="32" spans="1:62" x14ac:dyDescent="0.35">
      <c r="A32" s="16" t="str">
        <f>'Age Range Break Down'!G$1&amp;" "&amp;'Age Range Break Down'!A10&amp;" max"</f>
        <v>Butler 70-79 max</v>
      </c>
      <c r="B32">
        <f>'Age Range Break Down'!K10</f>
        <v>2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</row>
    <row r="33" spans="1:62" x14ac:dyDescent="0.35">
      <c r="A33" s="16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</row>
    <row r="34" spans="1:62" x14ac:dyDescent="0.35">
      <c r="A34" s="16" t="str">
        <f>'Age Range Break Down'!H$1&amp;" "&amp;'Age Range Break Down'!A4&amp;" min"</f>
        <v>Black Hawk 0-17 min</v>
      </c>
      <c r="B34">
        <f>'Age Range Break Down'!H4</f>
        <v>26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  <c r="BC34">
        <v>14</v>
      </c>
      <c r="BD34">
        <v>13</v>
      </c>
      <c r="BE34">
        <v>16</v>
      </c>
      <c r="BF34">
        <v>16</v>
      </c>
      <c r="BG34">
        <v>15</v>
      </c>
      <c r="BH34">
        <v>18</v>
      </c>
      <c r="BI34">
        <v>19</v>
      </c>
      <c r="BJ34">
        <v>26</v>
      </c>
    </row>
    <row r="35" spans="1:62" x14ac:dyDescent="0.35">
      <c r="A35" s="16" t="str">
        <f>'Age Range Break Down'!H$1&amp;" "&amp;'Age Range Break Down'!A5&amp;" min"</f>
        <v>Black Hawk 18-29 min</v>
      </c>
      <c r="B35">
        <f>'Age Range Break Down'!H5</f>
        <v>52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  <c r="BC35">
        <v>28</v>
      </c>
      <c r="BD35">
        <v>27</v>
      </c>
      <c r="BE35">
        <v>32</v>
      </c>
      <c r="BF35">
        <v>33</v>
      </c>
      <c r="BG35">
        <v>30</v>
      </c>
      <c r="BH35">
        <v>36</v>
      </c>
      <c r="BI35">
        <v>37</v>
      </c>
      <c r="BJ35">
        <v>52</v>
      </c>
    </row>
    <row r="36" spans="1:62" x14ac:dyDescent="0.35">
      <c r="A36" s="16" t="str">
        <f>'Age Range Break Down'!H$1&amp;" "&amp;'Age Range Break Down'!A6&amp;" min"</f>
        <v>Black Hawk 30-39 min</v>
      </c>
      <c r="B36">
        <f>'Age Range Break Down'!H6</f>
        <v>34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  <c r="BC36">
        <v>18</v>
      </c>
      <c r="BD36">
        <v>18</v>
      </c>
      <c r="BE36">
        <v>21</v>
      </c>
      <c r="BF36">
        <v>21</v>
      </c>
      <c r="BG36">
        <v>20</v>
      </c>
      <c r="BH36">
        <v>24</v>
      </c>
      <c r="BI36">
        <v>25</v>
      </c>
      <c r="BJ36">
        <v>34</v>
      </c>
    </row>
    <row r="37" spans="1:62" x14ac:dyDescent="0.35">
      <c r="A37" s="16" t="str">
        <f>'Age Range Break Down'!H$1&amp;" "&amp;'Age Range Break Down'!A7&amp;" min"</f>
        <v>Black Hawk 40-49 min</v>
      </c>
      <c r="B37">
        <f>'Age Range Break Down'!H7</f>
        <v>26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  <c r="BC37">
        <v>14</v>
      </c>
      <c r="BD37">
        <v>13</v>
      </c>
      <c r="BE37">
        <v>18</v>
      </c>
      <c r="BF37">
        <v>16</v>
      </c>
      <c r="BG37">
        <v>15</v>
      </c>
      <c r="BH37">
        <v>18</v>
      </c>
      <c r="BI37">
        <v>19</v>
      </c>
      <c r="BJ37">
        <v>26</v>
      </c>
    </row>
    <row r="38" spans="1:62" x14ac:dyDescent="0.35">
      <c r="A38" s="16" t="str">
        <f>'Age Range Break Down'!H$1&amp;" "&amp;'Age Range Break Down'!A8&amp;" min"</f>
        <v>Black Hawk 50-59 min</v>
      </c>
      <c r="B38">
        <f>'Age Range Break Down'!H8</f>
        <v>24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  <c r="BC38">
        <v>13</v>
      </c>
      <c r="BD38">
        <v>12</v>
      </c>
      <c r="BE38">
        <v>15</v>
      </c>
      <c r="BF38">
        <v>15</v>
      </c>
      <c r="BG38">
        <v>14</v>
      </c>
      <c r="BH38">
        <v>17</v>
      </c>
      <c r="BI38">
        <v>18</v>
      </c>
      <c r="BJ38">
        <v>24</v>
      </c>
    </row>
    <row r="39" spans="1:62" x14ac:dyDescent="0.35">
      <c r="A39" s="16" t="str">
        <f>'Age Range Break Down'!H$1&amp;" "&amp;'Age Range Break Down'!A9&amp;" min"</f>
        <v>Black Hawk 60-69 min</v>
      </c>
      <c r="B39">
        <f>'Age Range Break Down'!H9</f>
        <v>18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  <c r="BC39">
        <v>10</v>
      </c>
      <c r="BD39">
        <v>9</v>
      </c>
      <c r="BE39">
        <v>11</v>
      </c>
      <c r="BF39">
        <v>11</v>
      </c>
      <c r="BG39">
        <v>10</v>
      </c>
      <c r="BH39">
        <v>13</v>
      </c>
      <c r="BI39">
        <v>15</v>
      </c>
      <c r="BJ39">
        <v>18</v>
      </c>
    </row>
    <row r="40" spans="1:62" x14ac:dyDescent="0.35">
      <c r="A40" s="16" t="str">
        <f>'Age Range Break Down'!H$1&amp;" "&amp;'Age Range Break Down'!A10&amp;" min"</f>
        <v>Black Hawk 70-79 min</v>
      </c>
      <c r="B40">
        <f>'Age Range Break Down'!H10</f>
        <v>12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  <c r="BC40">
        <v>5</v>
      </c>
      <c r="BD40">
        <v>5</v>
      </c>
      <c r="BE40">
        <v>8</v>
      </c>
      <c r="BF40">
        <v>6</v>
      </c>
      <c r="BG40">
        <v>6</v>
      </c>
      <c r="BH40">
        <v>7</v>
      </c>
      <c r="BI40">
        <v>9</v>
      </c>
      <c r="BJ40">
        <v>12</v>
      </c>
    </row>
    <row r="41" spans="1:62" x14ac:dyDescent="0.35">
      <c r="A41" s="16" t="str">
        <f>'Age Range Break Down'!H$1&amp;" "&amp;'Age Range Break Down'!A11&amp;" min"</f>
        <v>Black Hawk 80+ min</v>
      </c>
      <c r="B41">
        <f>'Age Range Break Down'!H11</f>
        <v>8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  <c r="BC41">
        <v>4</v>
      </c>
      <c r="BD41">
        <v>4</v>
      </c>
      <c r="BE41">
        <v>5</v>
      </c>
      <c r="BF41">
        <v>5</v>
      </c>
      <c r="BG41">
        <v>5</v>
      </c>
      <c r="BH41">
        <v>6</v>
      </c>
      <c r="BI41">
        <v>6</v>
      </c>
      <c r="BJ41">
        <v>8</v>
      </c>
    </row>
    <row r="42" spans="1:62" x14ac:dyDescent="0.35">
      <c r="A42" s="16" t="str">
        <f>'Age Range Break Down'!H$1&amp;" "&amp;'Age Range Break Down'!A4&amp;" max"</f>
        <v>Black Hawk 0-17 max</v>
      </c>
      <c r="B42">
        <f>'Age Range Break Down'!L4</f>
        <v>19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  <c r="BC42">
        <v>8</v>
      </c>
      <c r="BD42">
        <v>9</v>
      </c>
      <c r="BE42">
        <v>12</v>
      </c>
      <c r="BF42">
        <v>11</v>
      </c>
      <c r="BG42">
        <v>10</v>
      </c>
      <c r="BH42">
        <v>12</v>
      </c>
      <c r="BI42">
        <v>15</v>
      </c>
      <c r="BJ42">
        <v>19</v>
      </c>
    </row>
    <row r="43" spans="1:62" x14ac:dyDescent="0.35">
      <c r="A43" s="16" t="str">
        <f>'Age Range Break Down'!H$1&amp;" "&amp;'Age Range Break Down'!A5&amp;" max"</f>
        <v>Black Hawk 18-29 max</v>
      </c>
      <c r="B43">
        <f>'Age Range Break Down'!L5</f>
        <v>38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  <c r="BC43">
        <v>17</v>
      </c>
      <c r="BD43">
        <v>18</v>
      </c>
      <c r="BE43">
        <v>23</v>
      </c>
      <c r="BF43">
        <v>23</v>
      </c>
      <c r="BG43">
        <v>20</v>
      </c>
      <c r="BH43">
        <v>25</v>
      </c>
      <c r="BI43">
        <v>30</v>
      </c>
      <c r="BJ43">
        <v>38</v>
      </c>
    </row>
    <row r="44" spans="1:62" x14ac:dyDescent="0.35">
      <c r="A44" s="16" t="str">
        <f>'Age Range Break Down'!H$1&amp;" "&amp;'Age Range Break Down'!A6&amp;" max"</f>
        <v>Black Hawk 30-39 max</v>
      </c>
      <c r="B44">
        <f>'Age Range Break Down'!L6</f>
        <v>25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  <c r="BC44">
        <v>11</v>
      </c>
      <c r="BD44">
        <v>12</v>
      </c>
      <c r="BE44">
        <v>16</v>
      </c>
      <c r="BF44">
        <v>15</v>
      </c>
      <c r="BG44">
        <v>13</v>
      </c>
      <c r="BH44">
        <v>16</v>
      </c>
      <c r="BI44">
        <v>20</v>
      </c>
      <c r="BJ44">
        <v>25</v>
      </c>
    </row>
    <row r="45" spans="1:62" x14ac:dyDescent="0.35">
      <c r="A45" s="16" t="str">
        <f>'Age Range Break Down'!H$1&amp;" "&amp;'Age Range Break Down'!A7&amp;" max"</f>
        <v>Black Hawk 40-49 max</v>
      </c>
      <c r="B45">
        <f>'Age Range Break Down'!L7</f>
        <v>19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  <c r="BC45">
        <v>8</v>
      </c>
      <c r="BD45">
        <v>9</v>
      </c>
      <c r="BE45">
        <v>13</v>
      </c>
      <c r="BF45">
        <v>11</v>
      </c>
      <c r="BG45">
        <v>10</v>
      </c>
      <c r="BH45">
        <v>12</v>
      </c>
      <c r="BI45">
        <v>15</v>
      </c>
      <c r="BJ45">
        <v>19</v>
      </c>
    </row>
    <row r="46" spans="1:62" x14ac:dyDescent="0.35">
      <c r="A46" s="16" t="str">
        <f>'Age Range Break Down'!H$1&amp;" "&amp;'Age Range Break Down'!A8&amp;" max"</f>
        <v>Black Hawk 50-59 max</v>
      </c>
      <c r="B46">
        <f>'Age Range Break Down'!L8</f>
        <v>18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  <c r="BC46">
        <v>8</v>
      </c>
      <c r="BD46">
        <v>8</v>
      </c>
      <c r="BE46">
        <v>11</v>
      </c>
      <c r="BF46">
        <v>11</v>
      </c>
      <c r="BG46">
        <v>9</v>
      </c>
      <c r="BH46">
        <v>11</v>
      </c>
      <c r="BI46">
        <v>14</v>
      </c>
      <c r="BJ46">
        <v>18</v>
      </c>
    </row>
    <row r="47" spans="1:62" x14ac:dyDescent="0.35">
      <c r="A47" s="16" t="str">
        <f>'Age Range Break Down'!H$1&amp;" "&amp;'Age Range Break Down'!A9&amp;" max"</f>
        <v>Black Hawk 60-69 max</v>
      </c>
      <c r="B47">
        <f>'Age Range Break Down'!L9</f>
        <v>13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  <c r="BC47">
        <v>6</v>
      </c>
      <c r="BD47">
        <v>6</v>
      </c>
      <c r="BE47">
        <v>8</v>
      </c>
      <c r="BF47">
        <v>8</v>
      </c>
      <c r="BG47">
        <v>7</v>
      </c>
      <c r="BH47">
        <v>9</v>
      </c>
      <c r="BI47">
        <v>12</v>
      </c>
      <c r="BJ47">
        <v>13</v>
      </c>
    </row>
    <row r="48" spans="1:62" x14ac:dyDescent="0.35">
      <c r="A48" s="16" t="str">
        <f>'Age Range Break Down'!H$1&amp;" "&amp;'Age Range Break Down'!A10&amp;" max"</f>
        <v>Black Hawk 70-79 max</v>
      </c>
      <c r="B48">
        <f>'Age Range Break Down'!L10</f>
        <v>9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  <c r="BC48">
        <v>3</v>
      </c>
      <c r="BD48">
        <v>4</v>
      </c>
      <c r="BE48">
        <v>6</v>
      </c>
      <c r="BF48">
        <v>4</v>
      </c>
      <c r="BG48">
        <v>4</v>
      </c>
      <c r="BH48">
        <v>5</v>
      </c>
      <c r="BI48">
        <v>7</v>
      </c>
      <c r="BJ48">
        <v>9</v>
      </c>
    </row>
    <row r="49" spans="1:62" x14ac:dyDescent="0.35">
      <c r="A49" s="16" t="str">
        <f>'Age Range Break Down'!H$1&amp;" "&amp;'Age Range Break Down'!A11&amp;" max"</f>
        <v>Black Hawk 80+ max</v>
      </c>
      <c r="B49">
        <f>'Age Range Break Down'!L11</f>
        <v>6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  <c r="BC49">
        <v>3</v>
      </c>
      <c r="BD49">
        <v>3</v>
      </c>
      <c r="BE49">
        <v>4</v>
      </c>
      <c r="BF49">
        <v>4</v>
      </c>
      <c r="BG49">
        <v>3</v>
      </c>
      <c r="BH49">
        <v>4</v>
      </c>
      <c r="BI49">
        <v>5</v>
      </c>
      <c r="BJ49">
        <v>6</v>
      </c>
    </row>
    <row r="50" spans="1:62" x14ac:dyDescent="0.35">
      <c r="A50" s="16"/>
    </row>
    <row r="51" spans="1:62" x14ac:dyDescent="0.35">
      <c r="A51" s="16"/>
    </row>
    <row r="52" spans="1:62" x14ac:dyDescent="0.35">
      <c r="A52" s="16"/>
    </row>
    <row r="53" spans="1:62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7" t="s">
        <v>57</v>
      </c>
      <c r="B1" s="7" t="s">
        <v>58</v>
      </c>
      <c r="C1" s="7" t="s">
        <v>59</v>
      </c>
      <c r="D1" s="7" t="s">
        <v>60</v>
      </c>
      <c r="E1" t="s">
        <v>397</v>
      </c>
      <c r="F1" t="s">
        <v>398</v>
      </c>
      <c r="G1" s="7" t="s">
        <v>163</v>
      </c>
      <c r="H1" s="7" t="s">
        <v>3</v>
      </c>
    </row>
    <row r="2" spans="1:8" x14ac:dyDescent="0.35">
      <c r="A2" s="7"/>
      <c r="B2" s="7" t="s">
        <v>61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62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63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64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65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66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67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68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69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70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71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72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73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74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75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76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77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78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79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80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81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82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83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84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85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86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87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88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89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90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91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92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93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94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95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96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97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98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99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100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101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102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103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104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105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106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107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108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109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110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111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112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113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114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115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116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117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118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119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120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121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122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123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124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125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126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127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128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129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130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131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132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133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134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135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136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137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138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139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140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141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142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143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144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145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146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147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148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149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150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151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152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153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154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155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156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157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158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159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160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161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162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164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165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166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167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168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169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170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171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172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173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174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175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176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177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178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179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180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181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182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183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184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185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186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187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188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189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190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191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192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193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194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195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196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197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198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199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200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201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202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203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204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205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86</v>
      </c>
      <c r="S2">
        <f>MAX(covid19!AG:AG)</f>
        <v>57</v>
      </c>
      <c r="T2">
        <f>MAX(covid19!AH:AH)</f>
        <v>511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29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30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31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0">
        <v>144142</v>
      </c>
    </row>
    <row r="20" spans="1:1" x14ac:dyDescent="0.35">
      <c r="A20" t="s">
        <v>230</v>
      </c>
    </row>
    <row r="21" spans="1:1" x14ac:dyDescent="0.35">
      <c r="A21" s="10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0">
        <v>99195</v>
      </c>
    </row>
    <row r="26" spans="1:1" x14ac:dyDescent="0.35">
      <c r="A26" t="s">
        <v>233</v>
      </c>
    </row>
    <row r="27" spans="1:1" x14ac:dyDescent="0.35">
      <c r="A27" s="10">
        <v>13031</v>
      </c>
    </row>
    <row r="28" spans="1:1" x14ac:dyDescent="0.35">
      <c r="A28" t="s">
        <v>234</v>
      </c>
    </row>
    <row r="29" spans="1:1" x14ac:dyDescent="0.35">
      <c r="A29" s="10">
        <v>63377</v>
      </c>
    </row>
    <row r="30" spans="1:1" x14ac:dyDescent="0.35">
      <c r="A30" t="s">
        <v>235</v>
      </c>
    </row>
    <row r="31" spans="1:1" x14ac:dyDescent="0.35">
      <c r="A31" s="10">
        <v>40587</v>
      </c>
    </row>
    <row r="32" spans="1:1" x14ac:dyDescent="0.35">
      <c r="A32" t="s">
        <v>236</v>
      </c>
    </row>
    <row r="33" spans="1:1" x14ac:dyDescent="0.35">
      <c r="A33" s="10">
        <v>21079</v>
      </c>
    </row>
    <row r="34" spans="1:1" x14ac:dyDescent="0.35">
      <c r="A34" t="s">
        <v>237</v>
      </c>
    </row>
    <row r="35" spans="1:1" x14ac:dyDescent="0.35">
      <c r="A35" s="10">
        <v>6032</v>
      </c>
    </row>
    <row r="36" spans="1:1" x14ac:dyDescent="0.35">
      <c r="A36" t="s">
        <v>238</v>
      </c>
    </row>
    <row r="37" spans="1:1" x14ac:dyDescent="0.35">
      <c r="A37" s="10">
        <v>68438</v>
      </c>
    </row>
    <row r="38" spans="1:1" x14ac:dyDescent="0.35">
      <c r="A38" t="s">
        <v>239</v>
      </c>
    </row>
    <row r="39" spans="1:1" x14ac:dyDescent="0.35">
      <c r="A39" s="10">
        <v>73614</v>
      </c>
    </row>
    <row r="40" spans="1:1" x14ac:dyDescent="0.35">
      <c r="A40" t="s">
        <v>240</v>
      </c>
    </row>
    <row r="41" spans="1:1" x14ac:dyDescent="0.35">
      <c r="A41" s="10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2022-12-08T14:16:26Z</dcterms:modified>
</cp:coreProperties>
</file>