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batha\Documents\SQL\"/>
    </mc:Choice>
  </mc:AlternateContent>
  <xr:revisionPtr revIDLastSave="0" documentId="13_ncr:1_{226C94C2-C1FC-41A5-9067-778E2D623EE5}" xr6:coauthVersionLast="47" xr6:coauthVersionMax="47" xr10:uidLastSave="{00000000-0000-0000-0000-000000000000}"/>
  <bookViews>
    <workbookView xWindow="-120" yWindow="-120" windowWidth="21840" windowHeight="13140" activeTab="6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7" l="1" a="1"/>
  <c r="L2" i="7"/>
  <c r="K2" i="7" a="1"/>
  <c r="K2" i="7"/>
  <c r="J2" i="7" a="1"/>
  <c r="J2" i="7"/>
  <c r="K3" i="13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J2" i="5"/>
  <c r="G15" i="12"/>
  <c r="J2" i="1" a="1"/>
  <c r="J2" i="1"/>
  <c r="G14" i="12"/>
  <c r="G13" i="12"/>
  <c r="J2" i="6" a="1"/>
  <c r="J2" i="6"/>
  <c r="J2" i="3" a="1"/>
  <c r="J2" i="3"/>
  <c r="M2" i="4" a="1"/>
  <c r="M2" i="4"/>
  <c r="L2" i="4" a="1"/>
  <c r="L2" i="4"/>
  <c r="K2" i="4" a="1"/>
  <c r="K2" i="4"/>
  <c r="J2" i="2" a="1"/>
  <c r="J2" i="2"/>
  <c r="K2" i="8" a="1"/>
  <c r="K2" i="8"/>
  <c r="J2" i="8" a="1"/>
  <c r="J2" i="8"/>
  <c r="D13" i="9"/>
  <c r="D12" i="9"/>
  <c r="G13" i="9"/>
  <c r="G12" i="9"/>
  <c r="I13" i="9"/>
  <c r="I12" i="9"/>
  <c r="H13" i="9"/>
  <c r="H1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<sst xmlns="http://schemas.openxmlformats.org/spreadsheetml/2006/main" count="583" uniqueCount="88">
  <si>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</si>
  <si>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</si>
  <si>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</si>
  <si>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</si>
  <si>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</si>
  <si>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</si>
  <si>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</si>
  <si>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</si>
  <si>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</si>
  <si>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</si>
  <si>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</si>
  <si>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</si>
  <si>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</si>
  <si>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</si>
  <si>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</si>
  <si>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</si>
  <si>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</si>
  <si>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</si>
  <si>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</si>
  <si>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</si>
  <si>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</si>
  <si>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</si>
  <si>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</si>
  <si>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</si>
  <si>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</si>
  <si>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</si>
  <si>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</si>
  <si>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</si>
  <si>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</si>
  <si>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</si>
  <si>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</si>
  <si>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</si>
  <si>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</si>
  <si>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</si>
  <si>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</si>
  <si>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</si>
  <si>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</si>
  <si>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</si>
  <si>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</si>
  <si>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</si>
  <si>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</si>
  <si>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</si>
  <si>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</si>
  <si>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</si>
  <si>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</si>
  <si>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</si>
  <si>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</si>
  <si>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</si>
  <si>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</si>
  <si>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</si>
  <si>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</si>
  <si>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</si>
  <si>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</si>
  <si>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</si>
  <si>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</si>
  <si>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</si>
  <si>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</si>
  <si>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</si>
  <si>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</si>
  <si>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</si>
  <si>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</si>
  <si>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</si>
  <si>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</si>
  <si>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</si>
  <si>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</si>
  <si>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</si>
  <si>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</si>
  <si>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</si>
  <si>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</si>
  <si>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</si>
  <si>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</si>
  <si>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</si>
  <si>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</si>
  <si>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</si>
  <si>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</si>
  <si>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</si>
  <si>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</si>
  <si>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</si>
  <si>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</si>
  <si>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</si>
  <si>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IF</t>
  </si>
  <si>
    <t>IFS</t>
  </si>
  <si>
    <t>DAYS</t>
  </si>
  <si>
    <t>NETWORKDAYS</t>
  </si>
  <si>
    <t>Left</t>
  </si>
  <si>
    <t>Right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</si>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</sst>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-1C09]* #,##0_-;\-[$R-1C09]* #,##0_-;_-[$R-1C09]* &quot;-&quot;??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64" fontId="0" fillId="2" borderId="0" xfId="0" applyNumberFormat="1" applyFill="1"/>
    <xf numFmtId="14" fontId="0" fillId="2" borderId="0" xfId="0" applyNumberFormat="1" applyFill="1"/>
    <xf numFmtId="1" fontId="0" fillId="0" borderId="0" xfId="0" applyNumberFormat="1"/>
    <xf numFmtId="14" fontId="0" fillId="0" borderId="1" xfId="0" applyNumberFormat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3"/>
  <sheetViews>
    <sheetView workbookViewId="0">
      <selection activeCell="D4" sqref="D4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8.85546875" customWidth="1"/>
    <col min="5" max="5" width="12" customWidth="1"/>
    <col min="6" max="6" width="17.42578125" bestFit="1" customWidth="1"/>
    <col min="7" max="7" width="13" customWidth="1"/>
    <col min="8" max="8" width="11.85546875" customWidth="1"/>
    <col min="9" max="9" width="12.140625" customWidth="1"/>
    <col min="10" max="10" width="8.5703125" customWidth="1"/>
    <col min="11" max="11" width="9" customWidth="1"/>
  </cols>
  <sheetData>
    <row r="1" spans="1:11" s="4" customFormat="1" x14ac:dyDescent="0.25">
      <c r="A1" s="4" t="s">
        <v>20</v>
      </c>
      <c r="B1" s="4" t="s">
        <v>0</v>
      </c>
      <c r="C1" s="4" t="s">
        <v>1</v>
      </c>
      <c r="D1" s="4" t="s">
        <v>23</v>
      </c>
      <c r="E1" s="4" t="s">
        <v>24</v>
      </c>
      <c r="F1" s="4" t="s">
        <v>21</v>
      </c>
      <c r="G1" s="4" t="s">
        <v>22</v>
      </c>
      <c r="H1" s="4" t="s">
        <v>36</v>
      </c>
      <c r="I1" s="4" t="s">
        <v>37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3">
        <v>45000</v>
      </c>
      <c r="H2" s="1">
        <v>37197</v>
      </c>
      <c r="I2" s="1">
        <v>42253</v>
      </c>
      <c r="J2" s="1"/>
      <c r="K2" s="1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3">
        <v>36000</v>
      </c>
      <c r="H3" s="1">
        <v>36436</v>
      </c>
      <c r="I3" s="1">
        <v>42287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3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3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3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3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3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3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3">
        <v>42000</v>
      </c>
      <c r="H10" s="1">
        <v>37843</v>
      </c>
      <c r="I10" s="1">
        <v>40800</v>
      </c>
    </row>
    <row r="12" spans="1:11" x14ac:dyDescent="0.25">
      <c r="A12" s="5" t="s">
        <v>86</v>
      </c>
      <c r="B12" s="6"/>
      <c r="C12" s="6"/>
      <c r="D12" s="6">
        <f>MAX(D2:D10)</f>
        <v>38</v>
      </c>
      <c r="E12" s="6"/>
      <c r="F12" s="6"/>
      <c r="G12" s="7">
        <f>MAX(G2:G10)</f>
        <v>65000</v>
      </c>
      <c r="H12" s="8">
        <f>MAX(H2:H10)</f>
        <v>37933</v>
      </c>
      <c r="I12" s="8">
        <f>MAX(I2:I10)</f>
        <v>42986</v>
      </c>
    </row>
    <row r="13" spans="1:11" x14ac:dyDescent="0.25">
      <c r="A13" s="4" t="s">
        <v>87</v>
      </c>
      <c r="D13">
        <f>MIN(D2:D10)</f>
        <v>29</v>
      </c>
      <c r="G13" s="3">
        <f>MIN(G2:G10)</f>
        <v>36000</v>
      </c>
      <c r="H13" s="1">
        <f>MIN(H2:H10)</f>
        <v>35040</v>
      </c>
      <c r="I13" s="1">
        <f>MIN(I2:I10)</f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5" sqref="K5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s="11" customFormat="1" ht="15.75" x14ac:dyDescent="0.25">
      <c r="A1" s="11" t="s">
        <v>20</v>
      </c>
      <c r="B1" s="11" t="s">
        <v>0</v>
      </c>
      <c r="C1" s="11" t="s">
        <v>1</v>
      </c>
      <c r="D1" s="11" t="s">
        <v>23</v>
      </c>
      <c r="E1" s="11" t="s">
        <v>24</v>
      </c>
      <c r="F1" s="11" t="s">
        <v>21</v>
      </c>
      <c r="G1" s="11" t="s">
        <v>22</v>
      </c>
      <c r="H1" s="11" t="s">
        <v>36</v>
      </c>
      <c r="I1" s="11" t="s">
        <v>37</v>
      </c>
      <c r="J1" s="11" t="s">
        <v>80</v>
      </c>
      <c r="K1" s="1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 "Young")</f>
        <v>Young</v>
      </c>
      <c r="K2" t="str" cm="1">
        <f t="array" ref="K2:K10">_xlfn.IFS(D2:D10&gt;30, "Old", G2:G10 &lt; 63000, "underpaid")</f>
        <v>underpaid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underpaid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e">
        <v>#N/A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Old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Old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Old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Old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Old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20"/>
  <sheetViews>
    <sheetView workbookViewId="0">
      <selection activeCell="E6" sqref="E6"/>
    </sheetView>
  </sheetViews>
  <sheetFormatPr defaultColWidth="10.85546875" defaultRowHeight="15" x14ac:dyDescent="0.25"/>
  <cols>
    <col min="1" max="1" width="10.7109375" bestFit="1" customWidth="1"/>
  </cols>
  <sheetData>
    <row r="1" spans="1:12" s="11" customFormat="1" ht="15.75" x14ac:dyDescent="0.25">
      <c r="A1" s="11" t="s">
        <v>20</v>
      </c>
      <c r="B1" s="11" t="s">
        <v>0</v>
      </c>
      <c r="C1" s="11" t="s">
        <v>1</v>
      </c>
      <c r="D1" s="11" t="s">
        <v>23</v>
      </c>
      <c r="E1" s="11" t="s">
        <v>24</v>
      </c>
      <c r="F1" s="11" t="s">
        <v>21</v>
      </c>
      <c r="G1" s="11" t="s">
        <v>22</v>
      </c>
      <c r="H1" s="11" t="s">
        <v>36</v>
      </c>
      <c r="I1" s="11" t="s">
        <v>37</v>
      </c>
      <c r="J1" s="11" t="s">
        <v>19</v>
      </c>
      <c r="L1" s="1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  <row r="12" spans="1:12" x14ac:dyDescent="0.25">
      <c r="I12" s="9"/>
    </row>
    <row r="13" spans="1:12" x14ac:dyDescent="0.25">
      <c r="I13" s="9"/>
    </row>
    <row r="14" spans="1:12" x14ac:dyDescent="0.25">
      <c r="I14" s="9"/>
    </row>
    <row r="15" spans="1:12" x14ac:dyDescent="0.25">
      <c r="I15" s="9"/>
    </row>
    <row r="16" spans="1:12" x14ac:dyDescent="0.25">
      <c r="I16" s="9"/>
    </row>
    <row r="17" spans="9:9" x14ac:dyDescent="0.25">
      <c r="I17" s="9"/>
    </row>
    <row r="18" spans="9:9" x14ac:dyDescent="0.25">
      <c r="I18" s="9"/>
    </row>
    <row r="19" spans="9:9" x14ac:dyDescent="0.25">
      <c r="I19" s="9"/>
    </row>
    <row r="20" spans="9:9" x14ac:dyDescent="0.25">
      <c r="I2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B1" sqref="A1:XFD1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s="11" customFormat="1" ht="15.75" x14ac:dyDescent="0.25">
      <c r="A1" s="11" t="s">
        <v>20</v>
      </c>
      <c r="B1" s="11" t="s">
        <v>0</v>
      </c>
      <c r="C1" s="11" t="s">
        <v>1</v>
      </c>
      <c r="D1" s="11" t="s">
        <v>23</v>
      </c>
      <c r="E1" s="11" t="s">
        <v>24</v>
      </c>
      <c r="F1" s="11" t="s">
        <v>21</v>
      </c>
      <c r="G1" s="11" t="s">
        <v>22</v>
      </c>
      <c r="H1" s="11" t="s">
        <v>36</v>
      </c>
      <c r="I1" s="11" t="s">
        <v>37</v>
      </c>
      <c r="J1" s="11" t="s">
        <v>38</v>
      </c>
      <c r="K1" s="11" t="s">
        <v>84</v>
      </c>
      <c r="L1" s="11" t="s">
        <v>85</v>
      </c>
      <c r="M1" s="11" t="s">
        <v>85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sqref="A1:XFD1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9" max="9" width="17.5703125" customWidth="1"/>
  </cols>
  <sheetData>
    <row r="1" spans="1:11" s="11" customFormat="1" ht="15.75" x14ac:dyDescent="0.25">
      <c r="A1" s="11" t="s">
        <v>20</v>
      </c>
      <c r="B1" s="11" t="s">
        <v>0</v>
      </c>
      <c r="C1" s="11" t="s">
        <v>1</v>
      </c>
      <c r="D1" s="11" t="s">
        <v>23</v>
      </c>
      <c r="E1" s="11" t="s">
        <v>24</v>
      </c>
      <c r="F1" s="11" t="s">
        <v>21</v>
      </c>
      <c r="G1" s="11" t="s">
        <v>22</v>
      </c>
      <c r="H1" s="11" t="s">
        <v>36</v>
      </c>
      <c r="I1" s="11" t="s">
        <v>37</v>
      </c>
      <c r="J1" s="1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2" sqref="J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s="11" customFormat="1" ht="15.75" x14ac:dyDescent="0.25">
      <c r="A1" s="11" t="s">
        <v>20</v>
      </c>
      <c r="B1" s="11" t="s">
        <v>0</v>
      </c>
      <c r="C1" s="11" t="s">
        <v>1</v>
      </c>
      <c r="D1" s="11" t="s">
        <v>23</v>
      </c>
      <c r="E1" s="11" t="s">
        <v>24</v>
      </c>
      <c r="F1" s="11" t="s">
        <v>21</v>
      </c>
      <c r="G1" s="11" t="s">
        <v>22</v>
      </c>
      <c r="H1" s="11" t="s">
        <v>36</v>
      </c>
      <c r="I1" s="11" t="s">
        <v>37</v>
      </c>
      <c r="J1" s="11" t="s">
        <v>68</v>
      </c>
      <c r="K1" s="1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abSelected="1" workbookViewId="0">
      <selection activeCell="J7" sqref="J7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14.42578125" bestFit="1" customWidth="1"/>
    <col min="11" max="11" width="16.140625" bestFit="1" customWidth="1"/>
  </cols>
  <sheetData>
    <row r="1" spans="1:12" s="11" customFormat="1" ht="15.75" x14ac:dyDescent="0.25">
      <c r="A1" s="11" t="s">
        <v>20</v>
      </c>
      <c r="B1" s="11" t="s">
        <v>0</v>
      </c>
      <c r="C1" s="11" t="s">
        <v>1</v>
      </c>
      <c r="D1" s="11" t="s">
        <v>23</v>
      </c>
      <c r="E1" s="11" t="s">
        <v>24</v>
      </c>
      <c r="F1" s="11" t="s">
        <v>21</v>
      </c>
      <c r="G1" s="11" t="s">
        <v>22</v>
      </c>
      <c r="H1" s="11" t="s">
        <v>36</v>
      </c>
      <c r="I1" s="11" t="s">
        <v>37</v>
      </c>
      <c r="J1" s="11" t="s">
        <v>71</v>
      </c>
      <c r="K1" s="11" t="s">
        <v>72</v>
      </c>
      <c r="L1" s="11" t="s">
        <v>73</v>
      </c>
    </row>
    <row r="2" spans="1:12" ht="15.75" thickBot="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2" t="str" cm="1">
        <f t="array" ref="J2:J10">SUBSTITUTE(H2:H10, "/", "-", 1)</f>
        <v>11-2/2001</v>
      </c>
      <c r="K2" s="12" t="str" cm="1">
        <f t="array" ref="K2:K10">SUBSTITUTE(I2:I10, "/","-",2)</f>
        <v>9/6-2015</v>
      </c>
      <c r="L2" s="12" t="str" cm="1">
        <f t="array" ref="L2:L10">SUBSTITUTE(I2:I10, "/","-")</f>
        <v>9-6-2015</v>
      </c>
    </row>
    <row r="3" spans="1:12" ht="15.75" thickBot="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0" t="str">
        <v>10-3/1999</v>
      </c>
      <c r="K3" s="10" t="str">
        <v>10/10-2015</v>
      </c>
      <c r="L3" s="10" t="str">
        <v>10-10-2015</v>
      </c>
    </row>
    <row r="4" spans="1:12" ht="15.75" thickBot="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0" t="str">
        <v>7-4/2000</v>
      </c>
      <c r="K4" s="10" t="str">
        <v>9/8-2017</v>
      </c>
      <c r="L4" s="10" t="str">
        <v>9-8-2017</v>
      </c>
    </row>
    <row r="5" spans="1:12" ht="15.75" thickBot="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0" t="str">
        <v>1-5/2000</v>
      </c>
      <c r="K5" s="10" t="str">
        <v>12/3-2015</v>
      </c>
      <c r="L5" s="10" t="str">
        <v>12-3-2015</v>
      </c>
    </row>
    <row r="6" spans="1:12" ht="15.75" thickBot="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0" t="str">
        <v>5-6/2001</v>
      </c>
      <c r="K6" s="10" t="str">
        <v>8/30-2017</v>
      </c>
      <c r="L6" s="10" t="str">
        <v>8-30-2017</v>
      </c>
    </row>
    <row r="7" spans="1:12" ht="15.75" thickBot="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0" t="str">
        <v>5-6/2001</v>
      </c>
      <c r="K7" s="10" t="str">
        <v>9/11-2013</v>
      </c>
      <c r="L7" s="10" t="str">
        <v>9-11-2013</v>
      </c>
    </row>
    <row r="8" spans="1:12" ht="15.75" thickBot="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0" t="str">
        <v>11-8/2003</v>
      </c>
      <c r="K8" s="10" t="str">
        <v>9/11-2013</v>
      </c>
      <c r="L8" s="10" t="str">
        <v>9-11-2013</v>
      </c>
    </row>
    <row r="9" spans="1:12" ht="15.75" thickBot="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0" t="str">
        <v>6-9/2002</v>
      </c>
      <c r="K9" s="10" t="str">
        <v>4/22-2015</v>
      </c>
      <c r="L9" s="10" t="str">
        <v>4-22-2015</v>
      </c>
    </row>
    <row r="10" spans="1:12" ht="15.75" thickBot="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0" t="str">
        <v>8-10/2003</v>
      </c>
      <c r="K10" s="10" t="str">
        <v>4/22-2015</v>
      </c>
      <c r="L10" s="10" t="str">
        <v>4-22-2015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I15"/>
  <sheetViews>
    <sheetView workbookViewId="0">
      <selection activeCell="F12" sqref="F12"/>
    </sheetView>
  </sheetViews>
  <sheetFormatPr defaultColWidth="13" defaultRowHeight="15" x14ac:dyDescent="0.25"/>
  <sheetData>
    <row r="1" spans="1:9" s="11" customFormat="1" ht="15.75" x14ac:dyDescent="0.25">
      <c r="A1" s="11" t="s">
        <v>20</v>
      </c>
      <c r="B1" s="11" t="s">
        <v>0</v>
      </c>
      <c r="C1" s="11" t="s">
        <v>1</v>
      </c>
      <c r="D1" s="11" t="s">
        <v>23</v>
      </c>
      <c r="E1" s="11" t="s">
        <v>24</v>
      </c>
      <c r="F1" s="11" t="s">
        <v>21</v>
      </c>
      <c r="G1" s="11" t="s">
        <v>22</v>
      </c>
      <c r="H1" s="11" t="s">
        <v>36</v>
      </c>
      <c r="I1" s="11" t="s">
        <v>37</v>
      </c>
    </row>
    <row r="2" spans="1:9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9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9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9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9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9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9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9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9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3" spans="1:9" x14ac:dyDescent="0.25">
      <c r="A13" s="6" t="s">
        <v>74</v>
      </c>
      <c r="G13" s="4">
        <f>SUM(G2:G10)</f>
        <v>437000</v>
      </c>
    </row>
    <row r="14" spans="1:9" x14ac:dyDescent="0.25">
      <c r="A14" s="6" t="s">
        <v>75</v>
      </c>
      <c r="G14" s="4">
        <f>SUMIF(G2:G10, "&gt;50000")</f>
        <v>128000</v>
      </c>
    </row>
    <row r="15" spans="1:9" x14ac:dyDescent="0.25">
      <c r="A15" s="6" t="s">
        <v>76</v>
      </c>
      <c r="G15" s="13">
        <f>SUMIFS(G2:G10, E2:E10, "Female", D2:D10, "&gt;30")</f>
        <v>88000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6" sqref="F6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s="11" customFormat="1" ht="15.75" x14ac:dyDescent="0.25">
      <c r="A1" s="11" t="s">
        <v>20</v>
      </c>
      <c r="B1" s="11" t="s">
        <v>0</v>
      </c>
      <c r="C1" s="11" t="s">
        <v>1</v>
      </c>
      <c r="D1" s="11" t="s">
        <v>23</v>
      </c>
      <c r="E1" s="11" t="s">
        <v>24</v>
      </c>
      <c r="F1" s="11" t="s">
        <v>21</v>
      </c>
      <c r="G1" s="11" t="s">
        <v>22</v>
      </c>
      <c r="H1" s="11" t="s">
        <v>36</v>
      </c>
      <c r="I1" s="11" t="s">
        <v>37</v>
      </c>
      <c r="J1" s="11" t="s">
        <v>77</v>
      </c>
      <c r="K1" s="11" t="s">
        <v>78</v>
      </c>
      <c r="L1" s="1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2">
        <f>COUNT(A2:I2)</f>
        <v>5</v>
      </c>
      <c r="L2" s="12">
        <f>COUNTIFS(A2:A10, "&gt;1006", E2:E10, "Male")</f>
        <v>2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2" sqref="J2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CONCATENATE(Substitute!B2:B10, " ", Substitute!C2:C10)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25">
      <c r="H11" t="str">
        <f t="shared" ref="H11:H12" si="0">CONCATENATE(B11," ",C11)</f>
        <v xml:space="preserve"> </v>
      </c>
    </row>
    <row r="12" spans="1:10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H6" sqref="H6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s="11" customFormat="1" ht="15.75" x14ac:dyDescent="0.25">
      <c r="A1" s="11" t="s">
        <v>20</v>
      </c>
      <c r="B1" s="11" t="s">
        <v>0</v>
      </c>
      <c r="C1" s="11" t="s">
        <v>1</v>
      </c>
      <c r="D1" s="11" t="s">
        <v>23</v>
      </c>
      <c r="E1" s="11" t="s">
        <v>24</v>
      </c>
      <c r="F1" s="11" t="s">
        <v>21</v>
      </c>
      <c r="G1" s="11" t="s">
        <v>22</v>
      </c>
      <c r="H1" s="11" t="s">
        <v>36</v>
      </c>
      <c r="I1" s="11" t="s">
        <v>37</v>
      </c>
      <c r="J1" s="11" t="s">
        <v>82</v>
      </c>
      <c r="K1" s="1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2">
        <f>_xlfn.DAYS(I2,H2)</f>
        <v>5056</v>
      </c>
      <c r="K2" s="1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2">
        <f t="shared" ref="J3:J10" si="0">_xlfn.DAYS(I3,H3)</f>
        <v>5851</v>
      </c>
      <c r="K3" s="12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2">
        <f t="shared" si="0"/>
        <v>6275</v>
      </c>
      <c r="K4" s="12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2">
        <f t="shared" si="0"/>
        <v>5811</v>
      </c>
      <c r="K5" s="12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2">
        <f t="shared" si="0"/>
        <v>5960</v>
      </c>
      <c r="K6" s="12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2">
        <f t="shared" si="0"/>
        <v>4511</v>
      </c>
      <c r="K7" s="12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2">
        <f t="shared" si="0"/>
        <v>3595</v>
      </c>
      <c r="K8" s="12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2">
        <f t="shared" si="0"/>
        <v>4700</v>
      </c>
      <c r="K9" s="12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2">
        <f t="shared" si="0"/>
        <v>4273</v>
      </c>
      <c r="K10" s="12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MBALI MBATHA</cp:lastModifiedBy>
  <dcterms:created xsi:type="dcterms:W3CDTF">2021-12-16T14:18:34Z</dcterms:created>
  <dcterms:modified xsi:type="dcterms:W3CDTF">2024-03-03T21:12:17Z</dcterms:modified>
</cp:coreProperties>
</file>