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240" yWindow="135" windowWidth="19005" windowHeight="15990"/>
  </bookViews>
  <sheets>
    <sheet name="Displacement Cals" sheetId="1" r:id="rId1"/>
    <sheet name="SW Cmd Cal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8" i="1" l="1"/>
  <c r="F48" i="1"/>
  <c r="D48" i="1"/>
  <c r="C48" i="1"/>
  <c r="D73" i="1"/>
  <c r="C73" i="1"/>
  <c r="G73" i="1"/>
  <c r="F73" i="1"/>
  <c r="J30" i="1"/>
  <c r="I30" i="1"/>
  <c r="J29" i="1"/>
  <c r="I29" i="1"/>
  <c r="G71" i="1"/>
  <c r="G75" i="1" s="1"/>
  <c r="D71" i="1"/>
  <c r="D76" i="1" s="1"/>
  <c r="C71" i="1"/>
  <c r="E55" i="1"/>
  <c r="E56" i="1"/>
  <c r="E57" i="1"/>
  <c r="E58" i="1"/>
  <c r="E59" i="1"/>
  <c r="E60" i="1"/>
  <c r="E61" i="1"/>
  <c r="E62" i="1"/>
  <c r="E63" i="1"/>
  <c r="E64" i="1"/>
  <c r="E65" i="1"/>
  <c r="E66" i="1"/>
  <c r="B55" i="1"/>
  <c r="B56" i="1"/>
  <c r="B57" i="1"/>
  <c r="B58" i="1"/>
  <c r="B59" i="1"/>
  <c r="B60" i="1"/>
  <c r="B61" i="1"/>
  <c r="B62" i="1"/>
  <c r="B63" i="1"/>
  <c r="B64" i="1"/>
  <c r="B65" i="1"/>
  <c r="B66" i="1"/>
  <c r="G46" i="1"/>
  <c r="G51" i="1" s="1"/>
  <c r="F46" i="1"/>
  <c r="D46" i="1"/>
  <c r="D51" i="1" s="1"/>
  <c r="C46" i="1"/>
  <c r="E32" i="1"/>
  <c r="E33" i="1"/>
  <c r="E34" i="1"/>
  <c r="E35" i="1"/>
  <c r="E36" i="1"/>
  <c r="E37" i="1"/>
  <c r="E38" i="1"/>
  <c r="E39" i="1"/>
  <c r="E40" i="1"/>
  <c r="E41" i="1"/>
  <c r="B32" i="1"/>
  <c r="B33" i="1"/>
  <c r="B34" i="1"/>
  <c r="B35" i="1"/>
  <c r="B36" i="1"/>
  <c r="B37" i="1"/>
  <c r="B38" i="1"/>
  <c r="B39" i="1"/>
  <c r="B40" i="1"/>
  <c r="B41" i="1"/>
  <c r="C21" i="1"/>
  <c r="B8" i="1"/>
  <c r="E8" i="1"/>
  <c r="G23" i="1"/>
  <c r="D23" i="1"/>
  <c r="G21" i="1"/>
  <c r="D21" i="1"/>
  <c r="E5" i="1"/>
  <c r="F23" i="1" s="1"/>
  <c r="E6" i="1"/>
  <c r="E7" i="1"/>
  <c r="F21" i="1" s="1"/>
  <c r="E9" i="1"/>
  <c r="E10" i="1"/>
  <c r="E11" i="1"/>
  <c r="E12" i="1"/>
  <c r="E13" i="1"/>
  <c r="E14" i="1"/>
  <c r="E15" i="1"/>
  <c r="E16" i="1"/>
  <c r="B5" i="1"/>
  <c r="B6" i="1"/>
  <c r="B7" i="1"/>
  <c r="B9" i="1"/>
  <c r="B10" i="1"/>
  <c r="B11" i="1"/>
  <c r="B12" i="1"/>
  <c r="B13" i="1"/>
  <c r="B14" i="1"/>
  <c r="B15" i="1"/>
  <c r="B16" i="1"/>
  <c r="E54" i="1"/>
  <c r="F71" i="1" s="1"/>
  <c r="B54" i="1"/>
  <c r="E30" i="1"/>
  <c r="E31" i="1"/>
  <c r="E29" i="1"/>
  <c r="B30" i="1"/>
  <c r="B31" i="1"/>
  <c r="B29" i="1"/>
  <c r="E4" i="1"/>
  <c r="B4" i="1"/>
  <c r="C26" i="1" l="1"/>
  <c r="C23" i="1"/>
  <c r="C50" i="1"/>
  <c r="F26" i="1"/>
  <c r="G76" i="1"/>
  <c r="D75" i="1"/>
  <c r="D50" i="1"/>
  <c r="G50" i="1"/>
  <c r="N2" i="2"/>
  <c r="F5" i="2"/>
  <c r="G25" i="1"/>
  <c r="D25" i="1"/>
  <c r="D26" i="1"/>
  <c r="G26" i="1"/>
  <c r="C51" i="1" l="1"/>
  <c r="F76" i="1"/>
  <c r="F75" i="1"/>
  <c r="C76" i="1"/>
  <c r="C75" i="1"/>
  <c r="F51" i="1"/>
  <c r="F50" i="1"/>
  <c r="F25" i="1"/>
  <c r="C25" i="1"/>
</calcChain>
</file>

<file path=xl/sharedStrings.xml><?xml version="1.0" encoding="utf-8"?>
<sst xmlns="http://schemas.openxmlformats.org/spreadsheetml/2006/main" count="91" uniqueCount="25">
  <si>
    <t>X1</t>
  </si>
  <si>
    <t>New Slope:</t>
  </si>
  <si>
    <t>in/cmd</t>
  </si>
  <si>
    <t>in/LVDT</t>
  </si>
  <si>
    <t>R-squared value</t>
  </si>
  <si>
    <t>Previous Slopes:</t>
  </si>
  <si>
    <t>Cmd Volts</t>
  </si>
  <si>
    <t>LVDT Reading Volts</t>
  </si>
  <si>
    <t>Delta</t>
  </si>
  <si>
    <t>% Difference</t>
  </si>
  <si>
    <t>X2</t>
  </si>
  <si>
    <t>Y1</t>
  </si>
  <si>
    <t>Z1</t>
  </si>
  <si>
    <t>Z2</t>
  </si>
  <si>
    <t>Z3</t>
  </si>
  <si>
    <t>Full Extension</t>
  </si>
  <si>
    <t>LVDT Volts</t>
  </si>
  <si>
    <t>Full Retraction</t>
  </si>
  <si>
    <t xml:space="preserve"> %FS</t>
  </si>
  <si>
    <t>Inches</t>
  </si>
  <si>
    <t>%FS</t>
  </si>
  <si>
    <t>Mid-Point</t>
  </si>
  <si>
    <t>Expected</t>
  </si>
  <si>
    <t>Offsets</t>
  </si>
  <si>
    <t>Cal Sensor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</si>
</sst>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12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0" fontId="4" fillId="0" borderId="0" xfId="0" applyFont="1"/>
    <xf numFmtId="0" fontId="3" fillId="2" borderId="2" xfId="3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</cellXfs>
  <cellStyles count="4">
    <cellStyle name="Heading 1" xfId="2" builtinId="16"/>
    <cellStyle name="Normal" xfId="0" builtinId="0"/>
    <cellStyle name="Output" xfId="3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10</xdr:row>
      <xdr:rowOff>142875</xdr:rowOff>
    </xdr:from>
    <xdr:to>
      <xdr:col>11</xdr:col>
      <xdr:colOff>133350</xdr:colOff>
      <xdr:row>18</xdr:row>
      <xdr:rowOff>47625</xdr:rowOff>
    </xdr:to>
    <xdr:sp macro="" textlink="">
      <xdr:nvSpPr>
        <xdr:cNvPr id="2" name="TextBox 1"/>
        <xdr:cNvSpPr txBox="1"/>
      </xdr:nvSpPr>
      <xdr:spPr>
        <a:xfrm>
          <a:off x="8610600" y="2124075"/>
          <a:ext cx="2362200" cy="14287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Lucida Calligraphy" panose="03010101010101010101" pitchFamily="66" charset="0"/>
            </a:rPr>
            <a:t>Check Y1 Slope to determine Z Actuator safe offset</a:t>
          </a:r>
          <a:r>
            <a:rPr lang="en-US" sz="1100">
              <a:latin typeface="Lucida Calligraphy" panose="03010101010101010101" pitchFamily="66" charset="0"/>
            </a:rPr>
            <a:t>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19</xdr:row>
      <xdr:rowOff>114300</xdr:rowOff>
    </xdr:from>
    <xdr:to>
      <xdr:col>4</xdr:col>
      <xdr:colOff>685800</xdr:colOff>
      <xdr:row>31</xdr:row>
      <xdr:rowOff>142875</xdr:rowOff>
    </xdr:to>
    <xdr:sp macro="" textlink="">
      <xdr:nvSpPr>
        <xdr:cNvPr id="2" name="TextBox 1"/>
        <xdr:cNvSpPr txBox="1"/>
      </xdr:nvSpPr>
      <xdr:spPr>
        <a:xfrm>
          <a:off x="57150" y="3733800"/>
          <a:ext cx="4276725" cy="231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concept is to set up a SW command calibration that  aligns with the mechanical limits of the LBCB so that the zero volt mid-stroke is  the came as mechanical mid-stroke.</a:t>
          </a:r>
        </a:p>
        <a:p>
          <a:endParaRPr lang="en-US" sz="1100" baseline="0"/>
        </a:p>
        <a:p>
          <a:r>
            <a:rPr lang="en-US" sz="1100" baseline="0"/>
            <a:t>1.  Set the SW command calibration to the default.</a:t>
          </a:r>
        </a:p>
        <a:p>
          <a:r>
            <a:rPr lang="en-US" sz="1100" baseline="0"/>
            <a:t>2.  Locate the mechanical limits of the  actuator  in %FS.</a:t>
          </a:r>
        </a:p>
        <a:p>
          <a:r>
            <a:rPr lang="en-US" sz="1100" baseline="0"/>
            <a:t>3.  Set a new command calibration  with the two limit points.</a:t>
          </a:r>
        </a:p>
        <a:p>
          <a:endParaRPr lang="en-US" sz="1100" baseline="0"/>
        </a:p>
        <a:p>
          <a:r>
            <a:rPr lang="en-US" sz="1100" baseline="0"/>
            <a:t>For this particular calibration,  we have a specimen in the way that prevents us from fully extending the Z actuators.  For this reason we measure the full retracted and mid-point positions of the Y actuator and then  use those measurements to establish the mechanical mid-point of the Z actuators.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6"/>
  <sheetViews>
    <sheetView tabSelected="1" topLeftCell="A35" workbookViewId="0">
      <selection activeCell="G42" sqref="G42"/>
    </sheetView>
  </sheetViews>
  <sheetFormatPr defaultColWidth="8.85546875" defaultRowHeight="15" x14ac:dyDescent="0.25"/>
  <cols>
    <col min="2" max="2" width="15.7109375" customWidth="1"/>
    <col min="3" max="3" width="18.28515625" customWidth="1"/>
    <col min="4" max="4" width="21.42578125" customWidth="1"/>
    <col min="5" max="5" width="15.7109375" bestFit="1" customWidth="1"/>
    <col min="6" max="6" width="18.28515625" bestFit="1" customWidth="1"/>
    <col min="7" max="7" width="21.42578125" bestFit="1" customWidth="1"/>
    <col min="9" max="9" width="16.28515625" customWidth="1"/>
  </cols>
  <sheetData>
    <row r="2" spans="1:10" ht="20.25" thickBot="1" x14ac:dyDescent="0.35">
      <c r="B2" s="6" t="s">
        <v>0</v>
      </c>
      <c r="C2" s="6"/>
      <c r="D2" s="6"/>
      <c r="E2" s="6" t="s">
        <v>10</v>
      </c>
      <c r="F2" s="6"/>
      <c r="G2" s="6"/>
      <c r="I2" s="6" t="s">
        <v>23</v>
      </c>
      <c r="J2" s="6"/>
    </row>
    <row r="3" spans="1:10" ht="15.75" thickTop="1" x14ac:dyDescent="0.25">
      <c r="B3" t="s">
        <v>6</v>
      </c>
      <c r="C3" t="s">
        <v>7</v>
      </c>
      <c r="D3" t="s">
        <v>24</v>
      </c>
      <c r="E3" t="s">
        <v>6</v>
      </c>
      <c r="F3" t="s">
        <v>7</v>
      </c>
      <c r="G3" t="s">
        <v>24</v>
      </c>
      <c r="I3" t="s">
        <v>0</v>
      </c>
      <c r="J3">
        <v>0</v>
      </c>
    </row>
    <row r="4" spans="1:10" x14ac:dyDescent="0.25">
      <c r="A4" s="10">
        <v>0</v>
      </c>
      <c r="B4">
        <f>A4+$J$3</f>
        <v>0</v>
      </c>
      <c r="C4" s="11">
        <v>5.0526400000000002</v>
      </c>
      <c r="D4" s="11">
        <v>3.0943800000000001</v>
      </c>
      <c r="E4" s="8">
        <f>A4+$J$4</f>
        <v>0</v>
      </c>
      <c r="F4" s="11">
        <v>5.0448300000000001</v>
      </c>
      <c r="G4" s="11">
        <v>3.5593499999999998</v>
      </c>
      <c r="I4" t="s">
        <v>10</v>
      </c>
      <c r="J4">
        <v>0</v>
      </c>
    </row>
    <row r="5" spans="1:10" x14ac:dyDescent="0.25">
      <c r="A5" s="10">
        <v>0.5</v>
      </c>
      <c r="B5" s="11">
        <f t="shared" ref="B5:B16" si="0">A5+$J$3</f>
        <v>0.5</v>
      </c>
      <c r="C5" s="11">
        <v>4.5553299999999997</v>
      </c>
      <c r="D5" s="11">
        <v>2.1432000000000002</v>
      </c>
      <c r="E5" s="11">
        <f t="shared" ref="E5:E15" si="1">A5+$J$4</f>
        <v>0.5</v>
      </c>
      <c r="F5" s="11">
        <v>4.5404600000000004</v>
      </c>
      <c r="G5" s="11">
        <v>2.5838000000000001</v>
      </c>
      <c r="I5" t="s">
        <v>11</v>
      </c>
      <c r="J5">
        <v>0</v>
      </c>
    </row>
    <row r="6" spans="1:10" x14ac:dyDescent="0.25">
      <c r="A6" s="10">
        <v>1</v>
      </c>
      <c r="B6" s="11">
        <f t="shared" si="0"/>
        <v>1</v>
      </c>
      <c r="C6" s="11">
        <v>4.0626199999999999</v>
      </c>
      <c r="D6" s="11">
        <v>1.1811</v>
      </c>
      <c r="E6" s="11">
        <f t="shared" si="1"/>
        <v>1</v>
      </c>
      <c r="F6" s="11">
        <v>4.0387000000000004</v>
      </c>
      <c r="G6" s="11">
        <v>1.60511</v>
      </c>
      <c r="I6" t="s">
        <v>12</v>
      </c>
      <c r="J6">
        <v>3</v>
      </c>
    </row>
    <row r="7" spans="1:10" x14ac:dyDescent="0.25">
      <c r="A7" s="10">
        <v>1.5</v>
      </c>
      <c r="B7" s="11">
        <f t="shared" si="0"/>
        <v>1.5</v>
      </c>
      <c r="C7" s="11">
        <v>3.5578799999999999</v>
      </c>
      <c r="D7" s="11">
        <v>0.21168300000000001</v>
      </c>
      <c r="E7" s="11">
        <f t="shared" si="1"/>
        <v>1.5</v>
      </c>
      <c r="F7" s="11">
        <v>3.5375899999999998</v>
      </c>
      <c r="G7" s="11">
        <v>0.61183699999999996</v>
      </c>
      <c r="I7" t="s">
        <v>13</v>
      </c>
      <c r="J7">
        <v>3</v>
      </c>
    </row>
    <row r="8" spans="1:10" x14ac:dyDescent="0.25">
      <c r="A8">
        <v>1</v>
      </c>
      <c r="B8" s="11">
        <f t="shared" si="0"/>
        <v>1</v>
      </c>
      <c r="C8" s="11">
        <v>4.0568</v>
      </c>
      <c r="D8" s="11">
        <v>1.1867700000000001</v>
      </c>
      <c r="E8">
        <f t="shared" si="1"/>
        <v>1</v>
      </c>
      <c r="F8" s="11">
        <v>4.0359600000000002</v>
      </c>
      <c r="G8" s="11">
        <v>1.61205</v>
      </c>
      <c r="I8" t="s">
        <v>14</v>
      </c>
      <c r="J8">
        <v>3</v>
      </c>
    </row>
    <row r="9" spans="1:10" x14ac:dyDescent="0.25">
      <c r="A9" s="10">
        <v>0.5</v>
      </c>
      <c r="B9" s="11">
        <f>A9+$J$3</f>
        <v>0.5</v>
      </c>
      <c r="C9" s="11">
        <v>4.5566199999999997</v>
      </c>
      <c r="D9" s="11">
        <v>2.1483699999999999</v>
      </c>
      <c r="E9" s="11">
        <f>A9+$J$4</f>
        <v>0.5</v>
      </c>
      <c r="F9" s="11">
        <v>4.5353300000000001</v>
      </c>
      <c r="G9" s="11">
        <v>2.5885899999999999</v>
      </c>
    </row>
    <row r="10" spans="1:10" x14ac:dyDescent="0.25">
      <c r="A10" s="10">
        <v>0</v>
      </c>
      <c r="B10" s="11">
        <f>A10+$J$3</f>
        <v>0</v>
      </c>
      <c r="C10" s="11">
        <v>5.0564600000000004</v>
      </c>
      <c r="D10" s="11">
        <v>3.1049699999999998</v>
      </c>
      <c r="E10" s="11">
        <f>A10+$J$4</f>
        <v>0</v>
      </c>
      <c r="F10" s="11">
        <v>5.03688</v>
      </c>
      <c r="G10" s="11">
        <v>3.5602200000000002</v>
      </c>
    </row>
    <row r="11" spans="1:10" x14ac:dyDescent="0.25">
      <c r="A11" s="10">
        <v>-0.5</v>
      </c>
      <c r="B11" s="11">
        <f>A11+$J$3</f>
        <v>-0.5</v>
      </c>
      <c r="C11" s="11">
        <v>5.5565499999999997</v>
      </c>
      <c r="D11" s="11">
        <v>4.0689500000000001</v>
      </c>
      <c r="E11" s="11">
        <f>A11+$J$4</f>
        <v>-0.5</v>
      </c>
      <c r="F11" s="9">
        <v>5.5484499999999999</v>
      </c>
      <c r="G11" s="11">
        <v>4.54664</v>
      </c>
    </row>
    <row r="12" spans="1:10" x14ac:dyDescent="0.25">
      <c r="A12" s="10">
        <v>-1</v>
      </c>
      <c r="B12" s="11">
        <f>A12+$J$3</f>
        <v>-1</v>
      </c>
      <c r="C12" s="11">
        <v>6.05586</v>
      </c>
      <c r="D12" s="11">
        <v>5.0438999999999998</v>
      </c>
      <c r="E12" s="11">
        <f>A12+$J$4</f>
        <v>-1</v>
      </c>
      <c r="F12" s="11">
        <v>6.0529200000000003</v>
      </c>
      <c r="G12" s="11">
        <v>5.5272699999999997</v>
      </c>
    </row>
    <row r="13" spans="1:10" x14ac:dyDescent="0.25">
      <c r="A13" s="10">
        <v>-1.5</v>
      </c>
      <c r="B13" s="11">
        <f>A13+$J$3</f>
        <v>-1.5</v>
      </c>
      <c r="C13" s="11">
        <v>6.5617599999999996</v>
      </c>
      <c r="D13" s="11">
        <v>5.9706900000000003</v>
      </c>
      <c r="E13" s="11">
        <f>A13+$J$4</f>
        <v>-1.5</v>
      </c>
      <c r="F13" s="11">
        <v>6.5556299999999998</v>
      </c>
      <c r="G13" s="11">
        <v>6.0879500000000002</v>
      </c>
    </row>
    <row r="14" spans="1:10" x14ac:dyDescent="0.25">
      <c r="A14" s="10">
        <v>-1</v>
      </c>
      <c r="B14" s="11">
        <f>A14+$J$3</f>
        <v>-1</v>
      </c>
      <c r="C14" s="11">
        <v>6.0586099999999998</v>
      </c>
      <c r="D14" s="11">
        <v>5.0410399999999997</v>
      </c>
      <c r="E14" s="11">
        <f>A14+$J$4</f>
        <v>-1</v>
      </c>
      <c r="F14" s="11">
        <v>6.0533900000000003</v>
      </c>
      <c r="G14" s="11">
        <v>5.5251799999999998</v>
      </c>
    </row>
    <row r="15" spans="1:10" x14ac:dyDescent="0.25">
      <c r="A15" s="10">
        <v>-0.5</v>
      </c>
      <c r="B15" s="11">
        <f>A15+$J$3</f>
        <v>-0.5</v>
      </c>
      <c r="C15" s="11">
        <v>5.5708799999999998</v>
      </c>
      <c r="D15" s="11">
        <v>4.06576</v>
      </c>
      <c r="E15" s="11">
        <f>A15+$J$4</f>
        <v>-0.5</v>
      </c>
      <c r="F15" s="11">
        <v>5.5468599999999997</v>
      </c>
      <c r="G15" s="11">
        <v>4.5428300000000004</v>
      </c>
    </row>
    <row r="16" spans="1:10" x14ac:dyDescent="0.25">
      <c r="A16" s="10">
        <v>0</v>
      </c>
      <c r="B16" s="11">
        <f>A16+$J$3</f>
        <v>0</v>
      </c>
      <c r="C16" s="11">
        <v>5.0559700000000003</v>
      </c>
      <c r="D16" s="11">
        <v>3.1012200000000001</v>
      </c>
      <c r="E16" s="11">
        <f>A16+$J$4</f>
        <v>0</v>
      </c>
      <c r="F16" s="11">
        <v>5.0482399999999998</v>
      </c>
      <c r="G16" s="11">
        <v>3.5567700000000002</v>
      </c>
    </row>
    <row r="17" spans="1:10" x14ac:dyDescent="0.25">
      <c r="B17" s="11"/>
      <c r="E17" s="11"/>
    </row>
    <row r="18" spans="1:10" x14ac:dyDescent="0.25">
      <c r="B18" s="11"/>
      <c r="E18" s="11"/>
    </row>
    <row r="19" spans="1:10" x14ac:dyDescent="0.25">
      <c r="B19" s="11"/>
      <c r="E19" s="11"/>
    </row>
    <row r="20" spans="1:10" x14ac:dyDescent="0.25">
      <c r="B20" s="11"/>
      <c r="E20" s="11"/>
    </row>
    <row r="21" spans="1:10" x14ac:dyDescent="0.25">
      <c r="B21" s="4" t="s">
        <v>1</v>
      </c>
      <c r="C21" s="5">
        <f>SLOPE(D4:D16,B4:B16)</f>
        <v>-1.9239105789473685</v>
      </c>
      <c r="D21" s="5">
        <f>SLOPE(D4:D16,C4:C16)</f>
        <v>1.9221119520696954</v>
      </c>
      <c r="E21" s="4" t="s">
        <v>1</v>
      </c>
      <c r="F21" s="5">
        <f>SLOPE(G4:G16,E4:E16)</f>
        <v>-1.8955788947368422</v>
      </c>
      <c r="G21" s="5">
        <f>SLOPE(G4:G16,F4:F16)</f>
        <v>1.8819571713696672</v>
      </c>
    </row>
    <row r="22" spans="1:10" x14ac:dyDescent="0.25">
      <c r="B22" s="4"/>
      <c r="C22" t="s">
        <v>2</v>
      </c>
      <c r="D22" t="s">
        <v>3</v>
      </c>
      <c r="E22" s="4"/>
      <c r="F22" t="s">
        <v>2</v>
      </c>
      <c r="G22" t="s">
        <v>3</v>
      </c>
    </row>
    <row r="23" spans="1:10" x14ac:dyDescent="0.25">
      <c r="B23" s="4" t="s">
        <v>4</v>
      </c>
      <c r="C23">
        <f>RSQ(D4:D16,B4:B16)</f>
        <v>0.99997079887762896</v>
      </c>
      <c r="D23">
        <f>RSQ(D4:D16,C4:C16)</f>
        <v>0.99993773001325559</v>
      </c>
      <c r="E23" s="4" t="s">
        <v>4</v>
      </c>
      <c r="F23">
        <f>RSQ(G4:G16,E4:E16)</f>
        <v>0.99649225780092976</v>
      </c>
      <c r="G23">
        <f>RSQ(G4:G16,F4:F16)</f>
        <v>0.99644471469159757</v>
      </c>
    </row>
    <row r="24" spans="1:10" x14ac:dyDescent="0.25">
      <c r="B24" s="4" t="s">
        <v>5</v>
      </c>
      <c r="C24" s="11">
        <v>-1.957195</v>
      </c>
      <c r="D24" s="11">
        <v>1.9242395999999999</v>
      </c>
      <c r="E24" s="4" t="s">
        <v>5</v>
      </c>
      <c r="F24" s="11">
        <v>-1.970529</v>
      </c>
      <c r="G24" s="11">
        <v>1.9512319</v>
      </c>
    </row>
    <row r="25" spans="1:10" x14ac:dyDescent="0.25">
      <c r="B25" s="4" t="s">
        <v>8</v>
      </c>
      <c r="C25">
        <f>C21-C24</f>
        <v>3.3284421052631519E-2</v>
      </c>
      <c r="D25">
        <f>D21-D24</f>
        <v>-2.1276479303045104E-3</v>
      </c>
      <c r="E25" s="4" t="s">
        <v>8</v>
      </c>
      <c r="F25">
        <f>F21-F24</f>
        <v>7.4950105263157818E-2</v>
      </c>
      <c r="G25">
        <f>G21-G24</f>
        <v>-6.9274728630332794E-2</v>
      </c>
    </row>
    <row r="26" spans="1:10" x14ac:dyDescent="0.25">
      <c r="B26" s="4" t="s">
        <v>9</v>
      </c>
      <c r="C26" s="1">
        <f>(C24-C21)/((C21+C24)/2)</f>
        <v>1.7152030716803587E-2</v>
      </c>
      <c r="D26" s="1">
        <f>(D24-D21)/((D21+D24)/2)</f>
        <v>1.1063200549932249E-3</v>
      </c>
      <c r="E26" s="4" t="s">
        <v>9</v>
      </c>
      <c r="F26" s="1">
        <f>(F24-F21)/((F21+F24)/2)</f>
        <v>3.8772898896687162E-2</v>
      </c>
      <c r="G26" s="1">
        <f>(G24-G21)/((G21+G24)/2)</f>
        <v>3.6144696930161958E-2</v>
      </c>
    </row>
    <row r="27" spans="1:10" ht="20.25" thickBot="1" x14ac:dyDescent="0.35">
      <c r="B27" s="6" t="s">
        <v>11</v>
      </c>
      <c r="C27" s="6"/>
      <c r="D27" s="6"/>
      <c r="E27" s="6" t="s">
        <v>12</v>
      </c>
      <c r="F27" s="6"/>
      <c r="G27" s="6"/>
    </row>
    <row r="28" spans="1:10" ht="15.75" thickTop="1" x14ac:dyDescent="0.25">
      <c r="B28" s="11" t="s">
        <v>6</v>
      </c>
      <c r="C28" s="11" t="s">
        <v>7</v>
      </c>
      <c r="D28" s="11" t="s">
        <v>24</v>
      </c>
      <c r="E28" s="11" t="s">
        <v>6</v>
      </c>
      <c r="F28" s="11" t="s">
        <v>7</v>
      </c>
      <c r="G28" s="11" t="s">
        <v>24</v>
      </c>
    </row>
    <row r="29" spans="1:10" x14ac:dyDescent="0.25">
      <c r="A29" s="11">
        <v>0</v>
      </c>
      <c r="B29" s="11">
        <f>A29+$J$5</f>
        <v>0</v>
      </c>
      <c r="C29" s="11">
        <v>4.9541199999999996</v>
      </c>
      <c r="D29" s="11">
        <v>2.6794799999999999</v>
      </c>
      <c r="E29" s="11">
        <f>A29+$J$6</f>
        <v>3</v>
      </c>
      <c r="F29" s="11">
        <v>1.94486</v>
      </c>
      <c r="G29" s="11">
        <v>2.1814200000000001</v>
      </c>
      <c r="I29">
        <f>D38-D41</f>
        <v>1.4446400000000001</v>
      </c>
      <c r="J29">
        <f>C38-C41</f>
        <v>1.47729</v>
      </c>
    </row>
    <row r="30" spans="1:10" x14ac:dyDescent="0.25">
      <c r="A30" s="11">
        <v>0.5</v>
      </c>
      <c r="B30" s="11">
        <f t="shared" ref="B30:B45" si="2">A30+$J$5</f>
        <v>0.5</v>
      </c>
      <c r="C30" s="11">
        <v>4.4622700000000002</v>
      </c>
      <c r="D30" s="11">
        <v>2.1939899999999999</v>
      </c>
      <c r="E30" s="11">
        <f t="shared" ref="E30:E45" si="3">A30+$J$6</f>
        <v>3.5</v>
      </c>
      <c r="F30" s="11">
        <v>1.4583699999999999</v>
      </c>
      <c r="G30" s="11">
        <v>1.6872499999999999</v>
      </c>
      <c r="I30">
        <f>C38-C32</f>
        <v>2.9458199999999999</v>
      </c>
      <c r="J30">
        <f>D38-D32</f>
        <v>2.8915899999999999</v>
      </c>
    </row>
    <row r="31" spans="1:10" x14ac:dyDescent="0.25">
      <c r="A31" s="11">
        <v>1</v>
      </c>
      <c r="B31" s="11">
        <f t="shared" si="2"/>
        <v>1</v>
      </c>
      <c r="C31" s="11">
        <v>3.97166</v>
      </c>
      <c r="D31" s="11">
        <v>1.7179500000000001</v>
      </c>
      <c r="E31" s="11">
        <f t="shared" si="3"/>
        <v>4</v>
      </c>
      <c r="F31" s="11">
        <v>0.97300500000000001</v>
      </c>
      <c r="G31" s="11">
        <v>1.18642</v>
      </c>
    </row>
    <row r="32" spans="1:10" x14ac:dyDescent="0.25">
      <c r="A32" s="11">
        <v>1.5</v>
      </c>
      <c r="B32" s="11">
        <f t="shared" si="2"/>
        <v>1.5</v>
      </c>
      <c r="C32" s="11">
        <v>3.4822000000000002</v>
      </c>
      <c r="D32" s="11">
        <v>1.23153</v>
      </c>
      <c r="E32" s="11">
        <f t="shared" si="3"/>
        <v>4.5</v>
      </c>
      <c r="F32" s="11">
        <v>0.48851600000000001</v>
      </c>
      <c r="G32" s="11">
        <v>0.68116900000000002</v>
      </c>
    </row>
    <row r="33" spans="1:7" x14ac:dyDescent="0.25">
      <c r="A33" s="11">
        <v>1</v>
      </c>
      <c r="B33" s="11">
        <f t="shared" si="2"/>
        <v>1</v>
      </c>
      <c r="C33" s="11">
        <v>3.97174</v>
      </c>
      <c r="D33" s="11">
        <v>1.7205600000000001</v>
      </c>
      <c r="E33" s="11">
        <f t="shared" si="3"/>
        <v>4</v>
      </c>
      <c r="F33" s="11">
        <v>0.97475400000000001</v>
      </c>
      <c r="G33" s="11">
        <v>1.1904399999999999</v>
      </c>
    </row>
    <row r="34" spans="1:7" x14ac:dyDescent="0.25">
      <c r="A34" s="11">
        <v>0.5</v>
      </c>
      <c r="B34" s="11">
        <f t="shared" si="2"/>
        <v>0.5</v>
      </c>
      <c r="C34" s="11">
        <v>4.4617500000000003</v>
      </c>
      <c r="D34" s="11">
        <v>2.1958299999999999</v>
      </c>
      <c r="E34" s="11">
        <f t="shared" si="3"/>
        <v>3.5</v>
      </c>
      <c r="F34" s="11">
        <v>1.45949</v>
      </c>
      <c r="G34" s="11">
        <v>1.6916800000000001</v>
      </c>
    </row>
    <row r="35" spans="1:7" x14ac:dyDescent="0.25">
      <c r="A35" s="11">
        <v>0</v>
      </c>
      <c r="B35" s="11">
        <f t="shared" si="2"/>
        <v>0</v>
      </c>
      <c r="C35" s="11">
        <v>4.9523400000000004</v>
      </c>
      <c r="D35" s="11">
        <v>2.6802199999999998</v>
      </c>
      <c r="E35" s="11">
        <f t="shared" si="3"/>
        <v>3</v>
      </c>
      <c r="F35" s="9">
        <v>1.9445300000000001</v>
      </c>
      <c r="G35" s="11">
        <v>2.1822300000000001</v>
      </c>
    </row>
    <row r="36" spans="1:7" x14ac:dyDescent="0.25">
      <c r="A36" s="11">
        <v>-0.5</v>
      </c>
      <c r="B36" s="11">
        <f t="shared" si="2"/>
        <v>-0.5</v>
      </c>
      <c r="C36" s="11">
        <v>5.4431900000000004</v>
      </c>
      <c r="D36" s="11">
        <v>3.1555800000000001</v>
      </c>
      <c r="E36" s="11">
        <f t="shared" si="3"/>
        <v>2.5</v>
      </c>
      <c r="F36" s="11">
        <v>2.4304199999999998</v>
      </c>
      <c r="G36" s="11">
        <v>2.6789800000000001</v>
      </c>
    </row>
    <row r="37" spans="1:7" x14ac:dyDescent="0.25">
      <c r="A37" s="11">
        <v>-1</v>
      </c>
      <c r="B37" s="11">
        <f t="shared" si="2"/>
        <v>-1</v>
      </c>
      <c r="C37" s="11">
        <v>5.9356400000000002</v>
      </c>
      <c r="D37" s="11">
        <v>3.63463</v>
      </c>
      <c r="E37" s="11">
        <f t="shared" si="3"/>
        <v>2</v>
      </c>
      <c r="F37" s="11">
        <v>2.9163299999999999</v>
      </c>
      <c r="G37" s="11">
        <v>3.1680899999999999</v>
      </c>
    </row>
    <row r="38" spans="1:7" x14ac:dyDescent="0.25">
      <c r="A38" s="11">
        <v>-1.5</v>
      </c>
      <c r="B38" s="11">
        <f t="shared" si="2"/>
        <v>-1.5</v>
      </c>
      <c r="C38" s="11">
        <v>6.4280200000000001</v>
      </c>
      <c r="D38" s="11">
        <v>4.1231200000000001</v>
      </c>
      <c r="E38" s="11">
        <f t="shared" si="3"/>
        <v>1.5</v>
      </c>
      <c r="F38" s="11">
        <v>3.4034200000000001</v>
      </c>
      <c r="G38" s="11">
        <v>3.6614100000000001</v>
      </c>
    </row>
    <row r="39" spans="1:7" x14ac:dyDescent="0.25">
      <c r="A39" s="11">
        <v>-1</v>
      </c>
      <c r="B39" s="11">
        <f t="shared" si="2"/>
        <v>-1</v>
      </c>
      <c r="C39" s="11">
        <v>5.9351799999999999</v>
      </c>
      <c r="D39" s="11">
        <v>3.6337700000000002</v>
      </c>
      <c r="E39" s="11">
        <f t="shared" si="3"/>
        <v>2</v>
      </c>
      <c r="F39" s="11">
        <v>2.9150200000000002</v>
      </c>
      <c r="G39" s="11">
        <v>3.1661800000000002</v>
      </c>
    </row>
    <row r="40" spans="1:7" x14ac:dyDescent="0.25">
      <c r="A40" s="11">
        <v>-0.5</v>
      </c>
      <c r="B40" s="11">
        <f t="shared" si="2"/>
        <v>-0.5</v>
      </c>
      <c r="C40" s="11">
        <v>5.44278</v>
      </c>
      <c r="D40" s="11">
        <v>3.15394</v>
      </c>
      <c r="E40" s="11">
        <f t="shared" si="3"/>
        <v>2.5</v>
      </c>
      <c r="F40" s="11">
        <v>2.42889</v>
      </c>
      <c r="G40" s="11">
        <v>2.67631</v>
      </c>
    </row>
    <row r="41" spans="1:7" x14ac:dyDescent="0.25">
      <c r="A41" s="11">
        <v>0</v>
      </c>
      <c r="B41" s="11">
        <f t="shared" si="2"/>
        <v>0</v>
      </c>
      <c r="C41" s="11">
        <v>4.9507300000000001</v>
      </c>
      <c r="D41" s="11">
        <v>2.67848</v>
      </c>
      <c r="E41" s="11">
        <f t="shared" si="3"/>
        <v>3</v>
      </c>
      <c r="F41" s="11">
        <v>1.94323</v>
      </c>
      <c r="G41" s="11">
        <v>2.1795</v>
      </c>
    </row>
    <row r="42" spans="1:7" x14ac:dyDescent="0.25">
      <c r="B42" s="11"/>
      <c r="C42" s="11"/>
      <c r="D42" s="11"/>
      <c r="E42" s="11"/>
      <c r="F42" s="11"/>
      <c r="G42" s="11"/>
    </row>
    <row r="43" spans="1:7" x14ac:dyDescent="0.25">
      <c r="B43" s="11"/>
      <c r="C43" s="11"/>
      <c r="D43" s="11"/>
      <c r="E43" s="11"/>
      <c r="F43" s="11"/>
      <c r="G43" s="11"/>
    </row>
    <row r="44" spans="1:7" x14ac:dyDescent="0.25">
      <c r="B44" s="11"/>
      <c r="C44" s="11"/>
      <c r="D44" s="11"/>
      <c r="E44" s="11"/>
      <c r="F44" s="11"/>
      <c r="G44" s="11"/>
    </row>
    <row r="45" spans="1:7" x14ac:dyDescent="0.25">
      <c r="B45" s="11"/>
      <c r="C45" s="11"/>
      <c r="D45" s="11"/>
      <c r="E45" s="11"/>
      <c r="F45" s="11"/>
      <c r="G45" s="11"/>
    </row>
    <row r="46" spans="1:7" x14ac:dyDescent="0.25">
      <c r="B46" s="4" t="s">
        <v>1</v>
      </c>
      <c r="C46" s="5">
        <f>SLOPE(D29:D41,B29:B41)</f>
        <v>-0.96074999999999999</v>
      </c>
      <c r="D46" s="5">
        <f>SLOPE(D29:D41,C29:C41)</f>
        <v>0.9785557203843811</v>
      </c>
      <c r="E46" s="4" t="s">
        <v>1</v>
      </c>
      <c r="F46" s="5">
        <f>SLOPE(G29:G41,E29:E41)</f>
        <v>-0.99115278947368424</v>
      </c>
      <c r="G46" s="5">
        <f>SLOPE(G29:G41,F29:F41)</f>
        <v>1.0205118359759378</v>
      </c>
    </row>
    <row r="47" spans="1:7" x14ac:dyDescent="0.25">
      <c r="B47" s="4"/>
      <c r="C47" s="11" t="s">
        <v>2</v>
      </c>
      <c r="D47" s="11" t="s">
        <v>3</v>
      </c>
      <c r="E47" s="4"/>
      <c r="F47" s="11" t="s">
        <v>2</v>
      </c>
      <c r="G47" s="11" t="s">
        <v>3</v>
      </c>
    </row>
    <row r="48" spans="1:7" x14ac:dyDescent="0.25">
      <c r="B48" s="4" t="s">
        <v>4</v>
      </c>
      <c r="C48" s="11">
        <f>RSQ(D29:D41,B29:B41)</f>
        <v>0.99998495930875453</v>
      </c>
      <c r="D48" s="11">
        <f>RSQ(D29:D41,C29:C41)</f>
        <v>0.99998403415320636</v>
      </c>
      <c r="E48" s="4" t="s">
        <v>4</v>
      </c>
      <c r="F48" s="11">
        <f>RSQ(G29:G41,E29:E41)</f>
        <v>0.99996880197535376</v>
      </c>
      <c r="G48" s="11">
        <f>RSQ(G29:G41,F29:F41)</f>
        <v>0.99996511612299221</v>
      </c>
    </row>
    <row r="49" spans="2:7" x14ac:dyDescent="0.25">
      <c r="B49" s="4" t="s">
        <v>5</v>
      </c>
      <c r="C49" s="11">
        <v>-0.98295299999999997</v>
      </c>
      <c r="D49" s="11">
        <v>0.97596850000000002</v>
      </c>
      <c r="E49" s="4" t="s">
        <v>5</v>
      </c>
      <c r="F49" s="11">
        <v>-0.99639500000000003</v>
      </c>
      <c r="G49" s="11">
        <v>0.99664050000000004</v>
      </c>
    </row>
    <row r="50" spans="2:7" x14ac:dyDescent="0.25">
      <c r="B50" s="4" t="s">
        <v>8</v>
      </c>
      <c r="C50" s="11">
        <f>C46-C49</f>
        <v>2.2202999999999973E-2</v>
      </c>
      <c r="D50" s="11">
        <f>D46-D49</f>
        <v>2.5872203843810837E-3</v>
      </c>
      <c r="E50" s="4" t="s">
        <v>8</v>
      </c>
      <c r="F50" s="11">
        <f>F46-F49</f>
        <v>5.2422105263157937E-3</v>
      </c>
      <c r="G50" s="11">
        <f>G46-G49</f>
        <v>2.3871335975937713E-2</v>
      </c>
    </row>
    <row r="51" spans="2:7" x14ac:dyDescent="0.25">
      <c r="B51" s="4" t="s">
        <v>9</v>
      </c>
      <c r="C51" s="1">
        <f>(C49-C46)/((C46+C49)/2)</f>
        <v>2.2846082966379095E-2</v>
      </c>
      <c r="D51" s="1">
        <f>(D49-D46)/((D46+D49)/2)</f>
        <v>-2.6474170618077837E-3</v>
      </c>
      <c r="E51" s="4" t="s">
        <v>9</v>
      </c>
      <c r="F51" s="1">
        <f>(F49-F46)/((F46+F49)/2)</f>
        <v>5.2750535650807825E-3</v>
      </c>
      <c r="G51" s="1">
        <f>(G49-G46)/((G46+G49)/2)</f>
        <v>-2.3668352211374546E-2</v>
      </c>
    </row>
    <row r="52" spans="2:7" ht="20.25" thickBot="1" x14ac:dyDescent="0.35">
      <c r="B52" s="6" t="s">
        <v>13</v>
      </c>
      <c r="C52" s="6"/>
      <c r="D52" s="6"/>
      <c r="E52" s="6" t="s">
        <v>14</v>
      </c>
      <c r="F52" s="6"/>
      <c r="G52" s="6"/>
    </row>
    <row r="53" spans="2:7" ht="15.75" thickTop="1" x14ac:dyDescent="0.25">
      <c r="B53" s="11" t="s">
        <v>6</v>
      </c>
      <c r="C53" s="11" t="s">
        <v>7</v>
      </c>
      <c r="D53" s="11" t="s">
        <v>24</v>
      </c>
      <c r="E53" s="11" t="s">
        <v>6</v>
      </c>
      <c r="F53" s="11" t="s">
        <v>7</v>
      </c>
      <c r="G53" s="11" t="s">
        <v>24</v>
      </c>
    </row>
    <row r="54" spans="2:7" x14ac:dyDescent="0.25">
      <c r="B54" s="11">
        <f>A29+$J$7</f>
        <v>3</v>
      </c>
      <c r="C54" s="11">
        <v>2.0255700000000001</v>
      </c>
      <c r="D54" s="11">
        <v>2.85588</v>
      </c>
      <c r="E54" s="11">
        <f>A29+$J$8</f>
        <v>3</v>
      </c>
      <c r="F54" s="11">
        <v>2.0518900000000002</v>
      </c>
      <c r="G54" s="11">
        <v>1.9112899999999999</v>
      </c>
    </row>
    <row r="55" spans="2:7" x14ac:dyDescent="0.25">
      <c r="B55" s="11">
        <f t="shared" ref="B55:B66" si="4">A30+$J$7</f>
        <v>3.5</v>
      </c>
      <c r="C55" s="11">
        <v>1.53948</v>
      </c>
      <c r="D55" s="11">
        <v>2.3815</v>
      </c>
      <c r="E55" s="11">
        <f t="shared" ref="E55:E66" si="5">A30+$J$8</f>
        <v>3.5</v>
      </c>
      <c r="F55" s="11">
        <v>1.5652900000000001</v>
      </c>
      <c r="G55" s="11">
        <v>1.42553</v>
      </c>
    </row>
    <row r="56" spans="2:7" x14ac:dyDescent="0.25">
      <c r="B56" s="11">
        <f t="shared" si="4"/>
        <v>4</v>
      </c>
      <c r="C56" s="11">
        <v>1.04189</v>
      </c>
      <c r="D56" s="11">
        <v>1.90663</v>
      </c>
      <c r="E56" s="11">
        <f t="shared" si="5"/>
        <v>4</v>
      </c>
      <c r="F56" s="11">
        <v>1.0682100000000001</v>
      </c>
      <c r="G56" s="11">
        <v>0.93609900000000001</v>
      </c>
    </row>
    <row r="57" spans="2:7" x14ac:dyDescent="0.25">
      <c r="B57" s="11">
        <f t="shared" si="4"/>
        <v>4.5</v>
      </c>
      <c r="C57" s="11">
        <v>0.54497300000000004</v>
      </c>
      <c r="D57" s="11">
        <v>1.41812</v>
      </c>
      <c r="E57" s="11">
        <f t="shared" si="5"/>
        <v>4.5</v>
      </c>
      <c r="F57" s="11">
        <v>0.570075</v>
      </c>
      <c r="G57" s="11">
        <v>0.44199500000000003</v>
      </c>
    </row>
    <row r="58" spans="2:7" x14ac:dyDescent="0.25">
      <c r="B58" s="11">
        <f t="shared" si="4"/>
        <v>4</v>
      </c>
      <c r="C58" s="11">
        <v>1.04356</v>
      </c>
      <c r="D58" s="11">
        <v>1.90879</v>
      </c>
      <c r="E58" s="11">
        <f t="shared" si="5"/>
        <v>4</v>
      </c>
      <c r="F58" s="11">
        <v>1.0690200000000001</v>
      </c>
      <c r="G58" s="11">
        <v>0.94042800000000004</v>
      </c>
    </row>
    <row r="59" spans="2:7" x14ac:dyDescent="0.25">
      <c r="B59" s="11">
        <f t="shared" si="4"/>
        <v>3.5</v>
      </c>
      <c r="C59" s="11">
        <v>1.53834</v>
      </c>
      <c r="D59" s="11">
        <v>2.3832100000000001</v>
      </c>
      <c r="E59" s="11">
        <f t="shared" si="5"/>
        <v>3.5</v>
      </c>
      <c r="F59" s="11">
        <v>1.5669500000000001</v>
      </c>
      <c r="G59" s="11">
        <v>1.4289499999999999</v>
      </c>
    </row>
    <row r="60" spans="2:7" x14ac:dyDescent="0.25">
      <c r="B60" s="11">
        <f t="shared" si="4"/>
        <v>3</v>
      </c>
      <c r="C60" s="11">
        <v>2.0388299999999999</v>
      </c>
      <c r="D60" s="11">
        <v>2.86808</v>
      </c>
      <c r="E60" s="11">
        <f t="shared" si="5"/>
        <v>3</v>
      </c>
      <c r="F60" s="9">
        <v>2.0651199999999998</v>
      </c>
      <c r="G60" s="11">
        <v>1.91561</v>
      </c>
    </row>
    <row r="61" spans="2:7" x14ac:dyDescent="0.25">
      <c r="B61" s="11">
        <f t="shared" si="4"/>
        <v>2.5</v>
      </c>
      <c r="C61" s="11">
        <v>2.5369299999999999</v>
      </c>
      <c r="D61" s="11">
        <v>3.3448000000000002</v>
      </c>
      <c r="E61" s="11">
        <f t="shared" si="5"/>
        <v>2.5</v>
      </c>
      <c r="F61" s="11">
        <v>2.5633699999999999</v>
      </c>
      <c r="G61" s="11">
        <v>2.3904000000000001</v>
      </c>
    </row>
    <row r="62" spans="2:7" x14ac:dyDescent="0.25">
      <c r="B62" s="11">
        <f t="shared" si="4"/>
        <v>2</v>
      </c>
      <c r="C62" s="11">
        <v>3.0356100000000001</v>
      </c>
      <c r="D62" s="11">
        <v>3.82395</v>
      </c>
      <c r="E62" s="11">
        <f t="shared" si="5"/>
        <v>2</v>
      </c>
      <c r="F62" s="11">
        <v>3.0618300000000001</v>
      </c>
      <c r="G62" s="11">
        <v>2.8763000000000001</v>
      </c>
    </row>
    <row r="63" spans="2:7" x14ac:dyDescent="0.25">
      <c r="B63" s="11">
        <f t="shared" si="4"/>
        <v>1.5</v>
      </c>
      <c r="C63" s="11">
        <v>3.5348799999999998</v>
      </c>
      <c r="D63" s="11">
        <v>4.3158700000000003</v>
      </c>
      <c r="E63" s="11">
        <f t="shared" si="5"/>
        <v>1.5</v>
      </c>
      <c r="F63" s="11">
        <v>3.5588600000000001</v>
      </c>
      <c r="G63" s="11">
        <v>3.3541799999999999</v>
      </c>
    </row>
    <row r="64" spans="2:7" x14ac:dyDescent="0.25">
      <c r="B64" s="11">
        <f t="shared" si="4"/>
        <v>2</v>
      </c>
      <c r="C64" s="11">
        <v>3.0345399999999998</v>
      </c>
      <c r="D64" s="11">
        <v>3.8236500000000002</v>
      </c>
      <c r="E64" s="11">
        <f t="shared" si="5"/>
        <v>2</v>
      </c>
      <c r="F64" s="11">
        <v>3.06013</v>
      </c>
      <c r="G64" s="11">
        <v>2.87412</v>
      </c>
    </row>
    <row r="65" spans="2:7" x14ac:dyDescent="0.25">
      <c r="B65" s="11">
        <f t="shared" si="4"/>
        <v>2.5</v>
      </c>
      <c r="C65" s="11">
        <v>2.5352899999999998</v>
      </c>
      <c r="D65" s="11">
        <v>3.3439299999999998</v>
      </c>
      <c r="E65" s="11">
        <f t="shared" si="5"/>
        <v>2.5</v>
      </c>
      <c r="F65" s="11">
        <v>2.56114</v>
      </c>
      <c r="G65" s="11">
        <v>2.3865699999999999</v>
      </c>
    </row>
    <row r="66" spans="2:7" x14ac:dyDescent="0.25">
      <c r="B66" s="11">
        <f t="shared" si="4"/>
        <v>3</v>
      </c>
      <c r="C66" s="11">
        <v>2.0365000000000002</v>
      </c>
      <c r="D66" s="11">
        <v>2.86653</v>
      </c>
      <c r="E66" s="11">
        <f t="shared" si="5"/>
        <v>3</v>
      </c>
      <c r="F66" s="11">
        <v>2.0623300000000002</v>
      </c>
      <c r="G66" s="11">
        <v>1.9112899999999999</v>
      </c>
    </row>
    <row r="67" spans="2:7" x14ac:dyDescent="0.25">
      <c r="B67" s="11"/>
      <c r="C67" s="11"/>
      <c r="D67" s="11"/>
      <c r="E67" s="11"/>
      <c r="F67" s="11"/>
      <c r="G67" s="11"/>
    </row>
    <row r="68" spans="2:7" x14ac:dyDescent="0.25">
      <c r="B68" s="11"/>
      <c r="C68" s="11"/>
      <c r="D68" s="11"/>
      <c r="E68" s="11"/>
      <c r="F68" s="11"/>
      <c r="G68" s="11"/>
    </row>
    <row r="69" spans="2:7" x14ac:dyDescent="0.25">
      <c r="B69" s="11"/>
      <c r="C69" s="11"/>
      <c r="D69" s="11"/>
      <c r="E69" s="11"/>
      <c r="F69" s="11"/>
      <c r="G69" s="11"/>
    </row>
    <row r="70" spans="2:7" x14ac:dyDescent="0.25">
      <c r="B70" s="11"/>
      <c r="C70" s="11"/>
      <c r="D70" s="11"/>
      <c r="E70" s="11"/>
      <c r="F70" s="11"/>
      <c r="G70" s="11"/>
    </row>
    <row r="71" spans="2:7" x14ac:dyDescent="0.25">
      <c r="B71" s="4" t="s">
        <v>1</v>
      </c>
      <c r="C71" s="5">
        <f>SLOPE(D54:D66,B54:B66)</f>
        <v>-0.96219105263157889</v>
      </c>
      <c r="D71" s="5">
        <f>SLOPE(D54:D66,C54:C66)</f>
        <v>0.96556633805792791</v>
      </c>
      <c r="E71" s="4" t="s">
        <v>1</v>
      </c>
      <c r="F71" s="5">
        <f>SLOPE(G54:G66,E54:E66)</f>
        <v>-0.96878057894736824</v>
      </c>
      <c r="G71" s="5">
        <f>SLOPE(G54:G66,F54:F66)</f>
        <v>0.97244058585584747</v>
      </c>
    </row>
    <row r="72" spans="2:7" x14ac:dyDescent="0.25">
      <c r="B72" s="4"/>
      <c r="C72" s="11" t="s">
        <v>2</v>
      </c>
      <c r="D72" s="11" t="s">
        <v>3</v>
      </c>
      <c r="E72" s="4"/>
      <c r="F72" s="11" t="s">
        <v>2</v>
      </c>
      <c r="G72" s="11" t="s">
        <v>3</v>
      </c>
    </row>
    <row r="73" spans="2:7" x14ac:dyDescent="0.25">
      <c r="B73" s="4" t="s">
        <v>4</v>
      </c>
      <c r="C73" s="11">
        <f>RSQ(D54:D66,B54:B66)</f>
        <v>0.99997155313617625</v>
      </c>
      <c r="D73" s="11">
        <f>RSQ(D54:D66,C54:C66)</f>
        <v>0.99998302296011554</v>
      </c>
      <c r="E73" s="4" t="s">
        <v>4</v>
      </c>
      <c r="F73" s="11">
        <f>RSQ(G54:G66,E54:E66)</f>
        <v>0.99995828130030084</v>
      </c>
      <c r="G73" s="11">
        <f>RSQ(G54:G66,F54:F66)</f>
        <v>0.99993200799844606</v>
      </c>
    </row>
    <row r="74" spans="2:7" x14ac:dyDescent="0.25">
      <c r="B74" s="4" t="s">
        <v>5</v>
      </c>
      <c r="C74" s="11">
        <v>-0.98255599999999998</v>
      </c>
      <c r="D74" s="11">
        <v>0.97106210000000004</v>
      </c>
      <c r="E74" s="4" t="s">
        <v>5</v>
      </c>
      <c r="F74" s="11">
        <v>-0.97379800000000005</v>
      </c>
      <c r="G74" s="11">
        <v>0.96773089999999995</v>
      </c>
    </row>
    <row r="75" spans="2:7" x14ac:dyDescent="0.25">
      <c r="B75" s="4" t="s">
        <v>8</v>
      </c>
      <c r="C75" s="11">
        <f>C71-C74</f>
        <v>2.0364947368421094E-2</v>
      </c>
      <c r="D75" s="11">
        <f>D71-D74</f>
        <v>-5.4957619420721304E-3</v>
      </c>
      <c r="E75" s="4" t="s">
        <v>8</v>
      </c>
      <c r="F75" s="11">
        <f>F71-F74</f>
        <v>5.0174210526318097E-3</v>
      </c>
      <c r="G75" s="11">
        <f>G71-G74</f>
        <v>4.709685855847523E-3</v>
      </c>
    </row>
    <row r="76" spans="2:7" x14ac:dyDescent="0.25">
      <c r="B76" s="4" t="s">
        <v>9</v>
      </c>
      <c r="C76" s="1">
        <f>(C74-C71)/((C71+C74)/2)</f>
        <v>2.0943543625237843E-2</v>
      </c>
      <c r="D76" s="1">
        <f>(D74-D71)/((D71+D74)/2)</f>
        <v>5.6755976872707083E-3</v>
      </c>
      <c r="E76" s="4" t="s">
        <v>9</v>
      </c>
      <c r="F76" s="1">
        <f>(F74-F71)/((F71+F74)/2)</f>
        <v>5.1657329150109508E-3</v>
      </c>
      <c r="G76" s="1">
        <f>(G74-G71)/((G71+G74)/2)</f>
        <v>-4.8549170938567716E-3</v>
      </c>
    </row>
  </sheetData>
  <mergeCells count="7">
    <mergeCell ref="I2:J2"/>
    <mergeCell ref="B27:D27"/>
    <mergeCell ref="E27:G27"/>
    <mergeCell ref="B52:D52"/>
    <mergeCell ref="E52:G52"/>
    <mergeCell ref="B2:D2"/>
    <mergeCell ref="E2:G2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H9" sqref="H9"/>
    </sheetView>
  </sheetViews>
  <sheetFormatPr defaultColWidth="8.85546875" defaultRowHeight="15" x14ac:dyDescent="0.25"/>
  <cols>
    <col min="2" max="2" width="17.7109375" customWidth="1"/>
    <col min="3" max="3" width="10.42578125" customWidth="1"/>
    <col min="4" max="4" width="10" customWidth="1"/>
    <col min="5" max="5" width="10.42578125" bestFit="1" customWidth="1"/>
    <col min="6" max="6" width="13.140625" customWidth="1"/>
    <col min="7" max="7" width="10.42578125" bestFit="1" customWidth="1"/>
    <col min="8" max="8" width="15.140625" customWidth="1"/>
  </cols>
  <sheetData>
    <row r="1" spans="1:15" x14ac:dyDescent="0.25">
      <c r="B1" s="7" t="s">
        <v>15</v>
      </c>
      <c r="C1" s="7"/>
      <c r="D1" s="7" t="s">
        <v>17</v>
      </c>
      <c r="E1" s="7"/>
      <c r="F1" s="7"/>
      <c r="G1" s="7" t="s">
        <v>21</v>
      </c>
      <c r="H1" s="7"/>
      <c r="I1" s="7"/>
    </row>
    <row r="2" spans="1:15" x14ac:dyDescent="0.25">
      <c r="B2" t="s">
        <v>18</v>
      </c>
      <c r="C2" t="s">
        <v>16</v>
      </c>
      <c r="D2" t="s">
        <v>18</v>
      </c>
      <c r="E2" t="s">
        <v>16</v>
      </c>
      <c r="F2" t="s">
        <v>19</v>
      </c>
      <c r="G2" t="s">
        <v>20</v>
      </c>
      <c r="H2" t="s">
        <v>16</v>
      </c>
      <c r="I2" t="s">
        <v>19</v>
      </c>
      <c r="J2" t="s">
        <v>22</v>
      </c>
      <c r="M2">
        <v>5.9370000000000003</v>
      </c>
      <c r="N2">
        <f>M2-M3</f>
        <v>-1.2999999999999901E-2</v>
      </c>
      <c r="O2">
        <v>48.5</v>
      </c>
    </row>
    <row r="3" spans="1:15" x14ac:dyDescent="0.25">
      <c r="A3" t="s">
        <v>0</v>
      </c>
      <c r="B3">
        <v>-99.35</v>
      </c>
      <c r="C3">
        <v>10.3202</v>
      </c>
      <c r="D3">
        <v>0.9</v>
      </c>
      <c r="E3">
        <v>-9.2989699999999995E-2</v>
      </c>
      <c r="M3">
        <v>5.95</v>
      </c>
      <c r="O3">
        <v>48.6</v>
      </c>
    </row>
    <row r="4" spans="1:15" x14ac:dyDescent="0.25">
      <c r="A4" t="s">
        <v>10</v>
      </c>
      <c r="B4" s="2">
        <v>-98.39</v>
      </c>
      <c r="C4" s="3">
        <v>10.237</v>
      </c>
      <c r="D4">
        <v>0.45</v>
      </c>
      <c r="E4">
        <v>-5.0712E-2</v>
      </c>
      <c r="O4">
        <v>48.65</v>
      </c>
    </row>
    <row r="5" spans="1:15" x14ac:dyDescent="0.25">
      <c r="A5" t="s">
        <v>11</v>
      </c>
      <c r="B5">
        <v>-99</v>
      </c>
      <c r="C5">
        <v>10.119999999999999</v>
      </c>
      <c r="D5">
        <v>1.31</v>
      </c>
      <c r="E5" s="3">
        <v>-0.1043</v>
      </c>
      <c r="F5">
        <f>1.03</f>
        <v>1.03</v>
      </c>
      <c r="G5">
        <v>0</v>
      </c>
      <c r="H5">
        <v>4.9615200000000002</v>
      </c>
      <c r="I5">
        <v>6.03</v>
      </c>
      <c r="M5">
        <v>5.97</v>
      </c>
      <c r="O5">
        <v>-48.8</v>
      </c>
    </row>
    <row r="6" spans="1:15" x14ac:dyDescent="0.25">
      <c r="A6" t="s">
        <v>12</v>
      </c>
      <c r="D6">
        <v>0.09</v>
      </c>
      <c r="E6">
        <v>-1.63535E-2</v>
      </c>
      <c r="F6">
        <v>1.03</v>
      </c>
      <c r="G6">
        <v>-48.58</v>
      </c>
      <c r="H6">
        <v>4.8705800000000004</v>
      </c>
      <c r="I6">
        <v>6.03</v>
      </c>
      <c r="J6">
        <v>6.03</v>
      </c>
      <c r="M6">
        <v>6.02</v>
      </c>
      <c r="O6">
        <v>-49.5</v>
      </c>
    </row>
    <row r="7" spans="1:15" x14ac:dyDescent="0.25">
      <c r="A7" t="s">
        <v>13</v>
      </c>
      <c r="D7" s="2">
        <v>1.1499999999999999</v>
      </c>
      <c r="E7" s="3">
        <v>-0.10027899999999999</v>
      </c>
      <c r="F7">
        <v>1.03</v>
      </c>
      <c r="G7">
        <v>-48.4</v>
      </c>
      <c r="H7">
        <v>5.0345399999999998</v>
      </c>
      <c r="I7">
        <v>6.03</v>
      </c>
      <c r="O7">
        <v>-49</v>
      </c>
    </row>
    <row r="8" spans="1:15" x14ac:dyDescent="0.25">
      <c r="A8" t="s">
        <v>14</v>
      </c>
      <c r="D8">
        <v>0.26</v>
      </c>
      <c r="E8">
        <v>-2.17311E-2</v>
      </c>
      <c r="F8">
        <v>1</v>
      </c>
      <c r="G8">
        <v>-49</v>
      </c>
      <c r="H8">
        <v>5.0624599999999997</v>
      </c>
      <c r="I8">
        <v>6</v>
      </c>
      <c r="J8">
        <v>6</v>
      </c>
    </row>
  </sheetData>
  <mergeCells count="3">
    <mergeCell ref="B1:C1"/>
    <mergeCell ref="G1:I1"/>
    <mergeCell ref="D1:F1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Displacement Cals</vt:lpstr>
      <vt:lpstr>SW Cmd Cals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Bletzinger, Michael Erwin</dc:creator>
  <cp:lastModifiedBy>Bletzinger, Michael Erwin</cp:lastModifiedBy>
  <dcterms:created xsi:type="dcterms:W3CDTF">2014-03-03T18:04:23Z</dcterms:created>
  <dcterms:modified xsi:type="dcterms:W3CDTF">2014-05-16T21:00:38Z</dcterms:modified>
</cp:coreProperties>
</file>