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5195" windowHeight="11760" firstSheet="2" activeTab="4"/>
  </bookViews>
  <sheets>
    <sheet name="Displacements" sheetId="1" r:id="rId1"/>
    <sheet name="Load Sensitivitiy" sheetId="4" r:id="rId2"/>
    <sheet name="Displacement Coarse" sheetId="5" r:id="rId3"/>
    <sheet name="Servo Offsets" sheetId="6" r:id="rId4"/>
    <sheet name="Load Cell Shunt Cal" sheetId="7" r:id="rId5"/>
  </sheets>
  <calcPr calcId="145621"/>
</workbook>
</file>

<file path=xl/calcChain.xml><?xml version="1.0" encoding="utf-8"?>
<calcChain xmlns="http://schemas.openxmlformats.org/spreadsheetml/2006/main">
  <c r="E16" i="7" l="1"/>
  <c r="I16" i="7" s="1"/>
  <c r="F16" i="7"/>
  <c r="G16" i="7"/>
  <c r="E17" i="7"/>
  <c r="I17" i="7" s="1"/>
  <c r="F17" i="7"/>
  <c r="G17" i="7"/>
  <c r="E18" i="7"/>
  <c r="I18" i="7" s="1"/>
  <c r="F18" i="7"/>
  <c r="G18" i="7"/>
  <c r="E19" i="7"/>
  <c r="I19" i="7" s="1"/>
  <c r="F19" i="7"/>
  <c r="G19" i="7"/>
  <c r="E20" i="7"/>
  <c r="I20" i="7" s="1"/>
  <c r="F20" i="7"/>
  <c r="G20" i="7"/>
  <c r="F15" i="7"/>
  <c r="G15" i="7"/>
  <c r="E15" i="7"/>
  <c r="I15" i="7" s="1"/>
  <c r="I9" i="7"/>
  <c r="I8" i="7"/>
  <c r="I7" i="7"/>
  <c r="I6" i="7"/>
  <c r="I5" i="7"/>
  <c r="I4" i="7"/>
  <c r="C5" i="6"/>
  <c r="C10" i="6"/>
  <c r="C15" i="6"/>
  <c r="C20" i="6"/>
  <c r="C25" i="6"/>
  <c r="C30" i="6"/>
  <c r="D6" i="5"/>
  <c r="F14" i="1" s="1"/>
  <c r="D9" i="5"/>
  <c r="F30" i="1" s="1"/>
  <c r="D12" i="5"/>
  <c r="D15" i="5"/>
  <c r="D18" i="5"/>
  <c r="D21" i="5"/>
  <c r="I25" i="4"/>
  <c r="F11" i="1"/>
  <c r="F12" i="1"/>
  <c r="F13" i="1"/>
  <c r="F15" i="1"/>
  <c r="F16" i="1"/>
  <c r="F17" i="1"/>
  <c r="F19" i="1"/>
  <c r="F20" i="1"/>
  <c r="F21" i="1"/>
  <c r="F22" i="1"/>
  <c r="I25" i="1"/>
  <c r="F31" i="1"/>
  <c r="F35" i="1"/>
  <c r="F37" i="1"/>
  <c r="F38" i="1"/>
  <c r="F39" i="1"/>
  <c r="F48" i="1"/>
  <c r="F49" i="1"/>
  <c r="F50" i="1"/>
  <c r="F51" i="1"/>
  <c r="F52" i="1"/>
  <c r="F53" i="1"/>
  <c r="F54" i="1"/>
  <c r="F55" i="1"/>
  <c r="F56" i="1"/>
  <c r="F57" i="1"/>
  <c r="F58" i="1"/>
  <c r="F65" i="1"/>
  <c r="F66" i="1"/>
  <c r="F67" i="1"/>
  <c r="F68" i="1"/>
  <c r="F69" i="1"/>
  <c r="F70" i="1"/>
  <c r="F71" i="1"/>
  <c r="F72" i="1"/>
  <c r="F73" i="1"/>
  <c r="F74" i="1"/>
  <c r="F75" i="1"/>
  <c r="F82" i="1"/>
  <c r="F83" i="1"/>
  <c r="F84" i="1"/>
  <c r="F85" i="1"/>
  <c r="F86" i="1"/>
  <c r="F87" i="1"/>
  <c r="F88" i="1"/>
  <c r="F89" i="1"/>
  <c r="F90" i="1"/>
  <c r="F91" i="1"/>
  <c r="F92" i="1"/>
  <c r="F99" i="1"/>
  <c r="F100" i="1"/>
  <c r="F101" i="1"/>
  <c r="F102" i="1"/>
  <c r="F103" i="1"/>
  <c r="F104" i="1"/>
  <c r="F105" i="1"/>
  <c r="F106" i="1"/>
  <c r="F107" i="1"/>
  <c r="F108" i="1"/>
  <c r="F109" i="1"/>
  <c r="F33" i="1" l="1"/>
  <c r="F40" i="1"/>
  <c r="F36" i="1"/>
  <c r="F32" i="1"/>
  <c r="F18" i="1"/>
  <c r="F34" i="1"/>
</calcChain>
</file>

<file path=xl/sharedStrings.xml><?xml version="1.0" encoding="utf-8"?>
<sst xmlns="http://schemas.openxmlformats.org/spreadsheetml/2006/main" count="204" uniqueCount="56">
  <si>
    <t>Command</t>
  </si>
  <si>
    <t>#</t>
  </si>
  <si>
    <t>X2 Dir.</t>
  </si>
  <si>
    <t>X1 Dir.</t>
  </si>
  <si>
    <t>Z1 Dir.</t>
  </si>
  <si>
    <t>Measured LDT</t>
  </si>
  <si>
    <t>voltage, (v)</t>
  </si>
  <si>
    <t>Gage</t>
  </si>
  <si>
    <t>length, (in)</t>
  </si>
  <si>
    <t>Z2 Dir.</t>
  </si>
  <si>
    <t>Y1 Dir.</t>
  </si>
  <si>
    <t>Z3 Dir.</t>
  </si>
  <si>
    <t>Actuator calibrations of Crane Bay LBCB 3 in the operations manager for one box control</t>
  </si>
  <si>
    <t>Calibration data in actuator space using Aditiya's software</t>
  </si>
  <si>
    <t>Measured LC</t>
  </si>
  <si>
    <t>v</t>
  </si>
  <si>
    <t>lbs</t>
  </si>
  <si>
    <t>Calibrated LC</t>
  </si>
  <si>
    <t>Note:  Tension is read as negative</t>
  </si>
  <si>
    <t>Ray,  Michael, &amp; Tim</t>
  </si>
  <si>
    <t>Extension</t>
  </si>
  <si>
    <t>Retraction</t>
  </si>
  <si>
    <t>%FS</t>
  </si>
  <si>
    <t>Caliper Reading (in.)</t>
  </si>
  <si>
    <t>Range</t>
  </si>
  <si>
    <t>Length, (in.)</t>
  </si>
  <si>
    <t>Caliper</t>
  </si>
  <si>
    <t>Reading, (in.)</t>
  </si>
  <si>
    <t>X1 Calibration</t>
  </si>
  <si>
    <t>X2 Calibration</t>
  </si>
  <si>
    <t>Y1 Calibration</t>
  </si>
  <si>
    <t>Z1 Calibration</t>
  </si>
  <si>
    <t>Z2 Calibration</t>
  </si>
  <si>
    <t>Z3 Calibration</t>
  </si>
  <si>
    <t>Note:  Gage length was measured using digital calipers</t>
  </si>
  <si>
    <t>Actuator calibrations of User Studio 1 LBCB in the operations manager for one box control</t>
  </si>
  <si>
    <t>Dan Borello, Tim Gregor</t>
  </si>
  <si>
    <t>Tim Gregor</t>
  </si>
  <si>
    <t>Servo Errors</t>
  </si>
  <si>
    <t>Actuator</t>
  </si>
  <si>
    <t>Avg. Servo Error</t>
  </si>
  <si>
    <t>X1</t>
  </si>
  <si>
    <t>X2</t>
  </si>
  <si>
    <t>Y1</t>
  </si>
  <si>
    <t>Z1</t>
  </si>
  <si>
    <t>Z3</t>
  </si>
  <si>
    <t>Z2</t>
  </si>
  <si>
    <t>Original Calibrated System</t>
  </si>
  <si>
    <t>Zero</t>
  </si>
  <si>
    <t>Positive</t>
  </si>
  <si>
    <t>Negative</t>
  </si>
  <si>
    <t>Load Cell Volts</t>
  </si>
  <si>
    <t>Force Reading</t>
  </si>
  <si>
    <t>Current System</t>
  </si>
  <si>
    <t>Slope</t>
  </si>
  <si>
    <t>Offset Volts with high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</si>
</sst>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000000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0" xfId="0" applyFont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4" fillId="2" borderId="0" xfId="0" applyFont="1" applyFill="1"/>
    <xf numFmtId="0" fontId="4" fillId="3" borderId="0" xfId="0" applyFont="1" applyFill="1"/>
    <xf numFmtId="14" fontId="0" fillId="0" borderId="0" xfId="0" applyNumberFormat="1" applyAlignment="1">
      <alignment horizontal="left"/>
    </xf>
    <xf numFmtId="14" fontId="7" fillId="0" borderId="0" xfId="0" applyNumberFormat="1" applyFont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0" xfId="0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14" fontId="6" fillId="0" borderId="0" xfId="0" applyNumberFormat="1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2" fontId="0" fillId="0" borderId="0" xfId="0" applyNumberFormat="1"/>
    <xf numFmtId="0" fontId="6" fillId="0" borderId="0" xfId="0" applyFont="1"/>
    <xf numFmtId="164" fontId="0" fillId="0" borderId="0" xfId="0" applyNumberFormat="1"/>
    <xf numFmtId="166" fontId="0" fillId="0" borderId="0" xfId="0" applyNumberFormat="1"/>
    <xf numFmtId="0" fontId="7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X2</a:t>
            </a:r>
          </a:p>
        </c:rich>
      </c:tx>
      <c:layout>
        <c:manualLayout>
          <c:xMode val="edge"/>
          <c:yMode val="edge"/>
          <c:x val="0.3923766816143498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4977578475336"/>
          <c:y val="0.23333417727928704"/>
          <c:w val="0.83856502242152464"/>
          <c:h val="0.5074092426549575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0277474231025728"/>
                  <c:y val="-5.2359462171002666E-2"/>
                </c:manualLayout>
              </c:layout>
              <c:numFmt formatCode="#,##0.000000" sourceLinked="0"/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Displacements!$C$30:$C$40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7.15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-7</c:v>
                </c:pt>
                <c:pt idx="10">
                  <c:v>1</c:v>
                </c:pt>
              </c:numCache>
            </c:numRef>
          </c:xVal>
          <c:yVal>
            <c:numRef>
              <c:f>Displacements!$F$30:$F$40</c:f>
              <c:numCache>
                <c:formatCode>General</c:formatCode>
                <c:ptCount val="11"/>
                <c:pt idx="0">
                  <c:v>-6.7000000000000171E-2</c:v>
                </c:pt>
                <c:pt idx="1">
                  <c:v>-0.61500000000000021</c:v>
                </c:pt>
                <c:pt idx="2">
                  <c:v>-1.1545000000000003</c:v>
                </c:pt>
                <c:pt idx="3">
                  <c:v>-1.7340000000000002</c:v>
                </c:pt>
                <c:pt idx="4">
                  <c:v>-1.9965000000000002</c:v>
                </c:pt>
                <c:pt idx="5">
                  <c:v>-6.7500000000000338E-2</c:v>
                </c:pt>
                <c:pt idx="6">
                  <c:v>0.47699999999999987</c:v>
                </c:pt>
                <c:pt idx="7">
                  <c:v>1.0194999999999999</c:v>
                </c:pt>
                <c:pt idx="8">
                  <c:v>1.5569999999999999</c:v>
                </c:pt>
                <c:pt idx="9">
                  <c:v>1.8459999999999996</c:v>
                </c:pt>
                <c:pt idx="10">
                  <c:v>-0.34050000000000002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2288"/>
        <c:axId val="84372864"/>
      </c:scatterChart>
      <c:valAx>
        <c:axId val="8437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641255605381166"/>
              <c:y val="0.84074385146301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72864"/>
        <c:crosses val="autoZero"/>
        <c:crossBetween val="midCat"/>
      </c:valAx>
      <c:valAx>
        <c:axId val="84372864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874439461883408E-2"/>
              <c:y val="0.29629746281714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7228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3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30"/>
              <a:t>LVDT Y1</a:t>
            </a:r>
          </a:p>
        </c:rich>
      </c:tx>
      <c:layout>
        <c:manualLayout>
          <c:xMode val="edge"/>
          <c:yMode val="edge"/>
          <c:x val="0.45695456942054424"/>
          <c:y val="3.3639204993368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1306527030145"/>
          <c:y val="0.18042867339411731"/>
          <c:w val="0.82560884383804978"/>
          <c:h val="0.6024482823498493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3309149265570065"/>
                  <c:y val="1.5345849060943381E-3"/>
                </c:manualLayout>
              </c:layout>
              <c:numFmt formatCode="#,##0.000000" sourceLinked="0"/>
              <c:txPr>
                <a:bodyPr/>
                <a:lstStyle/>
                <a:p>
                  <a:pPr>
                    <a:defRPr sz="1000"/>
                  </a:pPr>
                  <a:endParaRPr lang="en-US"/>
                </a:p>
              </c:txPr>
            </c:trendlineLbl>
          </c:trendline>
          <c:xVal>
            <c:numRef>
              <c:f>Displacements!$D$48:$D$58</c:f>
              <c:numCache>
                <c:formatCode>General</c:formatCode>
                <c:ptCount val="11"/>
                <c:pt idx="0">
                  <c:v>3.8E-3</c:v>
                </c:pt>
                <c:pt idx="1">
                  <c:v>-1.9874000000000001</c:v>
                </c:pt>
                <c:pt idx="2">
                  <c:v>-3.9767000000000001</c:v>
                </c:pt>
                <c:pt idx="3">
                  <c:v>-5.9649999999999999</c:v>
                </c:pt>
                <c:pt idx="4">
                  <c:v>-7.4109999999999996</c:v>
                </c:pt>
                <c:pt idx="5">
                  <c:v>1.6000000000000001E-3</c:v>
                </c:pt>
                <c:pt idx="6">
                  <c:v>1.9935</c:v>
                </c:pt>
                <c:pt idx="7">
                  <c:v>3.9845000000000002</c:v>
                </c:pt>
                <c:pt idx="8">
                  <c:v>5.9770000000000003</c:v>
                </c:pt>
                <c:pt idx="9">
                  <c:v>7.2859999999999996</c:v>
                </c:pt>
              </c:numCache>
            </c:numRef>
          </c:xVal>
          <c:yVal>
            <c:numRef>
              <c:f>Displacements!$F$48:$F$58</c:f>
              <c:numCache>
                <c:formatCode>General</c:formatCode>
                <c:ptCount val="11"/>
                <c:pt idx="0">
                  <c:v>6.5000000000001723E-3</c:v>
                </c:pt>
                <c:pt idx="1">
                  <c:v>-0.26649999999999996</c:v>
                </c:pt>
                <c:pt idx="2">
                  <c:v>-0.54349999999999987</c:v>
                </c:pt>
                <c:pt idx="3">
                  <c:v>-0.80949999999999989</c:v>
                </c:pt>
                <c:pt idx="4">
                  <c:v>-0.98749999999999993</c:v>
                </c:pt>
                <c:pt idx="5">
                  <c:v>1.1500000000000066E-2</c:v>
                </c:pt>
                <c:pt idx="6">
                  <c:v>0.24650000000000016</c:v>
                </c:pt>
                <c:pt idx="7">
                  <c:v>0.54449999999999998</c:v>
                </c:pt>
                <c:pt idx="8">
                  <c:v>0.81250000000000022</c:v>
                </c:pt>
                <c:pt idx="9">
                  <c:v>0.96699999999999986</c:v>
                </c:pt>
                <c:pt idx="10">
                  <c:v>-1.7424999999999999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60544"/>
        <c:axId val="132988928"/>
      </c:scatterChart>
      <c:valAx>
        <c:axId val="13266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5695456942054424"/>
              <c:y val="0.86544614785342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88928"/>
        <c:crosses val="autoZero"/>
        <c:crossBetween val="midCat"/>
      </c:valAx>
      <c:valAx>
        <c:axId val="132988928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320088300220751E-2"/>
              <c:y val="0.314985856449922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6054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LDVT Z3, 1st run</a:t>
            </a:r>
          </a:p>
        </c:rich>
      </c:tx>
      <c:layout>
        <c:manualLayout>
          <c:xMode val="edge"/>
          <c:yMode val="edge"/>
          <c:x val="0.36923076923076925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87912087912088"/>
          <c:y val="0.2195945945945946"/>
          <c:w val="0.82637362637362632"/>
          <c:h val="0.5405405405405405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0919402462422437"/>
                  <c:y val="0.32024547479690263"/>
                </c:manualLayout>
              </c:layout>
              <c:numFmt formatCode="#,##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Displacements!$D$99:$D$109</c:f>
              <c:numCache>
                <c:formatCode>General</c:formatCode>
                <c:ptCount val="11"/>
                <c:pt idx="0">
                  <c:v>-1.66E-2</c:v>
                </c:pt>
                <c:pt idx="1">
                  <c:v>-2.0222000000000002</c:v>
                </c:pt>
                <c:pt idx="2">
                  <c:v>-4.0273000000000003</c:v>
                </c:pt>
                <c:pt idx="3">
                  <c:v>-6.032</c:v>
                </c:pt>
                <c:pt idx="4">
                  <c:v>-7.9405000000000001</c:v>
                </c:pt>
                <c:pt idx="5">
                  <c:v>-1.78E-2</c:v>
                </c:pt>
                <c:pt idx="6">
                  <c:v>1.9916</c:v>
                </c:pt>
                <c:pt idx="7">
                  <c:v>4.0007999999999999</c:v>
                </c:pt>
                <c:pt idx="8">
                  <c:v>6.0087999999999999</c:v>
                </c:pt>
                <c:pt idx="9">
                  <c:v>7.2685000000000004</c:v>
                </c:pt>
              </c:numCache>
            </c:numRef>
          </c:xVal>
          <c:yVal>
            <c:numRef>
              <c:f>Displacements!$F$99:$F$109</c:f>
              <c:numCache>
                <c:formatCode>General</c:formatCode>
                <c:ptCount val="11"/>
                <c:pt idx="0">
                  <c:v>4.2499999999999982E-2</c:v>
                </c:pt>
                <c:pt idx="1">
                  <c:v>-0.22150000000000014</c:v>
                </c:pt>
                <c:pt idx="2">
                  <c:v>-0.48650000000000004</c:v>
                </c:pt>
                <c:pt idx="3">
                  <c:v>-0.749</c:v>
                </c:pt>
                <c:pt idx="4">
                  <c:v>-0.999</c:v>
                </c:pt>
                <c:pt idx="5">
                  <c:v>4.3499999999999872E-2</c:v>
                </c:pt>
                <c:pt idx="6">
                  <c:v>0.30699999999999994</c:v>
                </c:pt>
                <c:pt idx="7">
                  <c:v>0.57349999999999968</c:v>
                </c:pt>
                <c:pt idx="8">
                  <c:v>0.83199999999999985</c:v>
                </c:pt>
                <c:pt idx="9">
                  <c:v>0.99649999999999972</c:v>
                </c:pt>
                <c:pt idx="10">
                  <c:v>-1.8090000000000002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90656"/>
        <c:axId val="132991232"/>
      </c:scatterChart>
      <c:valAx>
        <c:axId val="13299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5714285714285713"/>
              <c:y val="0.851351351351351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91232"/>
        <c:crosses val="autoZero"/>
        <c:crossBetween val="midCat"/>
      </c:valAx>
      <c:valAx>
        <c:axId val="132991232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164835164835165E-2"/>
              <c:y val="0.30743243243243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906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LVDT X1</a:t>
            </a:r>
          </a:p>
        </c:rich>
      </c:tx>
      <c:layout>
        <c:manualLayout>
          <c:xMode val="edge"/>
          <c:yMode val="edge"/>
          <c:x val="0.43847968668345982"/>
          <c:y val="3.69001852709587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09420899357041"/>
          <c:y val="0.23247274358701783"/>
          <c:w val="0.83892800730566475"/>
          <c:h val="0.5092260097620390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3092836338378384"/>
                  <c:y val="7.1278821051837214E-3"/>
                </c:manualLayout>
              </c:layout>
              <c:numFmt formatCode="#,##0.000000" sourceLinked="0"/>
              <c:txPr>
                <a:bodyPr/>
                <a:lstStyle/>
                <a:p>
                  <a:pPr>
                    <a:defRPr sz="1000"/>
                  </a:pPr>
                  <a:endParaRPr lang="en-US"/>
                </a:p>
              </c:txPr>
            </c:trendlineLbl>
          </c:trendline>
          <c:xVal>
            <c:numRef>
              <c:f>Displacements!$D$11:$D$22</c:f>
              <c:numCache>
                <c:formatCode>General</c:formatCode>
                <c:ptCount val="12"/>
                <c:pt idx="0">
                  <c:v>-2.5000000000000001E-2</c:v>
                </c:pt>
                <c:pt idx="1">
                  <c:v>-2.5268999999999999</c:v>
                </c:pt>
                <c:pt idx="2">
                  <c:v>-5.0289999999999999</c:v>
                </c:pt>
                <c:pt idx="3">
                  <c:v>-6.5292000000000003</c:v>
                </c:pt>
                <c:pt idx="4">
                  <c:v>-3.5287000000000002</c:v>
                </c:pt>
                <c:pt idx="5">
                  <c:v>-2.5000000000000001E-2</c:v>
                </c:pt>
                <c:pt idx="6">
                  <c:v>2.4796</c:v>
                </c:pt>
                <c:pt idx="7">
                  <c:v>3.4809999999999999</c:v>
                </c:pt>
                <c:pt idx="8">
                  <c:v>4.9843999999999999</c:v>
                </c:pt>
                <c:pt idx="9">
                  <c:v>6.4866999999999999</c:v>
                </c:pt>
                <c:pt idx="10">
                  <c:v>7.3419999999999996</c:v>
                </c:pt>
                <c:pt idx="11">
                  <c:v>-7.5810000000000004</c:v>
                </c:pt>
              </c:numCache>
            </c:numRef>
          </c:xVal>
          <c:yVal>
            <c:numRef>
              <c:f>Displacements!$F$11:$F$22</c:f>
              <c:numCache>
                <c:formatCode>General</c:formatCode>
                <c:ptCount val="12"/>
                <c:pt idx="0">
                  <c:v>2.4999999999999911E-2</c:v>
                </c:pt>
                <c:pt idx="1">
                  <c:v>-0.64800000000000013</c:v>
                </c:pt>
                <c:pt idx="2">
                  <c:v>-1.3195000000000001</c:v>
                </c:pt>
                <c:pt idx="3">
                  <c:v>-1.7170000000000001</c:v>
                </c:pt>
                <c:pt idx="4">
                  <c:v>-0.9155000000000002</c:v>
                </c:pt>
                <c:pt idx="5">
                  <c:v>2.4999999999999911E-2</c:v>
                </c:pt>
                <c:pt idx="6">
                  <c:v>0.70249999999999968</c:v>
                </c:pt>
                <c:pt idx="7">
                  <c:v>0.9724999999999997</c:v>
                </c:pt>
                <c:pt idx="8">
                  <c:v>1.3754999999999997</c:v>
                </c:pt>
                <c:pt idx="9">
                  <c:v>1.7755000000000001</c:v>
                </c:pt>
                <c:pt idx="10">
                  <c:v>1.9995000000000007</c:v>
                </c:pt>
                <c:pt idx="11">
                  <c:v>-1.996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92960"/>
        <c:axId val="132993536"/>
      </c:scatterChart>
      <c:valAx>
        <c:axId val="13299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6308818780202804"/>
              <c:y val="0.84133009109155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93536"/>
        <c:crosses val="autoZero"/>
        <c:crossBetween val="midCat"/>
      </c:valAx>
      <c:valAx>
        <c:axId val="132993536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794183445190156E-2"/>
              <c:y val="0.29889339200247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929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X1</a:t>
            </a:r>
          </a:p>
        </c:rich>
      </c:tx>
      <c:layout>
        <c:manualLayout>
          <c:xMode val="edge"/>
          <c:yMode val="edge"/>
          <c:x val="0.49198275645754608"/>
          <c:y val="4.1493676926747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5572283866047E-2"/>
          <c:y val="0.14015087274929794"/>
          <c:w val="0.84150173388938243"/>
          <c:h val="0.70259016573977207"/>
        </c:manualLayout>
      </c:layout>
      <c:scatterChart>
        <c:scatterStyle val="smoothMarker"/>
        <c:varyColors val="0"/>
        <c:ser>
          <c:idx val="0"/>
          <c:order val="0"/>
          <c:tx>
            <c:v>Load Cell Voltage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966307775355985"/>
                  <c:y val="-4.2877475757152186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'Load Sensitivitiy'!$D$11:$D$33</c:f>
              <c:numCache>
                <c:formatCode>General</c:formatCode>
                <c:ptCount val="23"/>
                <c:pt idx="0">
                  <c:v>-4.2188999999999997E-2</c:v>
                </c:pt>
                <c:pt idx="1">
                  <c:v>-5.4681800000000003E-2</c:v>
                </c:pt>
                <c:pt idx="2">
                  <c:v>-0.11368200000000001</c:v>
                </c:pt>
                <c:pt idx="3">
                  <c:v>-0.31479699999999999</c:v>
                </c:pt>
                <c:pt idx="4">
                  <c:v>-0.37790699999999999</c:v>
                </c:pt>
                <c:pt idx="5">
                  <c:v>-0.33096500000000001</c:v>
                </c:pt>
                <c:pt idx="6">
                  <c:v>-0.116548</c:v>
                </c:pt>
                <c:pt idx="7">
                  <c:v>-3.2444399999999998E-2</c:v>
                </c:pt>
                <c:pt idx="8">
                  <c:v>-8.9655599999999992E-3</c:v>
                </c:pt>
                <c:pt idx="9">
                  <c:v>2.4453900000000001E-2</c:v>
                </c:pt>
                <c:pt idx="10">
                  <c:v>0.15908900000000001</c:v>
                </c:pt>
                <c:pt idx="11">
                  <c:v>-2.53613E-2</c:v>
                </c:pt>
                <c:pt idx="12">
                  <c:v>-6.3467700000000002E-2</c:v>
                </c:pt>
                <c:pt idx="13">
                  <c:v>-0.12632499999999999</c:v>
                </c:pt>
                <c:pt idx="14">
                  <c:v>-0.487122</c:v>
                </c:pt>
                <c:pt idx="15">
                  <c:v>-0.66610599999999998</c:v>
                </c:pt>
                <c:pt idx="16">
                  <c:v>-0.79867900000000003</c:v>
                </c:pt>
                <c:pt idx="17">
                  <c:v>-0.92413400000000001</c:v>
                </c:pt>
                <c:pt idx="18">
                  <c:v>-9.9309600000000008E-3</c:v>
                </c:pt>
                <c:pt idx="19">
                  <c:v>0.12615499999999999</c:v>
                </c:pt>
                <c:pt idx="20">
                  <c:v>0.48278399999999999</c:v>
                </c:pt>
                <c:pt idx="21">
                  <c:v>0.632023</c:v>
                </c:pt>
                <c:pt idx="22">
                  <c:v>0.70598000000000005</c:v>
                </c:pt>
              </c:numCache>
            </c:numRef>
          </c:xVal>
          <c:yVal>
            <c:numRef>
              <c:f>'Load Sensitivitiy'!$E$11:$E$33</c:f>
              <c:numCache>
                <c:formatCode>General</c:formatCode>
                <c:ptCount val="23"/>
                <c:pt idx="0">
                  <c:v>3.5</c:v>
                </c:pt>
                <c:pt idx="1">
                  <c:v>16</c:v>
                </c:pt>
                <c:pt idx="2">
                  <c:v>73</c:v>
                </c:pt>
                <c:pt idx="3">
                  <c:v>269.60000000000002</c:v>
                </c:pt>
                <c:pt idx="4">
                  <c:v>331.7</c:v>
                </c:pt>
                <c:pt idx="5">
                  <c:v>285.8</c:v>
                </c:pt>
                <c:pt idx="6">
                  <c:v>76.3</c:v>
                </c:pt>
                <c:pt idx="7">
                  <c:v>-4.5999999999999996</c:v>
                </c:pt>
                <c:pt idx="8">
                  <c:v>-26.9</c:v>
                </c:pt>
                <c:pt idx="9">
                  <c:v>-59.7</c:v>
                </c:pt>
                <c:pt idx="10">
                  <c:v>-191</c:v>
                </c:pt>
                <c:pt idx="11">
                  <c:v>-9</c:v>
                </c:pt>
                <c:pt idx="12">
                  <c:v>28</c:v>
                </c:pt>
                <c:pt idx="13">
                  <c:v>88</c:v>
                </c:pt>
                <c:pt idx="14">
                  <c:v>444</c:v>
                </c:pt>
                <c:pt idx="15">
                  <c:v>618</c:v>
                </c:pt>
                <c:pt idx="16">
                  <c:v>750</c:v>
                </c:pt>
                <c:pt idx="17">
                  <c:v>874</c:v>
                </c:pt>
                <c:pt idx="18">
                  <c:v>-16</c:v>
                </c:pt>
                <c:pt idx="19">
                  <c:v>-150</c:v>
                </c:pt>
                <c:pt idx="20">
                  <c:v>-501</c:v>
                </c:pt>
                <c:pt idx="21">
                  <c:v>-650</c:v>
                </c:pt>
                <c:pt idx="22">
                  <c:v>-724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96416"/>
        <c:axId val="132939776"/>
      </c:scatterChart>
      <c:valAx>
        <c:axId val="13299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LC (Volts)</a:t>
                </a:r>
              </a:p>
            </c:rich>
          </c:tx>
          <c:layout>
            <c:manualLayout>
              <c:xMode val="edge"/>
              <c:yMode val="edge"/>
              <c:x val="0.41345739048393332"/>
              <c:y val="0.87962153332232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39776"/>
        <c:crosses val="autoZero"/>
        <c:crossBetween val="midCat"/>
      </c:valAx>
      <c:valAx>
        <c:axId val="132939776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Calibrated LC (lbs)</a:t>
                </a:r>
              </a:p>
            </c:rich>
          </c:tx>
          <c:layout>
            <c:manualLayout>
              <c:xMode val="edge"/>
              <c:yMode val="edge"/>
              <c:x val="3.5555622468797517E-2"/>
              <c:y val="0.30705431051887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964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X2</a:t>
            </a:r>
          </a:p>
        </c:rich>
      </c:tx>
      <c:layout>
        <c:manualLayout>
          <c:xMode val="edge"/>
          <c:yMode val="edge"/>
          <c:x val="0.49198275645754608"/>
          <c:y val="4.1493676926747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5572283866047E-2"/>
          <c:y val="0.14015087274929794"/>
          <c:w val="0.84150173388938243"/>
          <c:h val="0.70259016573977207"/>
        </c:manualLayout>
      </c:layout>
      <c:scatterChart>
        <c:scatterStyle val="smoothMarker"/>
        <c:varyColors val="0"/>
        <c:ser>
          <c:idx val="0"/>
          <c:order val="0"/>
          <c:tx>
            <c:v>Load Cell Voltage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966307775355985"/>
                  <c:y val="-4.2877475757152186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'Load Sensitivitiy'!$D$39:$D$53</c:f>
              <c:numCache>
                <c:formatCode>General</c:formatCode>
                <c:ptCount val="15"/>
                <c:pt idx="0">
                  <c:v>2.23977E-2</c:v>
                </c:pt>
                <c:pt idx="1">
                  <c:v>-6.4147800000000005E-2</c:v>
                </c:pt>
                <c:pt idx="2">
                  <c:v>-0.31090000000000001</c:v>
                </c:pt>
                <c:pt idx="3">
                  <c:v>-3.2441599999999998E-3</c:v>
                </c:pt>
                <c:pt idx="4">
                  <c:v>3.5915099999999998E-2</c:v>
                </c:pt>
                <c:pt idx="5">
                  <c:v>6.0359999999999997E-2</c:v>
                </c:pt>
                <c:pt idx="6">
                  <c:v>5.32474E-2</c:v>
                </c:pt>
                <c:pt idx="7">
                  <c:v>0.22377900000000001</c:v>
                </c:pt>
                <c:pt idx="8">
                  <c:v>1.39775E-2</c:v>
                </c:pt>
                <c:pt idx="9">
                  <c:v>3.3693099999999997E-2</c:v>
                </c:pt>
                <c:pt idx="10">
                  <c:v>7.4154700000000004E-2</c:v>
                </c:pt>
                <c:pt idx="11">
                  <c:v>0.78783700000000001</c:v>
                </c:pt>
                <c:pt idx="12">
                  <c:v>4.5322499999999998E-3</c:v>
                </c:pt>
                <c:pt idx="13">
                  <c:v>-0.71831500000000004</c:v>
                </c:pt>
                <c:pt idx="14">
                  <c:v>-0.91245299999999996</c:v>
                </c:pt>
              </c:numCache>
            </c:numRef>
          </c:xVal>
          <c:yVal>
            <c:numRef>
              <c:f>'Load Sensitivitiy'!$E$39:$E$53</c:f>
              <c:numCache>
                <c:formatCode>General</c:formatCode>
                <c:ptCount val="15"/>
                <c:pt idx="0">
                  <c:v>-20.2</c:v>
                </c:pt>
                <c:pt idx="1">
                  <c:v>67.3</c:v>
                </c:pt>
                <c:pt idx="2">
                  <c:v>317</c:v>
                </c:pt>
                <c:pt idx="3">
                  <c:v>5.5</c:v>
                </c:pt>
                <c:pt idx="4">
                  <c:v>-34</c:v>
                </c:pt>
                <c:pt idx="5">
                  <c:v>-58</c:v>
                </c:pt>
                <c:pt idx="6">
                  <c:v>-50</c:v>
                </c:pt>
                <c:pt idx="7">
                  <c:v>-218.5</c:v>
                </c:pt>
                <c:pt idx="8">
                  <c:v>-12</c:v>
                </c:pt>
                <c:pt idx="9">
                  <c:v>-32</c:v>
                </c:pt>
                <c:pt idx="10">
                  <c:v>-70.5</c:v>
                </c:pt>
                <c:pt idx="11">
                  <c:v>-775</c:v>
                </c:pt>
                <c:pt idx="12">
                  <c:v>-1.2</c:v>
                </c:pt>
                <c:pt idx="13">
                  <c:v>725</c:v>
                </c:pt>
                <c:pt idx="14">
                  <c:v>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95840"/>
        <c:axId val="132995264"/>
      </c:scatterChart>
      <c:valAx>
        <c:axId val="13299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LC (Volts)</a:t>
                </a:r>
              </a:p>
            </c:rich>
          </c:tx>
          <c:layout>
            <c:manualLayout>
              <c:xMode val="edge"/>
              <c:yMode val="edge"/>
              <c:x val="0.41345739048393332"/>
              <c:y val="0.87962153332232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95264"/>
        <c:crosses val="autoZero"/>
        <c:crossBetween val="midCat"/>
      </c:valAx>
      <c:valAx>
        <c:axId val="132995264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Calibrated LC (lbs)</a:t>
                </a:r>
              </a:p>
            </c:rich>
          </c:tx>
          <c:layout>
            <c:manualLayout>
              <c:xMode val="edge"/>
              <c:yMode val="edge"/>
              <c:x val="3.5555622468797517E-2"/>
              <c:y val="0.30705431051887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958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Y1</a:t>
            </a:r>
          </a:p>
        </c:rich>
      </c:tx>
      <c:layout>
        <c:manualLayout>
          <c:xMode val="edge"/>
          <c:yMode val="edge"/>
          <c:x val="0.49198275645754608"/>
          <c:y val="4.1493676926747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5572283866047E-2"/>
          <c:y val="0.14015087274929794"/>
          <c:w val="0.84150173388938243"/>
          <c:h val="0.7025901657397720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966307775355985"/>
                  <c:y val="-4.2877475757152186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'Load Sensitivitiy'!$D$59:$D$73</c:f>
              <c:numCache>
                <c:formatCode>General</c:formatCode>
                <c:ptCount val="15"/>
                <c:pt idx="0">
                  <c:v>-1.55205E-2</c:v>
                </c:pt>
                <c:pt idx="1">
                  <c:v>-0.27087899999999998</c:v>
                </c:pt>
                <c:pt idx="2">
                  <c:v>-0.42727500000000002</c:v>
                </c:pt>
                <c:pt idx="3">
                  <c:v>-0.13006899999999999</c:v>
                </c:pt>
                <c:pt idx="4">
                  <c:v>-7.9343499999999997E-3</c:v>
                </c:pt>
                <c:pt idx="5">
                  <c:v>1.1100499999999999E-2</c:v>
                </c:pt>
                <c:pt idx="6">
                  <c:v>0.154588</c:v>
                </c:pt>
                <c:pt idx="7">
                  <c:v>0.234399</c:v>
                </c:pt>
                <c:pt idx="8">
                  <c:v>6.4460999999999997E-3</c:v>
                </c:pt>
                <c:pt idx="9">
                  <c:v>3.9980700000000002E-4</c:v>
                </c:pt>
                <c:pt idx="10">
                  <c:v>3.05086E-2</c:v>
                </c:pt>
                <c:pt idx="11">
                  <c:v>0.44566600000000001</c:v>
                </c:pt>
                <c:pt idx="12">
                  <c:v>-0.43948399999999999</c:v>
                </c:pt>
                <c:pt idx="13">
                  <c:v>-0.65758099999999997</c:v>
                </c:pt>
                <c:pt idx="14">
                  <c:v>-0.83760500000000004</c:v>
                </c:pt>
              </c:numCache>
            </c:numRef>
          </c:xVal>
          <c:yVal>
            <c:numRef>
              <c:f>'Load Sensitivitiy'!$E$59:$E$73</c:f>
              <c:numCache>
                <c:formatCode>General</c:formatCode>
                <c:ptCount val="15"/>
                <c:pt idx="0">
                  <c:v>15.1</c:v>
                </c:pt>
                <c:pt idx="1">
                  <c:v>260</c:v>
                </c:pt>
                <c:pt idx="2">
                  <c:v>410</c:v>
                </c:pt>
                <c:pt idx="3">
                  <c:v>124</c:v>
                </c:pt>
                <c:pt idx="4">
                  <c:v>8.6999999999999993</c:v>
                </c:pt>
                <c:pt idx="5">
                  <c:v>-9.4</c:v>
                </c:pt>
                <c:pt idx="6">
                  <c:v>-143.19999999999999</c:v>
                </c:pt>
                <c:pt idx="7">
                  <c:v>-217.4</c:v>
                </c:pt>
                <c:pt idx="8">
                  <c:v>-2.5</c:v>
                </c:pt>
                <c:pt idx="9">
                  <c:v>2.8</c:v>
                </c:pt>
                <c:pt idx="10">
                  <c:v>-26.1</c:v>
                </c:pt>
                <c:pt idx="11">
                  <c:v>-413</c:v>
                </c:pt>
                <c:pt idx="12">
                  <c:v>425</c:v>
                </c:pt>
                <c:pt idx="13">
                  <c:v>634</c:v>
                </c:pt>
                <c:pt idx="14">
                  <c:v>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2656"/>
        <c:axId val="132943232"/>
      </c:scatterChart>
      <c:valAx>
        <c:axId val="13294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LC (Volts)</a:t>
                </a:r>
              </a:p>
            </c:rich>
          </c:tx>
          <c:layout>
            <c:manualLayout>
              <c:xMode val="edge"/>
              <c:yMode val="edge"/>
              <c:x val="0.41345739048393332"/>
              <c:y val="0.87962153332232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43232"/>
        <c:crosses val="autoZero"/>
        <c:crossBetween val="midCat"/>
      </c:valAx>
      <c:valAx>
        <c:axId val="132943232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Calibrated LC (lbs)</a:t>
                </a:r>
              </a:p>
            </c:rich>
          </c:tx>
          <c:layout>
            <c:manualLayout>
              <c:xMode val="edge"/>
              <c:yMode val="edge"/>
              <c:x val="3.5555622468797517E-2"/>
              <c:y val="0.30705431051887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426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Z1</a:t>
            </a:r>
          </a:p>
        </c:rich>
      </c:tx>
      <c:layout>
        <c:manualLayout>
          <c:xMode val="edge"/>
          <c:yMode val="edge"/>
          <c:x val="0.49198280176067483"/>
          <c:y val="4.1493676926747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5572283866047E-2"/>
          <c:y val="0.14015087274929794"/>
          <c:w val="0.84150173388938243"/>
          <c:h val="0.7025901657397720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966307775355985"/>
                  <c:y val="-4.2877475757152186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'Load Sensitivitiy'!$D$79:$D$91</c:f>
              <c:numCache>
                <c:formatCode>General</c:formatCode>
                <c:ptCount val="13"/>
                <c:pt idx="0">
                  <c:v>-4.9424299999999997E-2</c:v>
                </c:pt>
                <c:pt idx="1">
                  <c:v>0.157887</c:v>
                </c:pt>
                <c:pt idx="2">
                  <c:v>-4.0820799999999997E-2</c:v>
                </c:pt>
                <c:pt idx="3">
                  <c:v>-0.45734599999999997</c:v>
                </c:pt>
                <c:pt idx="4">
                  <c:v>-0.102824</c:v>
                </c:pt>
                <c:pt idx="5">
                  <c:v>-6.7569799999999999E-2</c:v>
                </c:pt>
                <c:pt idx="6">
                  <c:v>0.31074200000000002</c:v>
                </c:pt>
                <c:pt idx="7">
                  <c:v>0.49939299999999998</c:v>
                </c:pt>
                <c:pt idx="8">
                  <c:v>0.64066999999999996</c:v>
                </c:pt>
                <c:pt idx="9">
                  <c:v>-0.107047</c:v>
                </c:pt>
                <c:pt idx="10">
                  <c:v>-0.96435400000000004</c:v>
                </c:pt>
                <c:pt idx="11">
                  <c:v>-0.62402000000000002</c:v>
                </c:pt>
                <c:pt idx="12">
                  <c:v>-0.11745800000000001</c:v>
                </c:pt>
              </c:numCache>
            </c:numRef>
          </c:xVal>
          <c:yVal>
            <c:numRef>
              <c:f>'Load Sensitivitiy'!$E$79:$E$91</c:f>
              <c:numCache>
                <c:formatCode>General</c:formatCode>
                <c:ptCount val="13"/>
                <c:pt idx="0">
                  <c:v>-19.2</c:v>
                </c:pt>
                <c:pt idx="1">
                  <c:v>-229.5</c:v>
                </c:pt>
                <c:pt idx="2">
                  <c:v>-27.4</c:v>
                </c:pt>
                <c:pt idx="3">
                  <c:v>396.2</c:v>
                </c:pt>
                <c:pt idx="4">
                  <c:v>35.5</c:v>
                </c:pt>
                <c:pt idx="5">
                  <c:v>-0.5</c:v>
                </c:pt>
                <c:pt idx="6">
                  <c:v>-385</c:v>
                </c:pt>
                <c:pt idx="7">
                  <c:v>-575.9</c:v>
                </c:pt>
                <c:pt idx="8">
                  <c:v>-718.7</c:v>
                </c:pt>
                <c:pt idx="9">
                  <c:v>41.3</c:v>
                </c:pt>
                <c:pt idx="10">
                  <c:v>911.7</c:v>
                </c:pt>
                <c:pt idx="11">
                  <c:v>566.6</c:v>
                </c:pt>
                <c:pt idx="12">
                  <c:v>52.7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4960"/>
        <c:axId val="132945536"/>
      </c:scatterChart>
      <c:valAx>
        <c:axId val="13294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LC (Volts)</a:t>
                </a:r>
              </a:p>
            </c:rich>
          </c:tx>
          <c:layout>
            <c:manualLayout>
              <c:xMode val="edge"/>
              <c:yMode val="edge"/>
              <c:x val="0.41345731588998846"/>
              <c:y val="0.87962141095999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45536"/>
        <c:crosses val="autoZero"/>
        <c:crossBetween val="midCat"/>
      </c:valAx>
      <c:valAx>
        <c:axId val="132945536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Calibrated LC (lbs)</a:t>
                </a:r>
              </a:p>
            </c:rich>
          </c:tx>
          <c:layout>
            <c:manualLayout>
              <c:xMode val="edge"/>
              <c:yMode val="edge"/>
              <c:x val="3.5555623640430155E-2"/>
              <c:y val="0.30705448182613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449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Z2</a:t>
            </a:r>
          </a:p>
        </c:rich>
      </c:tx>
      <c:layout>
        <c:manualLayout>
          <c:xMode val="edge"/>
          <c:yMode val="edge"/>
          <c:x val="0.49198280176067483"/>
          <c:y val="4.14936048401804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5572283866047E-2"/>
          <c:y val="0.14015087274929794"/>
          <c:w val="0.84150173388938243"/>
          <c:h val="0.7025901657397720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966307775355985"/>
                  <c:y val="-4.2877475757152186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'Load Sensitivitiy'!$D$97:$D$109</c:f>
              <c:numCache>
                <c:formatCode>General</c:formatCode>
                <c:ptCount val="13"/>
                <c:pt idx="0">
                  <c:v>-2.7926300000000001E-2</c:v>
                </c:pt>
                <c:pt idx="1">
                  <c:v>0.15918499999999999</c:v>
                </c:pt>
                <c:pt idx="2">
                  <c:v>0.18568000000000001</c:v>
                </c:pt>
                <c:pt idx="3">
                  <c:v>-2.8384800000000002E-2</c:v>
                </c:pt>
                <c:pt idx="4">
                  <c:v>-0.23962900000000001</c:v>
                </c:pt>
                <c:pt idx="5">
                  <c:v>-0.34965099999999999</c:v>
                </c:pt>
                <c:pt idx="6">
                  <c:v>-4.7607200000000002E-2</c:v>
                </c:pt>
                <c:pt idx="7">
                  <c:v>0.331729</c:v>
                </c:pt>
                <c:pt idx="8">
                  <c:v>0.53204899999999999</c:v>
                </c:pt>
                <c:pt idx="9">
                  <c:v>0.70932899999999999</c:v>
                </c:pt>
                <c:pt idx="10">
                  <c:v>-0.61965000000000003</c:v>
                </c:pt>
                <c:pt idx="11">
                  <c:v>-0.79308599999999996</c:v>
                </c:pt>
                <c:pt idx="12">
                  <c:v>-0.924292</c:v>
                </c:pt>
              </c:numCache>
            </c:numRef>
          </c:xVal>
          <c:yVal>
            <c:numRef>
              <c:f>'Load Sensitivitiy'!$E$97:$E$109</c:f>
              <c:numCache>
                <c:formatCode>General</c:formatCode>
                <c:ptCount val="13"/>
                <c:pt idx="0">
                  <c:v>-11</c:v>
                </c:pt>
                <c:pt idx="1">
                  <c:v>-198.5</c:v>
                </c:pt>
                <c:pt idx="2">
                  <c:v>-224.5</c:v>
                </c:pt>
                <c:pt idx="3">
                  <c:v>-9.3000000000000007</c:v>
                </c:pt>
                <c:pt idx="4">
                  <c:v>203.4</c:v>
                </c:pt>
                <c:pt idx="5">
                  <c:v>313.10000000000002</c:v>
                </c:pt>
                <c:pt idx="6">
                  <c:v>9.8000000000000007</c:v>
                </c:pt>
                <c:pt idx="7">
                  <c:v>-372</c:v>
                </c:pt>
                <c:pt idx="8">
                  <c:v>-572</c:v>
                </c:pt>
                <c:pt idx="9">
                  <c:v>-749</c:v>
                </c:pt>
                <c:pt idx="10">
                  <c:v>585</c:v>
                </c:pt>
                <c:pt idx="11">
                  <c:v>759</c:v>
                </c:pt>
                <c:pt idx="12">
                  <c:v>890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7264"/>
        <c:axId val="130981888"/>
      </c:scatterChart>
      <c:valAx>
        <c:axId val="13294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LC (Volts)</a:t>
                </a:r>
              </a:p>
            </c:rich>
          </c:tx>
          <c:layout>
            <c:manualLayout>
              <c:xMode val="edge"/>
              <c:yMode val="edge"/>
              <c:x val="0.41345731588998846"/>
              <c:y val="0.87962128600994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81888"/>
        <c:crosses val="autoZero"/>
        <c:crossBetween val="midCat"/>
      </c:valAx>
      <c:valAx>
        <c:axId val="130981888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Calibrated LC (lbs)</a:t>
                </a:r>
              </a:p>
            </c:rich>
          </c:tx>
          <c:layout>
            <c:manualLayout>
              <c:xMode val="edge"/>
              <c:yMode val="edge"/>
              <c:x val="3.5555623640430155E-2"/>
              <c:y val="0.30705457890271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472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Z3</a:t>
            </a:r>
          </a:p>
        </c:rich>
      </c:tx>
      <c:layout>
        <c:manualLayout>
          <c:xMode val="edge"/>
          <c:yMode val="edge"/>
          <c:x val="0.49198280176067483"/>
          <c:y val="4.14936048401804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5572283866047E-2"/>
          <c:y val="0.14015087274929794"/>
          <c:w val="0.84150173388938243"/>
          <c:h val="0.7025901657397720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966307775355985"/>
                  <c:y val="-4.2877475757152186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'Load Sensitivitiy'!$D$114:$D$126</c:f>
              <c:numCache>
                <c:formatCode>General</c:formatCode>
                <c:ptCount val="13"/>
                <c:pt idx="0">
                  <c:v>2.0358500000000002E-2</c:v>
                </c:pt>
                <c:pt idx="1">
                  <c:v>0.123964</c:v>
                </c:pt>
                <c:pt idx="2">
                  <c:v>0.15822700000000001</c:v>
                </c:pt>
                <c:pt idx="3">
                  <c:v>0.208596</c:v>
                </c:pt>
                <c:pt idx="4">
                  <c:v>1.9596200000000001E-2</c:v>
                </c:pt>
                <c:pt idx="5">
                  <c:v>-0.23890600000000001</c:v>
                </c:pt>
                <c:pt idx="6">
                  <c:v>-0.32166400000000001</c:v>
                </c:pt>
                <c:pt idx="7">
                  <c:v>0.45233899999999999</c:v>
                </c:pt>
                <c:pt idx="8">
                  <c:v>0.61466699999999996</c:v>
                </c:pt>
                <c:pt idx="9">
                  <c:v>0.76758899999999997</c:v>
                </c:pt>
                <c:pt idx="10">
                  <c:v>-0.57362000000000002</c:v>
                </c:pt>
                <c:pt idx="11">
                  <c:v>-0.79344400000000004</c:v>
                </c:pt>
                <c:pt idx="12">
                  <c:v>-0.91326499999999999</c:v>
                </c:pt>
              </c:numCache>
            </c:numRef>
          </c:xVal>
          <c:yVal>
            <c:numRef>
              <c:f>'Load Sensitivitiy'!$E$114:$E$126</c:f>
              <c:numCache>
                <c:formatCode>General</c:formatCode>
                <c:ptCount val="13"/>
                <c:pt idx="0">
                  <c:v>-14.2</c:v>
                </c:pt>
                <c:pt idx="1">
                  <c:v>-118.5</c:v>
                </c:pt>
                <c:pt idx="2">
                  <c:v>-152.80000000000001</c:v>
                </c:pt>
                <c:pt idx="3">
                  <c:v>-203.2</c:v>
                </c:pt>
                <c:pt idx="4">
                  <c:v>-13.6</c:v>
                </c:pt>
                <c:pt idx="5">
                  <c:v>247.3</c:v>
                </c:pt>
                <c:pt idx="6">
                  <c:v>330.5</c:v>
                </c:pt>
                <c:pt idx="7">
                  <c:v>-448.4</c:v>
                </c:pt>
                <c:pt idx="8">
                  <c:v>-611.4</c:v>
                </c:pt>
                <c:pt idx="9">
                  <c:v>-762.4</c:v>
                </c:pt>
                <c:pt idx="10">
                  <c:v>587.29999999999995</c:v>
                </c:pt>
                <c:pt idx="11">
                  <c:v>809.4</c:v>
                </c:pt>
                <c:pt idx="12">
                  <c:v>930.6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83616"/>
        <c:axId val="130984192"/>
      </c:scatterChart>
      <c:valAx>
        <c:axId val="1309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LC (Volts)</a:t>
                </a:r>
              </a:p>
            </c:rich>
          </c:tx>
          <c:layout>
            <c:manualLayout>
              <c:xMode val="edge"/>
              <c:yMode val="edge"/>
              <c:x val="0.41345731588998846"/>
              <c:y val="0.87962128600994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84192"/>
        <c:crosses val="autoZero"/>
        <c:crossBetween val="midCat"/>
      </c:valAx>
      <c:valAx>
        <c:axId val="130984192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Calibrated LC (lbs)</a:t>
                </a:r>
              </a:p>
            </c:rich>
          </c:tx>
          <c:layout>
            <c:manualLayout>
              <c:xMode val="edge"/>
              <c:yMode val="edge"/>
              <c:x val="3.5555623640430155E-2"/>
              <c:y val="0.30705457890271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836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X1, 1st run</a:t>
            </a:r>
          </a:p>
        </c:rich>
      </c:tx>
      <c:layout>
        <c:manualLayout>
          <c:xMode val="edge"/>
          <c:yMode val="edge"/>
          <c:x val="0.34666736657917763"/>
          <c:y val="4.14937759336099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55762924832741E-2"/>
          <c:y val="0.22406684401509824"/>
          <c:w val="0.86444632041302172"/>
          <c:h val="0.5394201800363476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966307775355985"/>
                  <c:y val="-4.2877475757152186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Displacements!$C$11:$C$22</c:f>
              <c:numCache>
                <c:formatCode>General</c:formatCode>
                <c:ptCount val="12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6.5</c:v>
                </c:pt>
                <c:pt idx="4">
                  <c:v>3.5</c:v>
                </c:pt>
                <c:pt idx="5">
                  <c:v>0</c:v>
                </c:pt>
                <c:pt idx="6">
                  <c:v>-2.5</c:v>
                </c:pt>
                <c:pt idx="7">
                  <c:v>-3.5</c:v>
                </c:pt>
                <c:pt idx="8">
                  <c:v>-5</c:v>
                </c:pt>
                <c:pt idx="9">
                  <c:v>-6.5</c:v>
                </c:pt>
                <c:pt idx="10">
                  <c:v>-7.35</c:v>
                </c:pt>
                <c:pt idx="11">
                  <c:v>7.55</c:v>
                </c:pt>
              </c:numCache>
            </c:numRef>
          </c:xVal>
          <c:yVal>
            <c:numRef>
              <c:f>Displacements!$F$11:$F$22</c:f>
              <c:numCache>
                <c:formatCode>General</c:formatCode>
                <c:ptCount val="12"/>
                <c:pt idx="0">
                  <c:v>2.4999999999999911E-2</c:v>
                </c:pt>
                <c:pt idx="1">
                  <c:v>-0.64800000000000013</c:v>
                </c:pt>
                <c:pt idx="2">
                  <c:v>-1.3195000000000001</c:v>
                </c:pt>
                <c:pt idx="3">
                  <c:v>-1.7170000000000001</c:v>
                </c:pt>
                <c:pt idx="4">
                  <c:v>-0.9155000000000002</c:v>
                </c:pt>
                <c:pt idx="5">
                  <c:v>2.4999999999999911E-2</c:v>
                </c:pt>
                <c:pt idx="6">
                  <c:v>0.70249999999999968</c:v>
                </c:pt>
                <c:pt idx="7">
                  <c:v>0.9724999999999997</c:v>
                </c:pt>
                <c:pt idx="8">
                  <c:v>1.3754999999999997</c:v>
                </c:pt>
                <c:pt idx="9">
                  <c:v>1.7755000000000001</c:v>
                </c:pt>
                <c:pt idx="10">
                  <c:v>1.9995000000000007</c:v>
                </c:pt>
                <c:pt idx="11">
                  <c:v>-1.996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4592"/>
        <c:axId val="84375168"/>
      </c:scatterChart>
      <c:valAx>
        <c:axId val="843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6444537766112565"/>
              <c:y val="0.842325393973056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75168"/>
        <c:crosses val="autoZero"/>
        <c:crossBetween val="midCat"/>
      </c:valAx>
      <c:valAx>
        <c:axId val="84375168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555555555555556E-2"/>
              <c:y val="0.3070543775389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745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Z1</a:t>
            </a:r>
          </a:p>
        </c:rich>
      </c:tx>
      <c:layout>
        <c:manualLayout>
          <c:xMode val="edge"/>
          <c:yMode val="edge"/>
          <c:x val="0.39777871099445899"/>
          <c:y val="0.0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2224440591234"/>
          <c:y val="0.22400043750085449"/>
          <c:w val="0.85333518518920393"/>
          <c:h val="0.5440010625020752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8.1607665813981253E-2"/>
                  <c:y val="0.12037060849533425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Displacements!$C$65:$C$75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7.3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-7.4</c:v>
                </c:pt>
              </c:numCache>
            </c:numRef>
          </c:xVal>
          <c:yVal>
            <c:numRef>
              <c:f>Displacements!$F$65:$F$75</c:f>
              <c:numCache>
                <c:formatCode>General</c:formatCode>
                <c:ptCount val="11"/>
                <c:pt idx="0">
                  <c:v>-8.0000000000001181E-3</c:v>
                </c:pt>
                <c:pt idx="1">
                  <c:v>-0.27900000000000003</c:v>
                </c:pt>
                <c:pt idx="2">
                  <c:v>-0.55400000000000016</c:v>
                </c:pt>
                <c:pt idx="3">
                  <c:v>-0.81700000000000006</c:v>
                </c:pt>
                <c:pt idx="4">
                  <c:v>-0.95750000000000013</c:v>
                </c:pt>
                <c:pt idx="5">
                  <c:v>-1.000000000000012E-2</c:v>
                </c:pt>
                <c:pt idx="6">
                  <c:v>0.26249999999999996</c:v>
                </c:pt>
                <c:pt idx="7">
                  <c:v>0.54699999999999993</c:v>
                </c:pt>
                <c:pt idx="8">
                  <c:v>0.80450000000000021</c:v>
                </c:pt>
                <c:pt idx="9">
                  <c:v>0.99150000000000005</c:v>
                </c:pt>
                <c:pt idx="10">
                  <c:v>-1.8145000000000002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6896"/>
        <c:axId val="132055040"/>
      </c:scatterChart>
      <c:valAx>
        <c:axId val="843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6000093321668123"/>
              <c:y val="0.8440016797900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055040"/>
        <c:crosses val="autoZero"/>
        <c:crossBetween val="midCat"/>
      </c:valAx>
      <c:valAx>
        <c:axId val="132055040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555555555555556E-2"/>
              <c:y val="0.292000419947506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768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Z2</a:t>
            </a:r>
          </a:p>
        </c:rich>
      </c:tx>
      <c:layout>
        <c:manualLayout>
          <c:xMode val="edge"/>
          <c:yMode val="edge"/>
          <c:x val="0.39823008849557523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76991150442478"/>
          <c:y val="0.22490048043925875"/>
          <c:w val="0.85398230088495575"/>
          <c:h val="0.5421708010589273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2375394873370622"/>
                  <c:y val="5.0023140840889393E-2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Displacements!$C$82:$C$92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-7</c:v>
                </c:pt>
              </c:numCache>
            </c:numRef>
          </c:xVal>
          <c:yVal>
            <c:numRef>
              <c:f>Displacements!$F$82:$F$92</c:f>
              <c:numCache>
                <c:formatCode>General</c:formatCode>
                <c:ptCount val="11"/>
                <c:pt idx="0">
                  <c:v>-3.1000000000000028E-2</c:v>
                </c:pt>
                <c:pt idx="1">
                  <c:v>-0.30500000000000005</c:v>
                </c:pt>
                <c:pt idx="2">
                  <c:v>-0.5675</c:v>
                </c:pt>
                <c:pt idx="3">
                  <c:v>-0.83099999999999996</c:v>
                </c:pt>
                <c:pt idx="4">
                  <c:v>-0.96299999999999997</c:v>
                </c:pt>
                <c:pt idx="5">
                  <c:v>-6.3000000000000056E-2</c:v>
                </c:pt>
                <c:pt idx="6">
                  <c:v>0.23100000000000021</c:v>
                </c:pt>
                <c:pt idx="7">
                  <c:v>0.49950000000000017</c:v>
                </c:pt>
                <c:pt idx="8">
                  <c:v>0.76550000000000018</c:v>
                </c:pt>
                <c:pt idx="9">
                  <c:v>0.90049999999999997</c:v>
                </c:pt>
                <c:pt idx="10">
                  <c:v>-1.8094999999999999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6768"/>
        <c:axId val="132057344"/>
      </c:scatterChart>
      <c:valAx>
        <c:axId val="1320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6017699115044247"/>
              <c:y val="0.843376867048245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057344"/>
        <c:crosses val="autoZero"/>
        <c:crossBetween val="midCat"/>
      </c:valAx>
      <c:valAx>
        <c:axId val="132057344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398230088495575E-2"/>
              <c:y val="0.28915789140815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0567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3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30"/>
              <a:t>Command Y1</a:t>
            </a:r>
          </a:p>
        </c:rich>
      </c:tx>
      <c:layout>
        <c:manualLayout>
          <c:xMode val="edge"/>
          <c:yMode val="edge"/>
          <c:x val="0.40397443697021312"/>
          <c:y val="3.40555834775972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82808582558513"/>
          <c:y val="0.18885448916408668"/>
          <c:w val="0.83664639522625905"/>
          <c:h val="0.56965944272445823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0086254698225945"/>
                  <c:y val="0.13470880437276275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Displacements!$C$48:$C$58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7.45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-7.3</c:v>
                </c:pt>
              </c:numCache>
            </c:numRef>
          </c:xVal>
          <c:yVal>
            <c:numRef>
              <c:f>Displacements!$F$48:$F$58</c:f>
              <c:numCache>
                <c:formatCode>General</c:formatCode>
                <c:ptCount val="11"/>
                <c:pt idx="0">
                  <c:v>6.5000000000001723E-3</c:v>
                </c:pt>
                <c:pt idx="1">
                  <c:v>-0.26649999999999996</c:v>
                </c:pt>
                <c:pt idx="2">
                  <c:v>-0.54349999999999987</c:v>
                </c:pt>
                <c:pt idx="3">
                  <c:v>-0.80949999999999989</c:v>
                </c:pt>
                <c:pt idx="4">
                  <c:v>-0.98749999999999993</c:v>
                </c:pt>
                <c:pt idx="5">
                  <c:v>1.1500000000000066E-2</c:v>
                </c:pt>
                <c:pt idx="6">
                  <c:v>0.24650000000000016</c:v>
                </c:pt>
                <c:pt idx="7">
                  <c:v>0.54449999999999998</c:v>
                </c:pt>
                <c:pt idx="8">
                  <c:v>0.81250000000000022</c:v>
                </c:pt>
                <c:pt idx="9">
                  <c:v>0.96699999999999986</c:v>
                </c:pt>
                <c:pt idx="10">
                  <c:v>-1.7424999999999999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9072"/>
        <c:axId val="132059648"/>
      </c:scatterChart>
      <c:valAx>
        <c:axId val="13205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6578459149559942"/>
              <c:y val="0.84210532194114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059648"/>
        <c:crosses val="autoZero"/>
        <c:crossBetween val="midCat"/>
      </c:valAx>
      <c:valAx>
        <c:axId val="132059648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4.6357615894039736E-2"/>
              <c:y val="0.306501368180041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0590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Command Z3, 1st run</a:t>
            </a:r>
          </a:p>
        </c:rich>
      </c:tx>
      <c:layout>
        <c:manualLayout>
          <c:xMode val="edge"/>
          <c:yMode val="edge"/>
          <c:x val="0.31497820481690891"/>
          <c:y val="3.7162162162162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7402136609195"/>
          <c:y val="0.2195945945945946"/>
          <c:w val="0.83480265995261305"/>
          <c:h val="0.59797297297297303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9.3042783553463751E-2"/>
                  <c:y val="-0.22619351635099663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Displacements!$C$99:$C$109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7.9</c:v>
                </c:pt>
                <c:pt idx="5">
                  <c:v>0</c:v>
                </c:pt>
                <c:pt idx="6">
                  <c:v>-2</c:v>
                </c:pt>
                <c:pt idx="7">
                  <c:v>-4</c:v>
                </c:pt>
                <c:pt idx="8">
                  <c:v>-6</c:v>
                </c:pt>
                <c:pt idx="9">
                  <c:v>-7.25</c:v>
                </c:pt>
              </c:numCache>
            </c:numRef>
          </c:xVal>
          <c:yVal>
            <c:numRef>
              <c:f>Displacements!$F$99:$F$109</c:f>
              <c:numCache>
                <c:formatCode>General</c:formatCode>
                <c:ptCount val="11"/>
                <c:pt idx="0">
                  <c:v>4.2499999999999982E-2</c:v>
                </c:pt>
                <c:pt idx="1">
                  <c:v>-0.22150000000000014</c:v>
                </c:pt>
                <c:pt idx="2">
                  <c:v>-0.48650000000000004</c:v>
                </c:pt>
                <c:pt idx="3">
                  <c:v>-0.749</c:v>
                </c:pt>
                <c:pt idx="4">
                  <c:v>-0.999</c:v>
                </c:pt>
                <c:pt idx="5">
                  <c:v>4.3499999999999872E-2</c:v>
                </c:pt>
                <c:pt idx="6">
                  <c:v>0.30699999999999994</c:v>
                </c:pt>
                <c:pt idx="7">
                  <c:v>0.57349999999999968</c:v>
                </c:pt>
                <c:pt idx="8">
                  <c:v>0.83199999999999985</c:v>
                </c:pt>
                <c:pt idx="9">
                  <c:v>0.99649999999999972</c:v>
                </c:pt>
                <c:pt idx="10">
                  <c:v>-1.8090000000000002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1376"/>
        <c:axId val="132061952"/>
      </c:scatterChart>
      <c:valAx>
        <c:axId val="13206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5594759906113058"/>
              <c:y val="0.851351351351351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061952"/>
        <c:crosses val="autoZero"/>
        <c:crossBetween val="midCat"/>
      </c:valAx>
      <c:valAx>
        <c:axId val="132061952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242290748898682E-2"/>
              <c:y val="0.334459459459459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0613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LVDT X2</a:t>
            </a:r>
          </a:p>
        </c:rich>
      </c:tx>
      <c:layout>
        <c:manualLayout>
          <c:xMode val="edge"/>
          <c:yMode val="edge"/>
          <c:x val="0.43847968668345982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09420899357041"/>
          <c:y val="0.23247274358701783"/>
          <c:w val="0.83892800730566475"/>
          <c:h val="0.5092260097620390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346483542781763"/>
                  <c:y val="2.136202880709872E-3"/>
                </c:manualLayout>
              </c:layout>
              <c:numFmt formatCode="#,##0.000000" sourceLinked="0"/>
              <c:txPr>
                <a:bodyPr/>
                <a:lstStyle/>
                <a:p>
                  <a:pPr>
                    <a:defRPr sz="1000"/>
                  </a:pPr>
                  <a:endParaRPr lang="en-US"/>
                </a:p>
              </c:txPr>
            </c:trendlineLbl>
          </c:trendline>
          <c:xVal>
            <c:numRef>
              <c:f>Displacements!$D$30:$D$40</c:f>
              <c:numCache>
                <c:formatCode>General</c:formatCode>
                <c:ptCount val="11"/>
                <c:pt idx="0">
                  <c:v>-4.1785000000000003E-2</c:v>
                </c:pt>
                <c:pt idx="1">
                  <c:v>-2.0480999999999998</c:v>
                </c:pt>
                <c:pt idx="2">
                  <c:v>-4.0461</c:v>
                </c:pt>
                <c:pt idx="3">
                  <c:v>-6.048</c:v>
                </c:pt>
                <c:pt idx="4">
                  <c:v>-7.2029500000000004</c:v>
                </c:pt>
                <c:pt idx="5">
                  <c:v>-4.6300000000000001E-2</c:v>
                </c:pt>
                <c:pt idx="6">
                  <c:v>1.958</c:v>
                </c:pt>
                <c:pt idx="7">
                  <c:v>3.9626000000000001</c:v>
                </c:pt>
                <c:pt idx="8" formatCode="0.00">
                  <c:v>5.6740000000000004</c:v>
                </c:pt>
                <c:pt idx="9">
                  <c:v>6.9705000000000004</c:v>
                </c:pt>
                <c:pt idx="10">
                  <c:v>-1.0446500000000001</c:v>
                </c:pt>
              </c:numCache>
            </c:numRef>
          </c:xVal>
          <c:yVal>
            <c:numRef>
              <c:f>Displacements!$F$30:$F$40</c:f>
              <c:numCache>
                <c:formatCode>General</c:formatCode>
                <c:ptCount val="11"/>
                <c:pt idx="0">
                  <c:v>-6.7000000000000171E-2</c:v>
                </c:pt>
                <c:pt idx="1">
                  <c:v>-0.61500000000000021</c:v>
                </c:pt>
                <c:pt idx="2">
                  <c:v>-1.1545000000000003</c:v>
                </c:pt>
                <c:pt idx="3">
                  <c:v>-1.7340000000000002</c:v>
                </c:pt>
                <c:pt idx="4">
                  <c:v>-1.9965000000000002</c:v>
                </c:pt>
                <c:pt idx="5">
                  <c:v>-6.7500000000000338E-2</c:v>
                </c:pt>
                <c:pt idx="6">
                  <c:v>0.47699999999999987</c:v>
                </c:pt>
                <c:pt idx="7">
                  <c:v>1.0194999999999999</c:v>
                </c:pt>
                <c:pt idx="8">
                  <c:v>1.5569999999999999</c:v>
                </c:pt>
                <c:pt idx="9">
                  <c:v>1.8459999999999996</c:v>
                </c:pt>
                <c:pt idx="10">
                  <c:v>-0.34050000000000002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53632"/>
        <c:axId val="132654208"/>
      </c:scatterChart>
      <c:valAx>
        <c:axId val="1326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6308818780202804"/>
              <c:y val="0.841329962905928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54208"/>
        <c:crosses val="autoZero"/>
        <c:crossBetween val="midCat"/>
      </c:valAx>
      <c:valAx>
        <c:axId val="132654208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794183445190156E-2"/>
              <c:y val="0.298893376335338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5363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LDT Z1</a:t>
            </a:r>
          </a:p>
        </c:rich>
      </c:tx>
      <c:layout>
        <c:manualLayout>
          <c:xMode val="edge"/>
          <c:yMode val="edge"/>
          <c:x val="0.4501113303187434"/>
          <c:y val="4.13223140495867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343783934771623E-2"/>
          <c:y val="0.2231404958677686"/>
          <c:w val="0.86474594731537047"/>
          <c:h val="0.6142536250289891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5254200297405469"/>
                  <c:y val="5.3144110360107489E-4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Displacements!$D$65:$D$75</c:f>
              <c:numCache>
                <c:formatCode>General</c:formatCode>
                <c:ptCount val="11"/>
                <c:pt idx="0">
                  <c:v>0</c:v>
                </c:pt>
                <c:pt idx="1">
                  <c:v>-2.0015000000000001</c:v>
                </c:pt>
                <c:pt idx="2">
                  <c:v>-4.0010000000000003</c:v>
                </c:pt>
                <c:pt idx="3">
                  <c:v>-6.0010000000000003</c:v>
                </c:pt>
                <c:pt idx="4">
                  <c:v>-7.3</c:v>
                </c:pt>
                <c:pt idx="5">
                  <c:v>-1E-3</c:v>
                </c:pt>
                <c:pt idx="6">
                  <c:v>2.0005000000000002</c:v>
                </c:pt>
                <c:pt idx="7">
                  <c:v>4.0019999999999998</c:v>
                </c:pt>
                <c:pt idx="8">
                  <c:v>6.0069999999999997</c:v>
                </c:pt>
                <c:pt idx="9">
                  <c:v>7.4119999999999999</c:v>
                </c:pt>
              </c:numCache>
            </c:numRef>
          </c:xVal>
          <c:yVal>
            <c:numRef>
              <c:f>Displacements!$F$65:$F$75</c:f>
              <c:numCache>
                <c:formatCode>General</c:formatCode>
                <c:ptCount val="11"/>
                <c:pt idx="0">
                  <c:v>-8.0000000000001181E-3</c:v>
                </c:pt>
                <c:pt idx="1">
                  <c:v>-0.27900000000000003</c:v>
                </c:pt>
                <c:pt idx="2">
                  <c:v>-0.55400000000000016</c:v>
                </c:pt>
                <c:pt idx="3">
                  <c:v>-0.81700000000000006</c:v>
                </c:pt>
                <c:pt idx="4">
                  <c:v>-0.95750000000000013</c:v>
                </c:pt>
                <c:pt idx="5">
                  <c:v>-1.000000000000012E-2</c:v>
                </c:pt>
                <c:pt idx="6">
                  <c:v>0.26249999999999996</c:v>
                </c:pt>
                <c:pt idx="7">
                  <c:v>0.54699999999999993</c:v>
                </c:pt>
                <c:pt idx="8">
                  <c:v>0.80450000000000021</c:v>
                </c:pt>
                <c:pt idx="9">
                  <c:v>0.99150000000000005</c:v>
                </c:pt>
                <c:pt idx="10">
                  <c:v>-1.8145000000000002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55936"/>
        <c:axId val="132656512"/>
      </c:scatterChart>
      <c:valAx>
        <c:axId val="13265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6563239462029549"/>
              <c:y val="0.842975206611570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56512"/>
        <c:crosses val="autoZero"/>
        <c:crossBetween val="midCat"/>
      </c:valAx>
      <c:valAx>
        <c:axId val="132656512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476718403547672E-2"/>
              <c:y val="0.305785123966942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559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LVDT Z2</a:t>
            </a:r>
          </a:p>
        </c:rich>
      </c:tx>
      <c:layout>
        <c:manualLayout>
          <c:xMode val="edge"/>
          <c:yMode val="edge"/>
          <c:x val="0.44615384615384618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9670329670329"/>
          <c:y val="0.22490048043925875"/>
          <c:w val="0.85054945054945053"/>
          <c:h val="0.5421708010589273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7199931797993724"/>
                  <c:y val="8.6895782378570464E-3"/>
                </c:manualLayout>
              </c:layout>
              <c:numFmt formatCode="0.00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Displacements!$D$82:$D$92</c:f>
              <c:numCache>
                <c:formatCode>General</c:formatCode>
                <c:ptCount val="11"/>
                <c:pt idx="0">
                  <c:v>-2.01E-2</c:v>
                </c:pt>
                <c:pt idx="1">
                  <c:v>-2.0435500000000002</c:v>
                </c:pt>
                <c:pt idx="2">
                  <c:v>-4.0655000000000001</c:v>
                </c:pt>
                <c:pt idx="3">
                  <c:v>-6.0883000000000003</c:v>
                </c:pt>
                <c:pt idx="4">
                  <c:v>-7.0991</c:v>
                </c:pt>
                <c:pt idx="5">
                  <c:v>-0.1905</c:v>
                </c:pt>
                <c:pt idx="6">
                  <c:v>2.0049999999999999</c:v>
                </c:pt>
                <c:pt idx="7">
                  <c:v>4.03</c:v>
                </c:pt>
                <c:pt idx="8">
                  <c:v>6.056</c:v>
                </c:pt>
                <c:pt idx="9">
                  <c:v>7.06975</c:v>
                </c:pt>
              </c:numCache>
            </c:numRef>
          </c:xVal>
          <c:yVal>
            <c:numRef>
              <c:f>Displacements!$F$82:$F$92</c:f>
              <c:numCache>
                <c:formatCode>General</c:formatCode>
                <c:ptCount val="11"/>
                <c:pt idx="0">
                  <c:v>-3.1000000000000028E-2</c:v>
                </c:pt>
                <c:pt idx="1">
                  <c:v>-0.30500000000000005</c:v>
                </c:pt>
                <c:pt idx="2">
                  <c:v>-0.5675</c:v>
                </c:pt>
                <c:pt idx="3">
                  <c:v>-0.83099999999999996</c:v>
                </c:pt>
                <c:pt idx="4">
                  <c:v>-0.96299999999999997</c:v>
                </c:pt>
                <c:pt idx="5">
                  <c:v>-6.3000000000000056E-2</c:v>
                </c:pt>
                <c:pt idx="6">
                  <c:v>0.23100000000000021</c:v>
                </c:pt>
                <c:pt idx="7">
                  <c:v>0.49950000000000017</c:v>
                </c:pt>
                <c:pt idx="8">
                  <c:v>0.76550000000000018</c:v>
                </c:pt>
                <c:pt idx="9">
                  <c:v>0.90049999999999997</c:v>
                </c:pt>
                <c:pt idx="10">
                  <c:v>-1.8094999999999999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58240"/>
        <c:axId val="132658816"/>
      </c:scatterChart>
      <c:valAx>
        <c:axId val="1326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Input (V)</a:t>
                </a:r>
              </a:p>
            </c:rich>
          </c:tx>
          <c:layout>
            <c:manualLayout>
              <c:xMode val="edge"/>
              <c:yMode val="edge"/>
              <c:x val="0.45934065934065932"/>
              <c:y val="0.843376867048245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58816"/>
        <c:crosses val="autoZero"/>
        <c:crossBetween val="midCat"/>
      </c:valAx>
      <c:valAx>
        <c:axId val="132658816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Measured (in)</a:t>
                </a:r>
              </a:p>
            </c:rich>
          </c:tx>
          <c:layout>
            <c:manualLayout>
              <c:xMode val="edge"/>
              <c:yMode val="edge"/>
              <c:x val="3.5164835164835165E-2"/>
              <c:y val="0.28915789140815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5824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26</xdr:row>
      <xdr:rowOff>95250</xdr:rowOff>
    </xdr:from>
    <xdr:to>
      <xdr:col>14</xdr:col>
      <xdr:colOff>600075</xdr:colOff>
      <xdr:row>41</xdr:row>
      <xdr:rowOff>142875</xdr:rowOff>
    </xdr:to>
    <xdr:graphicFrame macro="">
      <xdr:nvGraphicFramePr>
        <xdr:cNvPr id="14765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152400</xdr:rowOff>
    </xdr:from>
    <xdr:to>
      <xdr:col>15</xdr:col>
      <xdr:colOff>19050</xdr:colOff>
      <xdr:row>23</xdr:row>
      <xdr:rowOff>0</xdr:rowOff>
    </xdr:to>
    <xdr:graphicFrame macro="">
      <xdr:nvGraphicFramePr>
        <xdr:cNvPr id="147653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60</xdr:row>
      <xdr:rowOff>152400</xdr:rowOff>
    </xdr:from>
    <xdr:to>
      <xdr:col>15</xdr:col>
      <xdr:colOff>19050</xdr:colOff>
      <xdr:row>75</xdr:row>
      <xdr:rowOff>9525</xdr:rowOff>
    </xdr:to>
    <xdr:graphicFrame macro="">
      <xdr:nvGraphicFramePr>
        <xdr:cNvPr id="147653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78</xdr:row>
      <xdr:rowOff>0</xdr:rowOff>
    </xdr:from>
    <xdr:to>
      <xdr:col>15</xdr:col>
      <xdr:colOff>47625</xdr:colOff>
      <xdr:row>92</xdr:row>
      <xdr:rowOff>9525</xdr:rowOff>
    </xdr:to>
    <xdr:graphicFrame macro="">
      <xdr:nvGraphicFramePr>
        <xdr:cNvPr id="147653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44</xdr:row>
      <xdr:rowOff>0</xdr:rowOff>
    </xdr:from>
    <xdr:to>
      <xdr:col>15</xdr:col>
      <xdr:colOff>57150</xdr:colOff>
      <xdr:row>60</xdr:row>
      <xdr:rowOff>0</xdr:rowOff>
    </xdr:to>
    <xdr:graphicFrame macro="">
      <xdr:nvGraphicFramePr>
        <xdr:cNvPr id="147653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133350</xdr:colOff>
      <xdr:row>94</xdr:row>
      <xdr:rowOff>28575</xdr:rowOff>
    </xdr:from>
    <xdr:to>
      <xdr:col>15</xdr:col>
      <xdr:colOff>47625</xdr:colOff>
      <xdr:row>111</xdr:row>
      <xdr:rowOff>0</xdr:rowOff>
    </xdr:to>
    <xdr:graphicFrame macro="">
      <xdr:nvGraphicFramePr>
        <xdr:cNvPr id="147653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23</xdr:col>
      <xdr:colOff>600075</xdr:colOff>
      <xdr:row>41</xdr:row>
      <xdr:rowOff>57150</xdr:rowOff>
    </xdr:to>
    <xdr:graphicFrame macro="">
      <xdr:nvGraphicFramePr>
        <xdr:cNvPr id="147653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180975</xdr:colOff>
      <xdr:row>61</xdr:row>
      <xdr:rowOff>85725</xdr:rowOff>
    </xdr:from>
    <xdr:to>
      <xdr:col>24</xdr:col>
      <xdr:colOff>19050</xdr:colOff>
      <xdr:row>75</xdr:row>
      <xdr:rowOff>28575</xdr:rowOff>
    </xdr:to>
    <xdr:graphicFrame macro="">
      <xdr:nvGraphicFramePr>
        <xdr:cNvPr id="147653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180975</xdr:colOff>
      <xdr:row>78</xdr:row>
      <xdr:rowOff>0</xdr:rowOff>
    </xdr:from>
    <xdr:to>
      <xdr:col>24</xdr:col>
      <xdr:colOff>57150</xdr:colOff>
      <xdr:row>92</xdr:row>
      <xdr:rowOff>9525</xdr:rowOff>
    </xdr:to>
    <xdr:graphicFrame macro="">
      <xdr:nvGraphicFramePr>
        <xdr:cNvPr id="147653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180975</xdr:colOff>
      <xdr:row>43</xdr:row>
      <xdr:rowOff>152400</xdr:rowOff>
    </xdr:from>
    <xdr:to>
      <xdr:col>24</xdr:col>
      <xdr:colOff>38100</xdr:colOff>
      <xdr:row>60</xdr:row>
      <xdr:rowOff>0</xdr:rowOff>
    </xdr:to>
    <xdr:graphicFrame macro="">
      <xdr:nvGraphicFramePr>
        <xdr:cNvPr id="147653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94</xdr:row>
      <xdr:rowOff>152400</xdr:rowOff>
    </xdr:from>
    <xdr:to>
      <xdr:col>24</xdr:col>
      <xdr:colOff>66675</xdr:colOff>
      <xdr:row>111</xdr:row>
      <xdr:rowOff>123825</xdr:rowOff>
    </xdr:to>
    <xdr:graphicFrame macro="">
      <xdr:nvGraphicFramePr>
        <xdr:cNvPr id="147654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8</xdr:row>
      <xdr:rowOff>114300</xdr:rowOff>
    </xdr:from>
    <xdr:to>
      <xdr:col>23</xdr:col>
      <xdr:colOff>600075</xdr:colOff>
      <xdr:row>24</xdr:row>
      <xdr:rowOff>95250</xdr:rowOff>
    </xdr:to>
    <xdr:graphicFrame macro="">
      <xdr:nvGraphicFramePr>
        <xdr:cNvPr id="1476541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7</xdr:row>
      <xdr:rowOff>161925</xdr:rowOff>
    </xdr:from>
    <xdr:to>
      <xdr:col>17</xdr:col>
      <xdr:colOff>276225</xdr:colOff>
      <xdr:row>24</xdr:row>
      <xdr:rowOff>47625</xdr:rowOff>
    </xdr:to>
    <xdr:graphicFrame macro="">
      <xdr:nvGraphicFramePr>
        <xdr:cNvPr id="108490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17</xdr:col>
      <xdr:colOff>323850</xdr:colOff>
      <xdr:row>52</xdr:row>
      <xdr:rowOff>123825</xdr:rowOff>
    </xdr:to>
    <xdr:graphicFrame macro="">
      <xdr:nvGraphicFramePr>
        <xdr:cNvPr id="108490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17</xdr:col>
      <xdr:colOff>323850</xdr:colOff>
      <xdr:row>72</xdr:row>
      <xdr:rowOff>114300</xdr:rowOff>
    </xdr:to>
    <xdr:graphicFrame macro="">
      <xdr:nvGraphicFramePr>
        <xdr:cNvPr id="108490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73</xdr:row>
      <xdr:rowOff>161925</xdr:rowOff>
    </xdr:from>
    <xdr:to>
      <xdr:col>17</xdr:col>
      <xdr:colOff>285750</xdr:colOff>
      <xdr:row>92</xdr:row>
      <xdr:rowOff>133350</xdr:rowOff>
    </xdr:to>
    <xdr:graphicFrame macro="">
      <xdr:nvGraphicFramePr>
        <xdr:cNvPr id="108490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93</xdr:row>
      <xdr:rowOff>133350</xdr:rowOff>
    </xdr:from>
    <xdr:to>
      <xdr:col>17</xdr:col>
      <xdr:colOff>238125</xdr:colOff>
      <xdr:row>112</xdr:row>
      <xdr:rowOff>38100</xdr:rowOff>
    </xdr:to>
    <xdr:graphicFrame macro="">
      <xdr:nvGraphicFramePr>
        <xdr:cNvPr id="10849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123825</xdr:colOff>
      <xdr:row>112</xdr:row>
      <xdr:rowOff>104775</xdr:rowOff>
    </xdr:from>
    <xdr:to>
      <xdr:col>17</xdr:col>
      <xdr:colOff>219075</xdr:colOff>
      <xdr:row>132</xdr:row>
      <xdr:rowOff>0</xdr:rowOff>
    </xdr:to>
    <xdr:graphicFrame macro="">
      <xdr:nvGraphicFramePr>
        <xdr:cNvPr id="1084908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opLeftCell="B1" zoomScale="90" zoomScaleNormal="90" workbookViewId="0">
      <selection activeCell="R94" sqref="R94"/>
    </sheetView>
  </sheetViews>
  <sheetFormatPr defaultRowHeight="12.75" x14ac:dyDescent="0.2"/>
  <cols>
    <col min="1" max="1" width="12.7109375" customWidth="1"/>
    <col min="2" max="2" width="5.7109375" customWidth="1"/>
    <col min="3" max="3" width="9.7109375" bestFit="1" customWidth="1"/>
    <col min="4" max="4" width="13.140625" bestFit="1" customWidth="1"/>
    <col min="5" max="6" width="12.140625" customWidth="1"/>
    <col min="7" max="7" width="2.28515625" customWidth="1"/>
    <col min="8" max="8" width="2.140625" customWidth="1"/>
    <col min="16" max="16" width="3" customWidth="1"/>
    <col min="17" max="17" width="2.85546875" customWidth="1"/>
  </cols>
  <sheetData>
    <row r="1" spans="1:6" x14ac:dyDescent="0.2">
      <c r="A1" t="s">
        <v>36</v>
      </c>
    </row>
    <row r="2" spans="1:6" x14ac:dyDescent="0.2">
      <c r="A2" s="26">
        <v>40668</v>
      </c>
    </row>
    <row r="3" spans="1:6" x14ac:dyDescent="0.2">
      <c r="A3" s="64" t="s">
        <v>35</v>
      </c>
    </row>
    <row r="4" spans="1:6" x14ac:dyDescent="0.2">
      <c r="A4" s="10" t="s">
        <v>13</v>
      </c>
      <c r="B4" s="10"/>
      <c r="C4" s="10"/>
      <c r="D4" s="10"/>
      <c r="E4" s="10"/>
    </row>
    <row r="8" spans="1:6" ht="18.75" thickBot="1" x14ac:dyDescent="0.3">
      <c r="A8" s="24" t="s">
        <v>3</v>
      </c>
    </row>
    <row r="9" spans="1:6" x14ac:dyDescent="0.2">
      <c r="B9" s="1" t="s">
        <v>1</v>
      </c>
      <c r="C9" s="2" t="s">
        <v>0</v>
      </c>
      <c r="D9" s="2" t="s">
        <v>5</v>
      </c>
      <c r="E9" s="2" t="s">
        <v>26</v>
      </c>
      <c r="F9" s="41" t="s">
        <v>7</v>
      </c>
    </row>
    <row r="10" spans="1:6" ht="13.5" thickBot="1" x14ac:dyDescent="0.25">
      <c r="B10" s="7"/>
      <c r="C10" s="8" t="s">
        <v>6</v>
      </c>
      <c r="D10" s="8" t="s">
        <v>6</v>
      </c>
      <c r="E10" s="8" t="s">
        <v>27</v>
      </c>
      <c r="F10" s="23" t="s">
        <v>25</v>
      </c>
    </row>
    <row r="11" spans="1:6" x14ac:dyDescent="0.2">
      <c r="B11" s="28">
        <v>1</v>
      </c>
      <c r="C11" s="2">
        <v>0</v>
      </c>
      <c r="D11" s="42">
        <v>-2.5000000000000001E-2</v>
      </c>
      <c r="E11" s="42">
        <v>2.81</v>
      </c>
      <c r="F11" s="45">
        <f>E11-'Displacement Coarse'!$D$5-'Displacement Coarse'!$D$6/2</f>
        <v>2.4999999999999911E-2</v>
      </c>
    </row>
    <row r="12" spans="1:6" x14ac:dyDescent="0.2">
      <c r="B12" s="4">
        <v>2</v>
      </c>
      <c r="C12" s="5">
        <v>2.5</v>
      </c>
      <c r="D12" s="43">
        <v>-2.5268999999999999</v>
      </c>
      <c r="E12" s="43">
        <v>2.137</v>
      </c>
      <c r="F12" s="46">
        <f>E12-'Displacement Coarse'!$D$5-'Displacement Coarse'!$D$6/2</f>
        <v>-0.64800000000000013</v>
      </c>
    </row>
    <row r="13" spans="1:6" x14ac:dyDescent="0.2">
      <c r="B13" s="4">
        <v>3</v>
      </c>
      <c r="C13" s="5">
        <v>5</v>
      </c>
      <c r="D13" s="43">
        <v>-5.0289999999999999</v>
      </c>
      <c r="E13" s="43">
        <v>1.4655</v>
      </c>
      <c r="F13" s="46">
        <f>E13-'Displacement Coarse'!$D$5-'Displacement Coarse'!$D$6/2</f>
        <v>-1.3195000000000001</v>
      </c>
    </row>
    <row r="14" spans="1:6" x14ac:dyDescent="0.2">
      <c r="B14" s="4">
        <v>4</v>
      </c>
      <c r="C14" s="5">
        <v>6.5</v>
      </c>
      <c r="D14" s="43">
        <v>-6.5292000000000003</v>
      </c>
      <c r="E14" s="43">
        <v>1.0680000000000001</v>
      </c>
      <c r="F14" s="46">
        <f>E14-'Displacement Coarse'!$D$5-'Displacement Coarse'!$D$6/2</f>
        <v>-1.7170000000000001</v>
      </c>
    </row>
    <row r="15" spans="1:6" x14ac:dyDescent="0.2">
      <c r="B15" s="4">
        <v>5</v>
      </c>
      <c r="C15" s="5">
        <v>3.5</v>
      </c>
      <c r="D15" s="43">
        <v>-3.5287000000000002</v>
      </c>
      <c r="E15" s="43">
        <v>1.8694999999999999</v>
      </c>
      <c r="F15" s="46">
        <f>E15-'Displacement Coarse'!$D$5-'Displacement Coarse'!$D$6/2</f>
        <v>-0.9155000000000002</v>
      </c>
    </row>
    <row r="16" spans="1:6" x14ac:dyDescent="0.2">
      <c r="B16" s="4">
        <v>6</v>
      </c>
      <c r="C16" s="5">
        <v>0</v>
      </c>
      <c r="D16" s="43">
        <v>-2.5000000000000001E-2</v>
      </c>
      <c r="E16" s="44">
        <v>2.81</v>
      </c>
      <c r="F16" s="46">
        <f>E16-'Displacement Coarse'!$D$5-'Displacement Coarse'!$D$6/2</f>
        <v>2.4999999999999911E-2</v>
      </c>
    </row>
    <row r="17" spans="1:9" x14ac:dyDescent="0.2">
      <c r="B17" s="4">
        <v>7</v>
      </c>
      <c r="C17" s="5">
        <v>-2.5</v>
      </c>
      <c r="D17" s="44">
        <v>2.4796</v>
      </c>
      <c r="E17" s="44">
        <v>3.4874999999999998</v>
      </c>
      <c r="F17" s="46">
        <f>E17-'Displacement Coarse'!$D$5-'Displacement Coarse'!$D$6/2</f>
        <v>0.70249999999999968</v>
      </c>
    </row>
    <row r="18" spans="1:9" x14ac:dyDescent="0.2">
      <c r="B18" s="4">
        <v>8</v>
      </c>
      <c r="C18" s="5">
        <v>-3.5</v>
      </c>
      <c r="D18" s="63">
        <v>3.4809999999999999</v>
      </c>
      <c r="E18" s="44">
        <v>3.7574999999999998</v>
      </c>
      <c r="F18" s="46">
        <f>E18-'Displacement Coarse'!$D$5-'Displacement Coarse'!$D$6/2</f>
        <v>0.9724999999999997</v>
      </c>
    </row>
    <row r="19" spans="1:9" x14ac:dyDescent="0.2">
      <c r="B19" s="4">
        <v>9</v>
      </c>
      <c r="C19" s="5">
        <v>-5</v>
      </c>
      <c r="D19" s="44">
        <v>4.9843999999999999</v>
      </c>
      <c r="E19" s="44">
        <v>4.1604999999999999</v>
      </c>
      <c r="F19" s="46">
        <f>E19-'Displacement Coarse'!$D$5-'Displacement Coarse'!$D$6/2</f>
        <v>1.3754999999999997</v>
      </c>
    </row>
    <row r="20" spans="1:9" x14ac:dyDescent="0.2">
      <c r="B20" s="14">
        <v>10</v>
      </c>
      <c r="C20" s="13">
        <v>-6.5</v>
      </c>
      <c r="D20" s="44">
        <v>6.4866999999999999</v>
      </c>
      <c r="E20" s="44">
        <v>4.5605000000000002</v>
      </c>
      <c r="F20" s="46">
        <f>E20-'Displacement Coarse'!$D$5-'Displacement Coarse'!$D$6/2</f>
        <v>1.7755000000000001</v>
      </c>
    </row>
    <row r="21" spans="1:9" x14ac:dyDescent="0.2">
      <c r="B21" s="4">
        <v>11</v>
      </c>
      <c r="C21" s="13">
        <v>-7.35</v>
      </c>
      <c r="D21" s="44">
        <v>7.3419999999999996</v>
      </c>
      <c r="E21" s="44">
        <v>4.7845000000000004</v>
      </c>
      <c r="F21" s="46">
        <f>E21-'Displacement Coarse'!$D$5-'Displacement Coarse'!$D$6/2</f>
        <v>1.9995000000000007</v>
      </c>
    </row>
    <row r="22" spans="1:9" x14ac:dyDescent="0.2">
      <c r="B22" s="18">
        <v>12</v>
      </c>
      <c r="C22" s="16">
        <v>7.55</v>
      </c>
      <c r="D22" s="16">
        <v>-7.5810000000000004</v>
      </c>
      <c r="E22" s="16">
        <v>0.78900000000000003</v>
      </c>
      <c r="F22" s="46">
        <f>E22-'Displacement Coarse'!$D$5-'Displacement Coarse'!$D$6/2</f>
        <v>-1.996</v>
      </c>
    </row>
    <row r="23" spans="1:9" ht="13.5" thickBot="1" x14ac:dyDescent="0.25">
      <c r="B23" s="19"/>
      <c r="C23" s="17"/>
      <c r="D23" s="17"/>
      <c r="E23" s="17"/>
      <c r="F23" s="29"/>
    </row>
    <row r="24" spans="1:9" x14ac:dyDescent="0.2">
      <c r="B24" s="11" t="s">
        <v>34</v>
      </c>
      <c r="C24" s="11"/>
      <c r="D24" s="11"/>
      <c r="E24" s="11"/>
    </row>
    <row r="25" spans="1:9" x14ac:dyDescent="0.2">
      <c r="B25" s="11"/>
      <c r="C25" s="11"/>
      <c r="D25" s="11"/>
      <c r="E25" s="11"/>
      <c r="I25">
        <f>E31-E33</f>
        <v>1.119</v>
      </c>
    </row>
    <row r="26" spans="1:9" x14ac:dyDescent="0.2">
      <c r="B26" s="11"/>
      <c r="C26" s="11"/>
      <c r="D26" s="11"/>
      <c r="E26" s="11"/>
    </row>
    <row r="27" spans="1:9" ht="18.75" thickBot="1" x14ac:dyDescent="0.3">
      <c r="A27" s="24" t="s">
        <v>2</v>
      </c>
    </row>
    <row r="28" spans="1:9" x14ac:dyDescent="0.2">
      <c r="B28" s="1" t="s">
        <v>1</v>
      </c>
      <c r="C28" s="2" t="s">
        <v>0</v>
      </c>
      <c r="D28" s="2" t="s">
        <v>5</v>
      </c>
      <c r="E28" s="2" t="s">
        <v>26</v>
      </c>
      <c r="F28" s="41" t="s">
        <v>7</v>
      </c>
    </row>
    <row r="29" spans="1:9" ht="13.5" thickBot="1" x14ac:dyDescent="0.25">
      <c r="B29" s="7"/>
      <c r="C29" s="8" t="s">
        <v>6</v>
      </c>
      <c r="D29" s="8" t="s">
        <v>6</v>
      </c>
      <c r="E29" s="8" t="s">
        <v>27</v>
      </c>
      <c r="F29" s="23" t="s">
        <v>25</v>
      </c>
    </row>
    <row r="30" spans="1:9" x14ac:dyDescent="0.2">
      <c r="B30" s="28">
        <v>1</v>
      </c>
      <c r="C30" s="2">
        <v>0</v>
      </c>
      <c r="D30" s="2">
        <v>-4.1785000000000003E-2</v>
      </c>
      <c r="E30" s="42">
        <v>2.677</v>
      </c>
      <c r="F30" s="45">
        <f>E30-'Displacement Coarse'!$D$8-'Displacement Coarse'!$D$9/2</f>
        <v>-6.7000000000000171E-2</v>
      </c>
    </row>
    <row r="31" spans="1:9" x14ac:dyDescent="0.2">
      <c r="B31" s="4">
        <v>2</v>
      </c>
      <c r="C31" s="5">
        <v>2</v>
      </c>
      <c r="D31" s="5">
        <v>-2.0480999999999998</v>
      </c>
      <c r="E31" s="5">
        <v>2.129</v>
      </c>
      <c r="F31" s="46">
        <f>E31-'Displacement Coarse'!$D$8-'Displacement Coarse'!$D$9/2</f>
        <v>-0.61500000000000021</v>
      </c>
    </row>
    <row r="32" spans="1:9" x14ac:dyDescent="0.2">
      <c r="B32" s="4">
        <v>3</v>
      </c>
      <c r="C32" s="5">
        <v>4</v>
      </c>
      <c r="D32" s="5">
        <v>-4.0461</v>
      </c>
      <c r="E32" s="5">
        <v>1.5894999999999999</v>
      </c>
      <c r="F32" s="46">
        <f>E32-'Displacement Coarse'!$D$8-'Displacement Coarse'!$D$9/2</f>
        <v>-1.1545000000000003</v>
      </c>
    </row>
    <row r="33" spans="1:6" x14ac:dyDescent="0.2">
      <c r="B33" s="4">
        <v>4</v>
      </c>
      <c r="C33" s="5">
        <v>6</v>
      </c>
      <c r="D33" s="5">
        <v>-6.048</v>
      </c>
      <c r="E33" s="5">
        <v>1.01</v>
      </c>
      <c r="F33" s="46">
        <f>E33-'Displacement Coarse'!$D$8-'Displacement Coarse'!$D$9/2</f>
        <v>-1.7340000000000002</v>
      </c>
    </row>
    <row r="34" spans="1:6" x14ac:dyDescent="0.2">
      <c r="B34" s="4">
        <v>5</v>
      </c>
      <c r="C34" s="5">
        <v>7.15</v>
      </c>
      <c r="D34" s="5">
        <v>-7.2029500000000004</v>
      </c>
      <c r="E34" s="5">
        <v>0.74750000000000005</v>
      </c>
      <c r="F34" s="46">
        <f>E34-'Displacement Coarse'!$D$8-'Displacement Coarse'!$D$9/2</f>
        <v>-1.9965000000000002</v>
      </c>
    </row>
    <row r="35" spans="1:6" x14ac:dyDescent="0.2">
      <c r="B35" s="4">
        <v>6</v>
      </c>
      <c r="C35" s="5">
        <v>0</v>
      </c>
      <c r="D35" s="5">
        <v>-4.6300000000000001E-2</v>
      </c>
      <c r="E35" s="5">
        <v>2.6764999999999999</v>
      </c>
      <c r="F35" s="46">
        <f>E35-'Displacement Coarse'!$D$8-'Displacement Coarse'!$D$9/2</f>
        <v>-6.7500000000000338E-2</v>
      </c>
    </row>
    <row r="36" spans="1:6" x14ac:dyDescent="0.2">
      <c r="B36" s="4">
        <v>7</v>
      </c>
      <c r="C36" s="5">
        <v>-2</v>
      </c>
      <c r="D36" s="5">
        <v>1.958</v>
      </c>
      <c r="E36" s="5">
        <v>3.2210000000000001</v>
      </c>
      <c r="F36" s="46">
        <f>E36-'Displacement Coarse'!$D$8-'Displacement Coarse'!$D$9/2</f>
        <v>0.47699999999999987</v>
      </c>
    </row>
    <row r="37" spans="1:6" x14ac:dyDescent="0.2">
      <c r="B37" s="4">
        <v>8</v>
      </c>
      <c r="C37" s="5">
        <v>-4</v>
      </c>
      <c r="D37" s="5">
        <v>3.9626000000000001</v>
      </c>
      <c r="E37" s="47">
        <v>3.7635000000000001</v>
      </c>
      <c r="F37" s="46">
        <f>E37-'Displacement Coarse'!$D$8-'Displacement Coarse'!$D$9/2</f>
        <v>1.0194999999999999</v>
      </c>
    </row>
    <row r="38" spans="1:6" x14ac:dyDescent="0.2">
      <c r="B38" s="4">
        <v>9</v>
      </c>
      <c r="C38" s="5">
        <v>-6</v>
      </c>
      <c r="D38" s="47">
        <v>5.6740000000000004</v>
      </c>
      <c r="E38" s="47">
        <v>4.3010000000000002</v>
      </c>
      <c r="F38" s="46">
        <f>E38-'Displacement Coarse'!$D$8-'Displacement Coarse'!$D$9/2</f>
        <v>1.5569999999999999</v>
      </c>
    </row>
    <row r="39" spans="1:6" x14ac:dyDescent="0.2">
      <c r="B39" s="14">
        <v>10</v>
      </c>
      <c r="C39" s="13">
        <v>-7</v>
      </c>
      <c r="D39" s="13">
        <v>6.9705000000000004</v>
      </c>
      <c r="E39" s="13">
        <v>4.59</v>
      </c>
      <c r="F39" s="46">
        <f>E39-'Displacement Coarse'!$D$8-'Displacement Coarse'!$D$9/2</f>
        <v>1.8459999999999996</v>
      </c>
    </row>
    <row r="40" spans="1:6" ht="13.5" thickBot="1" x14ac:dyDescent="0.25">
      <c r="B40" s="7">
        <v>11</v>
      </c>
      <c r="C40" s="22">
        <v>1</v>
      </c>
      <c r="D40" s="8">
        <v>-1.0446500000000001</v>
      </c>
      <c r="E40" s="8">
        <v>2.4035000000000002</v>
      </c>
      <c r="F40" s="48">
        <f>E40-'Displacement Coarse'!$D$8-'Displacement Coarse'!$D$9/2</f>
        <v>-0.34050000000000002</v>
      </c>
    </row>
    <row r="41" spans="1:6" x14ac:dyDescent="0.2">
      <c r="B41" s="11" t="s">
        <v>34</v>
      </c>
      <c r="C41" s="11"/>
      <c r="D41" s="11"/>
      <c r="E41" s="11"/>
    </row>
    <row r="42" spans="1:6" x14ac:dyDescent="0.2">
      <c r="B42" s="11"/>
      <c r="C42" s="11"/>
      <c r="D42" s="11"/>
      <c r="E42" s="11"/>
    </row>
    <row r="43" spans="1:6" x14ac:dyDescent="0.2">
      <c r="B43" s="11"/>
      <c r="C43" s="11"/>
      <c r="D43" s="11"/>
      <c r="E43" s="11"/>
    </row>
    <row r="45" spans="1:6" ht="18.75" thickBot="1" x14ac:dyDescent="0.3">
      <c r="A45" s="24" t="s">
        <v>10</v>
      </c>
    </row>
    <row r="46" spans="1:6" x14ac:dyDescent="0.2">
      <c r="B46" s="1" t="s">
        <v>1</v>
      </c>
      <c r="C46" s="2" t="s">
        <v>0</v>
      </c>
      <c r="D46" s="2" t="s">
        <v>5</v>
      </c>
      <c r="E46" s="2" t="s">
        <v>26</v>
      </c>
      <c r="F46" s="3" t="s">
        <v>7</v>
      </c>
    </row>
    <row r="47" spans="1:6" ht="13.5" thickBot="1" x14ac:dyDescent="0.25">
      <c r="B47" s="7"/>
      <c r="C47" s="8" t="s">
        <v>6</v>
      </c>
      <c r="D47" s="8" t="s">
        <v>6</v>
      </c>
      <c r="E47" s="8" t="s">
        <v>27</v>
      </c>
      <c r="F47" s="9" t="s">
        <v>8</v>
      </c>
    </row>
    <row r="48" spans="1:6" x14ac:dyDescent="0.2">
      <c r="B48" s="28">
        <v>1</v>
      </c>
      <c r="C48" s="2">
        <v>0</v>
      </c>
      <c r="D48" s="2">
        <v>3.8E-3</v>
      </c>
      <c r="E48" s="58">
        <v>1.7490000000000001</v>
      </c>
      <c r="F48" s="45">
        <f>E48-'Displacement Coarse'!$D$11-'Displacement Coarse'!$D$12/2</f>
        <v>6.5000000000001723E-3</v>
      </c>
    </row>
    <row r="49" spans="1:6" x14ac:dyDescent="0.2">
      <c r="B49" s="4">
        <v>2</v>
      </c>
      <c r="C49" s="5">
        <v>2</v>
      </c>
      <c r="D49" s="5">
        <v>-1.9874000000000001</v>
      </c>
      <c r="E49" s="59">
        <v>1.476</v>
      </c>
      <c r="F49" s="46">
        <f>E49-'Displacement Coarse'!$D$11-'Displacement Coarse'!$D$12/2</f>
        <v>-0.26649999999999996</v>
      </c>
    </row>
    <row r="50" spans="1:6" x14ac:dyDescent="0.2">
      <c r="B50" s="4">
        <v>3</v>
      </c>
      <c r="C50" s="5">
        <v>4</v>
      </c>
      <c r="D50" s="5">
        <v>-3.9767000000000001</v>
      </c>
      <c r="E50" s="59">
        <v>1.1990000000000001</v>
      </c>
      <c r="F50" s="46">
        <f>E50-'Displacement Coarse'!$D$11-'Displacement Coarse'!$D$12/2</f>
        <v>-0.54349999999999987</v>
      </c>
    </row>
    <row r="51" spans="1:6" x14ac:dyDescent="0.2">
      <c r="B51" s="4">
        <v>4</v>
      </c>
      <c r="C51" s="5">
        <v>6</v>
      </c>
      <c r="D51" s="5">
        <v>-5.9649999999999999</v>
      </c>
      <c r="E51" s="60">
        <v>0.93300000000000005</v>
      </c>
      <c r="F51" s="46">
        <f>E51-'Displacement Coarse'!$D$11-'Displacement Coarse'!$D$12/2</f>
        <v>-0.80949999999999989</v>
      </c>
    </row>
    <row r="52" spans="1:6" x14ac:dyDescent="0.2">
      <c r="B52" s="4">
        <v>5</v>
      </c>
      <c r="C52" s="5">
        <v>7.45</v>
      </c>
      <c r="D52" s="5">
        <v>-7.4109999999999996</v>
      </c>
      <c r="E52" s="59">
        <v>0.755</v>
      </c>
      <c r="F52" s="46">
        <f>E52-'Displacement Coarse'!$D$11-'Displacement Coarse'!$D$12/2</f>
        <v>-0.98749999999999993</v>
      </c>
    </row>
    <row r="53" spans="1:6" x14ac:dyDescent="0.2">
      <c r="B53" s="4">
        <v>6</v>
      </c>
      <c r="C53" s="5">
        <v>0</v>
      </c>
      <c r="D53" s="5">
        <v>1.6000000000000001E-3</v>
      </c>
      <c r="E53" s="59">
        <v>1.754</v>
      </c>
      <c r="F53" s="46">
        <f>E53-'Displacement Coarse'!$D$11-'Displacement Coarse'!$D$12/2</f>
        <v>1.1500000000000066E-2</v>
      </c>
    </row>
    <row r="54" spans="1:6" x14ac:dyDescent="0.2">
      <c r="B54" s="4">
        <v>7</v>
      </c>
      <c r="C54" s="5">
        <v>-2</v>
      </c>
      <c r="D54" s="5">
        <v>1.9935</v>
      </c>
      <c r="E54" s="60">
        <v>1.9890000000000001</v>
      </c>
      <c r="F54" s="46">
        <f>E54-'Displacement Coarse'!$D$11-'Displacement Coarse'!$D$12/2</f>
        <v>0.24650000000000016</v>
      </c>
    </row>
    <row r="55" spans="1:6" x14ac:dyDescent="0.2">
      <c r="B55" s="4">
        <v>8</v>
      </c>
      <c r="C55" s="5">
        <v>-4</v>
      </c>
      <c r="D55" s="5">
        <v>3.9845000000000002</v>
      </c>
      <c r="E55" s="59">
        <v>2.2869999999999999</v>
      </c>
      <c r="F55" s="46">
        <f>E55-'Displacement Coarse'!$D$11-'Displacement Coarse'!$D$12/2</f>
        <v>0.54449999999999998</v>
      </c>
    </row>
    <row r="56" spans="1:6" x14ac:dyDescent="0.2">
      <c r="B56" s="4">
        <v>9</v>
      </c>
      <c r="C56" s="5">
        <v>-6</v>
      </c>
      <c r="D56" s="5">
        <v>5.9770000000000003</v>
      </c>
      <c r="E56" s="59">
        <v>2.5550000000000002</v>
      </c>
      <c r="F56" s="46">
        <f>E56-'Displacement Coarse'!$D$11-'Displacement Coarse'!$D$12/2</f>
        <v>0.81250000000000022</v>
      </c>
    </row>
    <row r="57" spans="1:6" x14ac:dyDescent="0.2">
      <c r="B57" s="4">
        <v>10</v>
      </c>
      <c r="C57" s="13">
        <v>-7.3</v>
      </c>
      <c r="D57" s="5">
        <v>7.2859999999999996</v>
      </c>
      <c r="E57" s="61">
        <v>2.7094999999999998</v>
      </c>
      <c r="F57" s="46">
        <f>E57-'Displacement Coarse'!$D$11-'Displacement Coarse'!$D$12/2</f>
        <v>0.96699999999999986</v>
      </c>
    </row>
    <row r="58" spans="1:6" ht="13.5" thickBot="1" x14ac:dyDescent="0.25">
      <c r="B58" s="7">
        <v>11</v>
      </c>
      <c r="C58" s="22"/>
      <c r="D58" s="8"/>
      <c r="E58" s="62"/>
      <c r="F58" s="48">
        <f>E58-'Displacement Coarse'!$D$11-'Displacement Coarse'!$D$12/2</f>
        <v>-1.7424999999999999</v>
      </c>
    </row>
    <row r="59" spans="1:6" x14ac:dyDescent="0.2">
      <c r="B59" s="11" t="s">
        <v>34</v>
      </c>
      <c r="C59" s="5"/>
      <c r="D59" s="13"/>
      <c r="E59" s="13"/>
      <c r="F59" s="5"/>
    </row>
    <row r="60" spans="1:6" x14ac:dyDescent="0.2">
      <c r="B60" s="5"/>
      <c r="C60" s="13"/>
      <c r="D60" s="13"/>
      <c r="E60" s="13"/>
      <c r="F60" s="5"/>
    </row>
    <row r="62" spans="1:6" ht="13.5" thickBot="1" x14ac:dyDescent="0.25"/>
    <row r="63" spans="1:6" ht="18" x14ac:dyDescent="0.25">
      <c r="A63" s="24" t="s">
        <v>4</v>
      </c>
      <c r="B63" s="1" t="s">
        <v>1</v>
      </c>
      <c r="C63" s="2" t="s">
        <v>0</v>
      </c>
      <c r="D63" s="2" t="s">
        <v>5</v>
      </c>
      <c r="E63" s="2" t="s">
        <v>26</v>
      </c>
      <c r="F63" s="3" t="s">
        <v>7</v>
      </c>
    </row>
    <row r="64" spans="1:6" ht="13.5" thickBot="1" x14ac:dyDescent="0.25">
      <c r="B64" s="7"/>
      <c r="C64" s="8" t="s">
        <v>6</v>
      </c>
      <c r="D64" s="8" t="s">
        <v>6</v>
      </c>
      <c r="E64" s="8" t="s">
        <v>27</v>
      </c>
      <c r="F64" s="9" t="s">
        <v>8</v>
      </c>
    </row>
    <row r="65" spans="1:6" x14ac:dyDescent="0.2">
      <c r="B65" s="28">
        <v>1</v>
      </c>
      <c r="C65" s="2">
        <v>0</v>
      </c>
      <c r="D65" s="2">
        <v>0</v>
      </c>
      <c r="E65" s="49">
        <v>1.8065</v>
      </c>
      <c r="F65" s="45">
        <f>E65-'Displacement Coarse'!$D$14-'Displacement Coarse'!$D$15/2</f>
        <v>-8.0000000000001181E-3</v>
      </c>
    </row>
    <row r="66" spans="1:6" x14ac:dyDescent="0.2">
      <c r="B66" s="4">
        <v>2</v>
      </c>
      <c r="C66" s="5">
        <v>2</v>
      </c>
      <c r="D66" s="5">
        <v>-2.0015000000000001</v>
      </c>
      <c r="E66" s="50">
        <v>1.5355000000000001</v>
      </c>
      <c r="F66" s="46">
        <f>E66-'Displacement Coarse'!$D$14-'Displacement Coarse'!$D$15/2</f>
        <v>-0.27900000000000003</v>
      </c>
    </row>
    <row r="67" spans="1:6" x14ac:dyDescent="0.2">
      <c r="B67" s="4">
        <v>3</v>
      </c>
      <c r="C67" s="5">
        <v>4</v>
      </c>
      <c r="D67" s="5">
        <v>-4.0010000000000003</v>
      </c>
      <c r="E67" s="50">
        <v>1.2605</v>
      </c>
      <c r="F67" s="46">
        <f>E67-'Displacement Coarse'!$D$14-'Displacement Coarse'!$D$15/2</f>
        <v>-0.55400000000000016</v>
      </c>
    </row>
    <row r="68" spans="1:6" x14ac:dyDescent="0.2">
      <c r="B68" s="4">
        <v>4</v>
      </c>
      <c r="C68" s="5">
        <v>6</v>
      </c>
      <c r="D68" s="5">
        <v>-6.0010000000000003</v>
      </c>
      <c r="E68" s="51">
        <v>0.99750000000000005</v>
      </c>
      <c r="F68" s="46">
        <f>E68-'Displacement Coarse'!$D$14-'Displacement Coarse'!$D$15/2</f>
        <v>-0.81700000000000006</v>
      </c>
    </row>
    <row r="69" spans="1:6" x14ac:dyDescent="0.2">
      <c r="B69" s="4">
        <v>5</v>
      </c>
      <c r="C69" s="5">
        <v>7.3</v>
      </c>
      <c r="D69" s="5">
        <v>-7.3</v>
      </c>
      <c r="E69" s="50">
        <v>0.85699999999999998</v>
      </c>
      <c r="F69" s="46">
        <f>E69-'Displacement Coarse'!$D$14-'Displacement Coarse'!$D$15/2</f>
        <v>-0.95750000000000013</v>
      </c>
    </row>
    <row r="70" spans="1:6" x14ac:dyDescent="0.2">
      <c r="B70" s="4">
        <v>6</v>
      </c>
      <c r="C70" s="5">
        <v>0</v>
      </c>
      <c r="D70" s="5">
        <v>-1E-3</v>
      </c>
      <c r="E70" s="50">
        <v>1.8045</v>
      </c>
      <c r="F70" s="46">
        <f>E70-'Displacement Coarse'!$D$14-'Displacement Coarse'!$D$15/2</f>
        <v>-1.000000000000012E-2</v>
      </c>
    </row>
    <row r="71" spans="1:6" x14ac:dyDescent="0.2">
      <c r="B71" s="4">
        <v>7</v>
      </c>
      <c r="C71" s="5">
        <v>-2</v>
      </c>
      <c r="D71" s="5">
        <v>2.0005000000000002</v>
      </c>
      <c r="E71" s="51">
        <v>2.077</v>
      </c>
      <c r="F71" s="46">
        <f>E71-'Displacement Coarse'!$D$14-'Displacement Coarse'!$D$15/2</f>
        <v>0.26249999999999996</v>
      </c>
    </row>
    <row r="72" spans="1:6" x14ac:dyDescent="0.2">
      <c r="B72" s="4">
        <v>8</v>
      </c>
      <c r="C72" s="5">
        <v>-4</v>
      </c>
      <c r="D72" s="5">
        <v>4.0019999999999998</v>
      </c>
      <c r="E72" s="50">
        <v>2.3614999999999999</v>
      </c>
      <c r="F72" s="46">
        <f>E72-'Displacement Coarse'!$D$14-'Displacement Coarse'!$D$15/2</f>
        <v>0.54699999999999993</v>
      </c>
    </row>
    <row r="73" spans="1:6" x14ac:dyDescent="0.2">
      <c r="B73" s="4">
        <v>9</v>
      </c>
      <c r="C73" s="5">
        <v>-6</v>
      </c>
      <c r="D73" s="5">
        <v>6.0069999999999997</v>
      </c>
      <c r="E73" s="50">
        <v>2.6190000000000002</v>
      </c>
      <c r="F73" s="46">
        <f>E73-'Displacement Coarse'!$D$14-'Displacement Coarse'!$D$15/2</f>
        <v>0.80450000000000021</v>
      </c>
    </row>
    <row r="74" spans="1:6" x14ac:dyDescent="0.2">
      <c r="B74" s="4">
        <v>10</v>
      </c>
      <c r="C74" s="13">
        <v>-7.4</v>
      </c>
      <c r="D74" s="5">
        <v>7.4119999999999999</v>
      </c>
      <c r="E74" s="52">
        <v>2.806</v>
      </c>
      <c r="F74" s="46">
        <f>E74-'Displacement Coarse'!$D$14-'Displacement Coarse'!$D$15/2</f>
        <v>0.99150000000000005</v>
      </c>
    </row>
    <row r="75" spans="1:6" ht="13.5" thickBot="1" x14ac:dyDescent="0.25">
      <c r="B75" s="7">
        <v>11</v>
      </c>
      <c r="C75" s="22"/>
      <c r="D75" s="8"/>
      <c r="E75" s="53"/>
      <c r="F75" s="48">
        <f>E75-'Displacement Coarse'!$D$14-'Displacement Coarse'!$D$15/2</f>
        <v>-1.8145000000000002</v>
      </c>
    </row>
    <row r="76" spans="1:6" x14ac:dyDescent="0.2">
      <c r="B76" s="11" t="s">
        <v>34</v>
      </c>
      <c r="C76" s="11"/>
      <c r="D76" s="15"/>
    </row>
    <row r="77" spans="1:6" ht="13.5" customHeight="1" x14ac:dyDescent="0.2"/>
    <row r="79" spans="1:6" ht="18.75" thickBot="1" x14ac:dyDescent="0.3">
      <c r="A79" s="24" t="s">
        <v>9</v>
      </c>
    </row>
    <row r="80" spans="1:6" x14ac:dyDescent="0.2">
      <c r="B80" s="1" t="s">
        <v>1</v>
      </c>
      <c r="C80" s="2" t="s">
        <v>0</v>
      </c>
      <c r="D80" s="2" t="s">
        <v>5</v>
      </c>
      <c r="E80" s="2" t="s">
        <v>26</v>
      </c>
      <c r="F80" s="3" t="s">
        <v>7</v>
      </c>
    </row>
    <row r="81" spans="2:6" ht="13.5" thickBot="1" x14ac:dyDescent="0.25">
      <c r="B81" s="7"/>
      <c r="C81" s="8" t="s">
        <v>6</v>
      </c>
      <c r="D81" s="8" t="s">
        <v>6</v>
      </c>
      <c r="E81" s="8" t="s">
        <v>27</v>
      </c>
      <c r="F81" s="9" t="s">
        <v>8</v>
      </c>
    </row>
    <row r="82" spans="2:6" x14ac:dyDescent="0.2">
      <c r="B82" s="28">
        <v>1</v>
      </c>
      <c r="C82" s="2">
        <v>0</v>
      </c>
      <c r="D82" s="2">
        <v>-2.01E-2</v>
      </c>
      <c r="E82" s="49">
        <v>1.7785</v>
      </c>
      <c r="F82" s="45">
        <f>E82-'Displacement Coarse'!$D$17-'Displacement Coarse'!$D$18/2</f>
        <v>-3.1000000000000028E-2</v>
      </c>
    </row>
    <row r="83" spans="2:6" x14ac:dyDescent="0.2">
      <c r="B83" s="4">
        <v>2</v>
      </c>
      <c r="C83" s="5">
        <v>2</v>
      </c>
      <c r="D83" s="5">
        <v>-2.0435500000000002</v>
      </c>
      <c r="E83" s="50">
        <v>1.5044999999999999</v>
      </c>
      <c r="F83" s="46">
        <f>E83-'Displacement Coarse'!$D$17-'Displacement Coarse'!$D$18/2</f>
        <v>-0.30500000000000005</v>
      </c>
    </row>
    <row r="84" spans="2:6" x14ac:dyDescent="0.2">
      <c r="B84" s="4">
        <v>3</v>
      </c>
      <c r="C84" s="5">
        <v>4</v>
      </c>
      <c r="D84" s="5">
        <v>-4.0655000000000001</v>
      </c>
      <c r="E84" s="50">
        <v>1.242</v>
      </c>
      <c r="F84" s="46">
        <f>E84-'Displacement Coarse'!$D$17-'Displacement Coarse'!$D$18/2</f>
        <v>-0.5675</v>
      </c>
    </row>
    <row r="85" spans="2:6" x14ac:dyDescent="0.2">
      <c r="B85" s="4">
        <v>4</v>
      </c>
      <c r="C85" s="5">
        <v>6</v>
      </c>
      <c r="D85" s="5">
        <v>-6.0883000000000003</v>
      </c>
      <c r="E85" s="51">
        <v>0.97850000000000004</v>
      </c>
      <c r="F85" s="46">
        <f>E85-'Displacement Coarse'!$D$17-'Displacement Coarse'!$D$18/2</f>
        <v>-0.83099999999999996</v>
      </c>
    </row>
    <row r="86" spans="2:6" x14ac:dyDescent="0.2">
      <c r="B86" s="4">
        <v>5</v>
      </c>
      <c r="C86" s="5">
        <v>7</v>
      </c>
      <c r="D86" s="5">
        <v>-7.0991</v>
      </c>
      <c r="E86" s="50">
        <v>0.84650000000000003</v>
      </c>
      <c r="F86" s="46">
        <f>E86-'Displacement Coarse'!$D$17-'Displacement Coarse'!$D$18/2</f>
        <v>-0.96299999999999997</v>
      </c>
    </row>
    <row r="87" spans="2:6" x14ac:dyDescent="0.2">
      <c r="B87" s="4">
        <v>6</v>
      </c>
      <c r="C87" s="5">
        <v>0</v>
      </c>
      <c r="D87" s="5">
        <v>-0.1905</v>
      </c>
      <c r="E87" s="50">
        <v>1.7464999999999999</v>
      </c>
      <c r="F87" s="46">
        <f>E87-'Displacement Coarse'!$D$17-'Displacement Coarse'!$D$18/2</f>
        <v>-6.3000000000000056E-2</v>
      </c>
    </row>
    <row r="88" spans="2:6" x14ac:dyDescent="0.2">
      <c r="B88" s="4">
        <v>7</v>
      </c>
      <c r="C88" s="5">
        <v>-2</v>
      </c>
      <c r="D88" s="5">
        <v>2.0049999999999999</v>
      </c>
      <c r="E88" s="51">
        <v>2.0405000000000002</v>
      </c>
      <c r="F88" s="46">
        <f>E88-'Displacement Coarse'!$D$17-'Displacement Coarse'!$D$18/2</f>
        <v>0.23100000000000021</v>
      </c>
    </row>
    <row r="89" spans="2:6" x14ac:dyDescent="0.2">
      <c r="B89" s="4">
        <v>8</v>
      </c>
      <c r="C89" s="5">
        <v>-4</v>
      </c>
      <c r="D89" s="5">
        <v>4.03</v>
      </c>
      <c r="E89" s="50">
        <v>2.3090000000000002</v>
      </c>
      <c r="F89" s="46">
        <f>E89-'Displacement Coarse'!$D$17-'Displacement Coarse'!$D$18/2</f>
        <v>0.49950000000000017</v>
      </c>
    </row>
    <row r="90" spans="2:6" x14ac:dyDescent="0.2">
      <c r="B90" s="4">
        <v>9</v>
      </c>
      <c r="C90" s="5">
        <v>-6</v>
      </c>
      <c r="D90" s="5">
        <v>6.056</v>
      </c>
      <c r="E90" s="50">
        <v>2.5750000000000002</v>
      </c>
      <c r="F90" s="46">
        <f>E90-'Displacement Coarse'!$D$17-'Displacement Coarse'!$D$18/2</f>
        <v>0.76550000000000018</v>
      </c>
    </row>
    <row r="91" spans="2:6" x14ac:dyDescent="0.2">
      <c r="B91" s="4">
        <v>10</v>
      </c>
      <c r="C91" s="13">
        <v>-7</v>
      </c>
      <c r="D91" s="5">
        <v>7.06975</v>
      </c>
      <c r="E91" s="52">
        <v>2.71</v>
      </c>
      <c r="F91" s="46">
        <f>E91-'Displacement Coarse'!$D$17-'Displacement Coarse'!$D$18/2</f>
        <v>0.90049999999999997</v>
      </c>
    </row>
    <row r="92" spans="2:6" ht="13.5" thickBot="1" x14ac:dyDescent="0.25">
      <c r="B92" s="7">
        <v>11</v>
      </c>
      <c r="C92" s="22"/>
      <c r="D92" s="8"/>
      <c r="E92" s="53"/>
      <c r="F92" s="48">
        <f>E92-'Displacement Coarse'!$D$17-'Displacement Coarse'!$D$18/2</f>
        <v>-1.8094999999999999</v>
      </c>
    </row>
    <row r="93" spans="2:6" x14ac:dyDescent="0.2">
      <c r="B93" s="11" t="s">
        <v>34</v>
      </c>
    </row>
    <row r="96" spans="2:6" ht="13.5" thickBot="1" x14ac:dyDescent="0.25"/>
    <row r="97" spans="1:6" x14ac:dyDescent="0.2">
      <c r="B97" s="1" t="s">
        <v>1</v>
      </c>
      <c r="C97" s="2" t="s">
        <v>0</v>
      </c>
      <c r="D97" s="2" t="s">
        <v>5</v>
      </c>
      <c r="E97" s="2" t="s">
        <v>26</v>
      </c>
      <c r="F97" s="3" t="s">
        <v>7</v>
      </c>
    </row>
    <row r="98" spans="1:6" ht="13.5" thickBot="1" x14ac:dyDescent="0.25">
      <c r="B98" s="7"/>
      <c r="C98" s="8" t="s">
        <v>6</v>
      </c>
      <c r="D98" s="8" t="s">
        <v>6</v>
      </c>
      <c r="E98" s="8" t="s">
        <v>27</v>
      </c>
      <c r="F98" s="9" t="s">
        <v>8</v>
      </c>
    </row>
    <row r="99" spans="1:6" ht="18" x14ac:dyDescent="0.25">
      <c r="A99" s="25" t="s">
        <v>11</v>
      </c>
      <c r="B99" s="28">
        <v>1</v>
      </c>
      <c r="C99" s="2">
        <v>0</v>
      </c>
      <c r="D99" s="2">
        <v>-1.66E-2</v>
      </c>
      <c r="E99" s="49">
        <v>1.8514999999999999</v>
      </c>
      <c r="F99" s="45">
        <f>E99-'Displacement Coarse'!$D$20-'Displacement Coarse'!$D$21/2</f>
        <v>4.2499999999999982E-2</v>
      </c>
    </row>
    <row r="100" spans="1:6" x14ac:dyDescent="0.2">
      <c r="B100" s="4">
        <v>2</v>
      </c>
      <c r="C100" s="5">
        <v>2</v>
      </c>
      <c r="D100" s="5">
        <v>-2.0222000000000002</v>
      </c>
      <c r="E100" s="50">
        <v>1.5874999999999999</v>
      </c>
      <c r="F100" s="46">
        <f>E100-'Displacement Coarse'!$D$20-'Displacement Coarse'!$D$21/2</f>
        <v>-0.22150000000000014</v>
      </c>
    </row>
    <row r="101" spans="1:6" x14ac:dyDescent="0.2">
      <c r="B101" s="4">
        <v>3</v>
      </c>
      <c r="C101" s="5">
        <v>4</v>
      </c>
      <c r="D101" s="5">
        <v>-4.0273000000000003</v>
      </c>
      <c r="E101" s="50">
        <v>1.3225</v>
      </c>
      <c r="F101" s="46">
        <f>E101-'Displacement Coarse'!$D$20-'Displacement Coarse'!$D$21/2</f>
        <v>-0.48650000000000004</v>
      </c>
    </row>
    <row r="102" spans="1:6" x14ac:dyDescent="0.2">
      <c r="B102" s="4">
        <v>4</v>
      </c>
      <c r="C102" s="5">
        <v>6</v>
      </c>
      <c r="D102" s="5">
        <v>-6.032</v>
      </c>
      <c r="E102" s="51">
        <v>1.06</v>
      </c>
      <c r="F102" s="46">
        <f>E102-'Displacement Coarse'!$D$20-'Displacement Coarse'!$D$21/2</f>
        <v>-0.749</v>
      </c>
    </row>
    <row r="103" spans="1:6" x14ac:dyDescent="0.2">
      <c r="B103" s="4">
        <v>5</v>
      </c>
      <c r="C103" s="5">
        <v>7.9</v>
      </c>
      <c r="D103" s="5">
        <v>-7.9405000000000001</v>
      </c>
      <c r="E103" s="50">
        <v>0.81</v>
      </c>
      <c r="F103" s="46">
        <f>E103-'Displacement Coarse'!$D$20-'Displacement Coarse'!$D$21/2</f>
        <v>-0.999</v>
      </c>
    </row>
    <row r="104" spans="1:6" x14ac:dyDescent="0.2">
      <c r="B104" s="4">
        <v>6</v>
      </c>
      <c r="C104" s="5">
        <v>0</v>
      </c>
      <c r="D104" s="5">
        <v>-1.78E-2</v>
      </c>
      <c r="E104" s="50">
        <v>1.8525</v>
      </c>
      <c r="F104" s="46">
        <f>E104-'Displacement Coarse'!$D$20-'Displacement Coarse'!$D$21/2</f>
        <v>4.3499999999999872E-2</v>
      </c>
    </row>
    <row r="105" spans="1:6" x14ac:dyDescent="0.2">
      <c r="B105" s="4">
        <v>7</v>
      </c>
      <c r="C105" s="5">
        <v>-2</v>
      </c>
      <c r="D105" s="5">
        <v>1.9916</v>
      </c>
      <c r="E105" s="51">
        <v>2.1160000000000001</v>
      </c>
      <c r="F105" s="46">
        <f>E105-'Displacement Coarse'!$D$20-'Displacement Coarse'!$D$21/2</f>
        <v>0.30699999999999994</v>
      </c>
    </row>
    <row r="106" spans="1:6" x14ac:dyDescent="0.2">
      <c r="B106" s="4">
        <v>8</v>
      </c>
      <c r="C106" s="5">
        <v>-4</v>
      </c>
      <c r="D106" s="5">
        <v>4.0007999999999999</v>
      </c>
      <c r="E106" s="50">
        <v>2.3824999999999998</v>
      </c>
      <c r="F106" s="46">
        <f>E106-'Displacement Coarse'!$D$20-'Displacement Coarse'!$D$21/2</f>
        <v>0.57349999999999968</v>
      </c>
    </row>
    <row r="107" spans="1:6" x14ac:dyDescent="0.2">
      <c r="B107" s="4">
        <v>9</v>
      </c>
      <c r="C107" s="5">
        <v>-6</v>
      </c>
      <c r="D107" s="5">
        <v>6.0087999999999999</v>
      </c>
      <c r="E107" s="50">
        <v>2.641</v>
      </c>
      <c r="F107" s="46">
        <f>E107-'Displacement Coarse'!$D$20-'Displacement Coarse'!$D$21/2</f>
        <v>0.83199999999999985</v>
      </c>
    </row>
    <row r="108" spans="1:6" x14ac:dyDescent="0.2">
      <c r="B108" s="4">
        <v>10</v>
      </c>
      <c r="C108" s="13">
        <v>-7.25</v>
      </c>
      <c r="D108" s="5">
        <v>7.2685000000000004</v>
      </c>
      <c r="E108" s="52">
        <v>2.8054999999999999</v>
      </c>
      <c r="F108" s="46">
        <f>E108-'Displacement Coarse'!$D$20-'Displacement Coarse'!$D$21/2</f>
        <v>0.99649999999999972</v>
      </c>
    </row>
    <row r="109" spans="1:6" ht="13.5" thickBot="1" x14ac:dyDescent="0.25">
      <c r="B109" s="7">
        <v>11</v>
      </c>
      <c r="C109" s="22"/>
      <c r="D109" s="8"/>
      <c r="E109" s="53"/>
      <c r="F109" s="48">
        <f>E109-'Displacement Coarse'!$D$20-'Displacement Coarse'!$D$21/2</f>
        <v>-1.8090000000000002</v>
      </c>
    </row>
    <row r="110" spans="1:6" x14ac:dyDescent="0.2">
      <c r="B110" s="11" t="s">
        <v>34</v>
      </c>
    </row>
    <row r="111" spans="1:6" x14ac:dyDescent="0.2">
      <c r="B111" s="12"/>
      <c r="C111" s="12"/>
      <c r="D111" s="12"/>
      <c r="E111" s="12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I34" sqref="I34"/>
    </sheetView>
  </sheetViews>
  <sheetFormatPr defaultRowHeight="12.75" x14ac:dyDescent="0.2"/>
  <cols>
    <col min="1" max="1" width="12.7109375" customWidth="1"/>
    <col min="3" max="3" width="9.7109375" bestFit="1" customWidth="1"/>
    <col min="4" max="4" width="13.140625" bestFit="1" customWidth="1"/>
    <col min="5" max="5" width="12.7109375" customWidth="1"/>
    <col min="6" max="6" width="2.140625" customWidth="1"/>
    <col min="7" max="7" width="2.28515625" customWidth="1"/>
    <col min="8" max="8" width="2.140625" customWidth="1"/>
    <col min="16" max="16" width="3" customWidth="1"/>
    <col min="17" max="17" width="2.85546875" customWidth="1"/>
  </cols>
  <sheetData>
    <row r="1" spans="1:5" x14ac:dyDescent="0.2">
      <c r="A1" t="s">
        <v>19</v>
      </c>
    </row>
    <row r="2" spans="1:5" x14ac:dyDescent="0.2">
      <c r="A2" s="26">
        <v>40428</v>
      </c>
    </row>
    <row r="3" spans="1:5" x14ac:dyDescent="0.2">
      <c r="A3" s="27" t="s">
        <v>12</v>
      </c>
    </row>
    <row r="4" spans="1:5" x14ac:dyDescent="0.2">
      <c r="A4" s="10" t="s">
        <v>13</v>
      </c>
      <c r="B4" s="10"/>
      <c r="C4" s="10"/>
      <c r="D4" s="10"/>
      <c r="E4" s="10"/>
    </row>
    <row r="8" spans="1:5" ht="18.75" thickBot="1" x14ac:dyDescent="0.3">
      <c r="A8" s="24" t="s">
        <v>3</v>
      </c>
    </row>
    <row r="9" spans="1:5" x14ac:dyDescent="0.2">
      <c r="B9" s="1" t="s">
        <v>1</v>
      </c>
      <c r="C9" s="2" t="s">
        <v>0</v>
      </c>
      <c r="D9" s="2" t="s">
        <v>14</v>
      </c>
      <c r="E9" s="3" t="s">
        <v>17</v>
      </c>
    </row>
    <row r="10" spans="1:5" ht="13.5" thickBot="1" x14ac:dyDescent="0.25">
      <c r="B10" s="7"/>
      <c r="C10" s="8" t="s">
        <v>15</v>
      </c>
      <c r="D10" s="8" t="s">
        <v>15</v>
      </c>
      <c r="E10" s="9" t="s">
        <v>16</v>
      </c>
    </row>
    <row r="11" spans="1:5" x14ac:dyDescent="0.2">
      <c r="B11" s="28">
        <v>1</v>
      </c>
      <c r="C11" s="2">
        <v>4.4321599999999997</v>
      </c>
      <c r="D11" s="2">
        <v>-4.2188999999999997E-2</v>
      </c>
      <c r="E11" s="3">
        <v>3.5</v>
      </c>
    </row>
    <row r="12" spans="1:5" x14ac:dyDescent="0.2">
      <c r="B12" s="4">
        <v>2</v>
      </c>
      <c r="C12" s="5">
        <v>4.42</v>
      </c>
      <c r="D12" s="5">
        <v>-5.4681800000000003E-2</v>
      </c>
      <c r="E12" s="6">
        <v>16</v>
      </c>
    </row>
    <row r="13" spans="1:5" x14ac:dyDescent="0.2">
      <c r="B13" s="4">
        <v>3</v>
      </c>
      <c r="C13" s="5">
        <v>4.4000000000000004</v>
      </c>
      <c r="D13" s="5">
        <v>-0.11368200000000001</v>
      </c>
      <c r="E13" s="6">
        <v>73</v>
      </c>
    </row>
    <row r="14" spans="1:5" x14ac:dyDescent="0.2">
      <c r="B14" s="4">
        <v>4</v>
      </c>
      <c r="C14" s="5">
        <v>4.3499999999999996</v>
      </c>
      <c r="D14" s="5">
        <v>-0.31479699999999999</v>
      </c>
      <c r="E14" s="6">
        <v>269.60000000000002</v>
      </c>
    </row>
    <row r="15" spans="1:5" x14ac:dyDescent="0.2">
      <c r="B15" s="4">
        <v>5</v>
      </c>
      <c r="C15" s="5">
        <v>4.32</v>
      </c>
      <c r="D15" s="5">
        <v>-0.37790699999999999</v>
      </c>
      <c r="E15" s="6">
        <v>331.7</v>
      </c>
    </row>
    <row r="16" spans="1:5" x14ac:dyDescent="0.2">
      <c r="B16" s="4">
        <v>6</v>
      </c>
      <c r="C16" s="5">
        <v>4.3499999999999996</v>
      </c>
      <c r="D16" s="5">
        <v>-0.33096500000000001</v>
      </c>
      <c r="E16" s="20">
        <v>285.8</v>
      </c>
    </row>
    <row r="17" spans="2:9" x14ac:dyDescent="0.2">
      <c r="B17" s="4">
        <v>7</v>
      </c>
      <c r="C17" s="5">
        <v>4.4000000000000004</v>
      </c>
      <c r="D17" s="16">
        <v>-0.116548</v>
      </c>
      <c r="E17" s="20">
        <v>76.3</v>
      </c>
    </row>
    <row r="18" spans="2:9" x14ac:dyDescent="0.2">
      <c r="B18" s="4">
        <v>8</v>
      </c>
      <c r="C18" s="5">
        <v>4.4321599999999997</v>
      </c>
      <c r="D18" s="16">
        <v>-3.2444399999999998E-2</v>
      </c>
      <c r="E18" s="20">
        <v>-4.5999999999999996</v>
      </c>
    </row>
    <row r="19" spans="2:9" x14ac:dyDescent="0.2">
      <c r="B19" s="4">
        <v>9</v>
      </c>
      <c r="C19" s="5">
        <v>4.45</v>
      </c>
      <c r="D19" s="16">
        <v>-8.9655599999999992E-3</v>
      </c>
      <c r="E19" s="20">
        <v>-26.9</v>
      </c>
    </row>
    <row r="20" spans="2:9" x14ac:dyDescent="0.2">
      <c r="B20" s="14">
        <v>10</v>
      </c>
      <c r="C20" s="13">
        <v>4.49</v>
      </c>
      <c r="D20" s="16">
        <v>2.4453900000000001E-2</v>
      </c>
      <c r="E20" s="20">
        <v>-59.7</v>
      </c>
    </row>
    <row r="21" spans="2:9" x14ac:dyDescent="0.2">
      <c r="B21" s="4">
        <v>11</v>
      </c>
      <c r="C21" s="13">
        <v>4.55</v>
      </c>
      <c r="D21" s="16">
        <v>0.15908900000000001</v>
      </c>
      <c r="E21" s="20">
        <v>-191</v>
      </c>
    </row>
    <row r="22" spans="2:9" x14ac:dyDescent="0.2">
      <c r="B22" s="14">
        <v>12</v>
      </c>
      <c r="C22" s="13">
        <v>4.4400000000000004</v>
      </c>
      <c r="D22" s="16">
        <v>-2.53613E-2</v>
      </c>
      <c r="E22" s="20">
        <v>-9</v>
      </c>
    </row>
    <row r="23" spans="2:9" x14ac:dyDescent="0.2">
      <c r="B23" s="4">
        <v>13</v>
      </c>
      <c r="C23" s="13">
        <v>4.42</v>
      </c>
      <c r="D23" s="16">
        <v>-6.3467700000000002E-2</v>
      </c>
      <c r="E23" s="20">
        <v>28</v>
      </c>
    </row>
    <row r="24" spans="2:9" x14ac:dyDescent="0.2">
      <c r="B24" s="4">
        <v>14</v>
      </c>
      <c r="C24" s="13">
        <v>4.4000000000000004</v>
      </c>
      <c r="D24" s="16">
        <v>-0.12632499999999999</v>
      </c>
      <c r="E24" s="20">
        <v>88</v>
      </c>
    </row>
    <row r="25" spans="2:9" x14ac:dyDescent="0.2">
      <c r="B25" s="4">
        <v>15</v>
      </c>
      <c r="C25" s="13">
        <v>4.32</v>
      </c>
      <c r="D25" s="16">
        <v>-0.487122</v>
      </c>
      <c r="E25" s="20">
        <v>444</v>
      </c>
      <c r="I25">
        <f>E41-E43</f>
        <v>351</v>
      </c>
    </row>
    <row r="26" spans="2:9" x14ac:dyDescent="0.2">
      <c r="B26" s="4">
        <v>16</v>
      </c>
      <c r="C26" s="13">
        <v>4.28</v>
      </c>
      <c r="D26" s="16">
        <v>-0.66610599999999998</v>
      </c>
      <c r="E26" s="20">
        <v>618</v>
      </c>
    </row>
    <row r="27" spans="2:9" x14ac:dyDescent="0.2">
      <c r="B27" s="4">
        <v>17</v>
      </c>
      <c r="C27" s="13">
        <v>4.25</v>
      </c>
      <c r="D27" s="16">
        <v>-0.79867900000000003</v>
      </c>
      <c r="E27" s="20">
        <v>750</v>
      </c>
    </row>
    <row r="28" spans="2:9" x14ac:dyDescent="0.2">
      <c r="B28" s="4">
        <v>18</v>
      </c>
      <c r="C28" s="13">
        <v>4.22</v>
      </c>
      <c r="D28" s="16">
        <v>-0.92413400000000001</v>
      </c>
      <c r="E28" s="20">
        <v>874</v>
      </c>
    </row>
    <row r="29" spans="2:9" x14ac:dyDescent="0.2">
      <c r="B29" s="4">
        <v>19</v>
      </c>
      <c r="C29" s="13">
        <v>4.4400000000000004</v>
      </c>
      <c r="D29" s="16">
        <v>-9.9309600000000008E-3</v>
      </c>
      <c r="E29" s="20">
        <v>-16</v>
      </c>
    </row>
    <row r="30" spans="2:9" x14ac:dyDescent="0.2">
      <c r="B30" s="4">
        <v>20</v>
      </c>
      <c r="C30" s="13">
        <v>4.5199999999999996</v>
      </c>
      <c r="D30" s="16">
        <v>0.12615499999999999</v>
      </c>
      <c r="E30" s="20">
        <v>-150</v>
      </c>
    </row>
    <row r="31" spans="2:9" x14ac:dyDescent="0.2">
      <c r="B31" s="4">
        <v>21</v>
      </c>
      <c r="C31" s="13">
        <v>4.5999999999999996</v>
      </c>
      <c r="D31" s="16">
        <v>0.48278399999999999</v>
      </c>
      <c r="E31" s="20">
        <v>-501</v>
      </c>
    </row>
    <row r="32" spans="2:9" x14ac:dyDescent="0.2">
      <c r="B32" s="4">
        <v>22</v>
      </c>
      <c r="C32" s="16">
        <v>4.6500000000000004</v>
      </c>
      <c r="D32" s="16">
        <v>0.632023</v>
      </c>
      <c r="E32" s="20">
        <v>-650</v>
      </c>
    </row>
    <row r="33" spans="1:5" ht="13.5" thickBot="1" x14ac:dyDescent="0.25">
      <c r="B33" s="7">
        <v>23</v>
      </c>
      <c r="C33" s="17">
        <v>4.7</v>
      </c>
      <c r="D33" s="17">
        <v>0.70598000000000005</v>
      </c>
      <c r="E33" s="21">
        <v>-724</v>
      </c>
    </row>
    <row r="34" spans="1:5" x14ac:dyDescent="0.2">
      <c r="B34" s="11" t="s">
        <v>18</v>
      </c>
      <c r="C34" s="11"/>
      <c r="D34" s="11"/>
      <c r="E34" s="11"/>
    </row>
    <row r="35" spans="1:5" x14ac:dyDescent="0.2">
      <c r="B35" s="11"/>
      <c r="C35" s="11"/>
      <c r="D35" s="11"/>
      <c r="E35" s="11"/>
    </row>
    <row r="36" spans="1:5" ht="18.75" thickBot="1" x14ac:dyDescent="0.3">
      <c r="A36" s="24" t="s">
        <v>2</v>
      </c>
      <c r="B36" s="11"/>
      <c r="C36" s="11"/>
      <c r="D36" s="11"/>
      <c r="E36" s="11"/>
    </row>
    <row r="37" spans="1:5" x14ac:dyDescent="0.2">
      <c r="B37" s="1" t="s">
        <v>1</v>
      </c>
      <c r="C37" s="2" t="s">
        <v>0</v>
      </c>
      <c r="D37" s="2" t="s">
        <v>14</v>
      </c>
      <c r="E37" s="3" t="s">
        <v>17</v>
      </c>
    </row>
    <row r="38" spans="1:5" ht="13.5" thickBot="1" x14ac:dyDescent="0.25">
      <c r="B38" s="7"/>
      <c r="C38" s="8" t="s">
        <v>15</v>
      </c>
      <c r="D38" s="8" t="s">
        <v>15</v>
      </c>
      <c r="E38" s="9" t="s">
        <v>16</v>
      </c>
    </row>
    <row r="39" spans="1:5" x14ac:dyDescent="0.2">
      <c r="B39" s="28">
        <v>1</v>
      </c>
      <c r="C39" s="2">
        <v>4.1399999999999997</v>
      </c>
      <c r="D39" s="2">
        <v>2.23977E-2</v>
      </c>
      <c r="E39" s="3">
        <v>-20.2</v>
      </c>
    </row>
    <row r="40" spans="1:5" x14ac:dyDescent="0.2">
      <c r="B40" s="4">
        <v>2</v>
      </c>
      <c r="C40" s="5">
        <v>4.07</v>
      </c>
      <c r="D40" s="5">
        <v>-6.4147800000000005E-2</v>
      </c>
      <c r="E40" s="6">
        <v>67.3</v>
      </c>
    </row>
    <row r="41" spans="1:5" x14ac:dyDescent="0.2">
      <c r="B41" s="4">
        <v>3</v>
      </c>
      <c r="C41" s="5">
        <v>4</v>
      </c>
      <c r="D41" s="5">
        <v>-0.31090000000000001</v>
      </c>
      <c r="E41" s="6">
        <v>317</v>
      </c>
    </row>
    <row r="42" spans="1:5" x14ac:dyDescent="0.2">
      <c r="B42" s="4">
        <v>4</v>
      </c>
      <c r="C42" s="5">
        <v>4.0919999999999996</v>
      </c>
      <c r="D42" s="5">
        <v>-3.2441599999999998E-3</v>
      </c>
      <c r="E42" s="6">
        <v>5.5</v>
      </c>
    </row>
    <row r="43" spans="1:5" x14ac:dyDescent="0.2">
      <c r="B43" s="4">
        <v>5</v>
      </c>
      <c r="C43" s="5">
        <v>4.2</v>
      </c>
      <c r="D43" s="5">
        <v>3.5915099999999998E-2</v>
      </c>
      <c r="E43" s="6">
        <v>-34</v>
      </c>
    </row>
    <row r="44" spans="1:5" x14ac:dyDescent="0.2">
      <c r="B44" s="4">
        <v>6</v>
      </c>
      <c r="C44" s="5">
        <v>4.3</v>
      </c>
      <c r="D44" s="5">
        <v>6.0359999999999997E-2</v>
      </c>
      <c r="E44" s="20">
        <v>-58</v>
      </c>
    </row>
    <row r="45" spans="1:5" x14ac:dyDescent="0.2">
      <c r="B45" s="4">
        <v>7</v>
      </c>
      <c r="C45" s="5">
        <v>4.4000000000000004</v>
      </c>
      <c r="D45" s="16">
        <v>5.32474E-2</v>
      </c>
      <c r="E45" s="20">
        <v>-50</v>
      </c>
    </row>
    <row r="46" spans="1:5" x14ac:dyDescent="0.2">
      <c r="B46" s="4">
        <v>8</v>
      </c>
      <c r="C46" s="5">
        <v>4.4820000000000002</v>
      </c>
      <c r="D46" s="16">
        <v>0.22377900000000001</v>
      </c>
      <c r="E46" s="20">
        <v>-218.5</v>
      </c>
    </row>
    <row r="47" spans="1:5" x14ac:dyDescent="0.2">
      <c r="B47" s="4">
        <v>9</v>
      </c>
      <c r="C47" s="5">
        <v>4.1120000000000001</v>
      </c>
      <c r="D47" s="16">
        <v>1.39775E-2</v>
      </c>
      <c r="E47" s="20">
        <v>-12</v>
      </c>
    </row>
    <row r="48" spans="1:5" x14ac:dyDescent="0.2">
      <c r="B48" s="14">
        <v>10</v>
      </c>
      <c r="C48" s="13">
        <v>4.2</v>
      </c>
      <c r="D48" s="16">
        <v>3.3693099999999997E-2</v>
      </c>
      <c r="E48" s="20">
        <v>-32</v>
      </c>
    </row>
    <row r="49" spans="1:5" x14ac:dyDescent="0.2">
      <c r="B49" s="4">
        <v>11</v>
      </c>
      <c r="C49" s="13">
        <v>4.4000000000000004</v>
      </c>
      <c r="D49" s="16">
        <v>7.4154700000000004E-2</v>
      </c>
      <c r="E49" s="20">
        <v>-70.5</v>
      </c>
    </row>
    <row r="50" spans="1:5" x14ac:dyDescent="0.2">
      <c r="B50" s="14">
        <v>12</v>
      </c>
      <c r="C50" s="13">
        <v>4.7</v>
      </c>
      <c r="D50" s="16">
        <v>0.78783700000000001</v>
      </c>
      <c r="E50" s="20">
        <v>-775</v>
      </c>
    </row>
    <row r="51" spans="1:5" x14ac:dyDescent="0.2">
      <c r="B51" s="4">
        <v>13</v>
      </c>
      <c r="C51" s="13">
        <v>4.1139999999999999</v>
      </c>
      <c r="D51" s="16">
        <v>4.5322499999999998E-3</v>
      </c>
      <c r="E51" s="20">
        <v>-1.2</v>
      </c>
    </row>
    <row r="52" spans="1:5" x14ac:dyDescent="0.2">
      <c r="B52" s="4">
        <v>14</v>
      </c>
      <c r="C52" s="13">
        <v>3.9312</v>
      </c>
      <c r="D52" s="16">
        <v>-0.71831500000000004</v>
      </c>
      <c r="E52" s="20">
        <v>725</v>
      </c>
    </row>
    <row r="53" spans="1:5" ht="13.5" thickBot="1" x14ac:dyDescent="0.25">
      <c r="B53" s="7">
        <v>15</v>
      </c>
      <c r="C53" s="22">
        <v>3.8944999999999999</v>
      </c>
      <c r="D53" s="17">
        <v>-0.91245299999999996</v>
      </c>
      <c r="E53" s="21">
        <v>918</v>
      </c>
    </row>
    <row r="54" spans="1:5" x14ac:dyDescent="0.2">
      <c r="B54" s="11" t="s">
        <v>18</v>
      </c>
      <c r="C54" s="11"/>
      <c r="D54" s="11"/>
      <c r="E54" s="11"/>
    </row>
    <row r="55" spans="1:5" x14ac:dyDescent="0.2">
      <c r="B55" s="5"/>
      <c r="C55" s="5"/>
      <c r="D55" s="5"/>
      <c r="E55" s="5"/>
    </row>
    <row r="56" spans="1:5" ht="18.75" thickBot="1" x14ac:dyDescent="0.3">
      <c r="A56" s="24" t="s">
        <v>10</v>
      </c>
      <c r="B56" s="5"/>
      <c r="C56" s="5"/>
      <c r="D56" s="5"/>
      <c r="E56" s="5"/>
    </row>
    <row r="57" spans="1:5" x14ac:dyDescent="0.2">
      <c r="B57" s="1" t="s">
        <v>1</v>
      </c>
      <c r="C57" s="2" t="s">
        <v>0</v>
      </c>
      <c r="D57" s="2" t="s">
        <v>14</v>
      </c>
      <c r="E57" s="3" t="s">
        <v>17</v>
      </c>
    </row>
    <row r="58" spans="1:5" ht="13.5" thickBot="1" x14ac:dyDescent="0.25">
      <c r="B58" s="7"/>
      <c r="C58" s="8" t="s">
        <v>15</v>
      </c>
      <c r="D58" s="8" t="s">
        <v>15</v>
      </c>
      <c r="E58" s="9" t="s">
        <v>16</v>
      </c>
    </row>
    <row r="59" spans="1:5" x14ac:dyDescent="0.2">
      <c r="B59" s="28">
        <v>1</v>
      </c>
      <c r="C59" s="2">
        <v>5.85</v>
      </c>
      <c r="D59" s="2">
        <v>-1.55205E-2</v>
      </c>
      <c r="E59" s="3">
        <v>15.1</v>
      </c>
    </row>
    <row r="60" spans="1:5" x14ac:dyDescent="0.2">
      <c r="B60" s="4">
        <v>2</v>
      </c>
      <c r="C60" s="5">
        <v>5.8051199999999996</v>
      </c>
      <c r="D60">
        <v>-0.27087899999999998</v>
      </c>
      <c r="E60" s="6">
        <v>260</v>
      </c>
    </row>
    <row r="61" spans="1:5" x14ac:dyDescent="0.2">
      <c r="B61" s="4">
        <v>3</v>
      </c>
      <c r="C61" s="5">
        <v>5.57</v>
      </c>
      <c r="D61" s="5">
        <v>-0.42727500000000002</v>
      </c>
      <c r="E61" s="6">
        <v>410</v>
      </c>
    </row>
    <row r="62" spans="1:5" x14ac:dyDescent="0.2">
      <c r="B62" s="4">
        <v>4</v>
      </c>
      <c r="C62" s="5">
        <v>5.86</v>
      </c>
      <c r="D62" s="5">
        <v>-0.13006899999999999</v>
      </c>
      <c r="E62" s="6">
        <v>124</v>
      </c>
    </row>
    <row r="63" spans="1:5" x14ac:dyDescent="0.2">
      <c r="B63" s="4">
        <v>5</v>
      </c>
      <c r="C63" s="5">
        <v>5.9349999999999996</v>
      </c>
      <c r="D63" s="5">
        <v>-7.9343499999999997E-3</v>
      </c>
      <c r="E63" s="6">
        <v>8.6999999999999993</v>
      </c>
    </row>
    <row r="64" spans="1:5" x14ac:dyDescent="0.2">
      <c r="B64" s="4">
        <v>6</v>
      </c>
      <c r="C64" s="5">
        <v>5.95</v>
      </c>
      <c r="D64" s="5">
        <v>1.1100499999999999E-2</v>
      </c>
      <c r="E64" s="20">
        <v>-9.4</v>
      </c>
    </row>
    <row r="65" spans="1:5" x14ac:dyDescent="0.2">
      <c r="B65" s="4">
        <v>7</v>
      </c>
      <c r="C65" s="5">
        <v>6.0949999999999998</v>
      </c>
      <c r="D65" s="16">
        <v>0.154588</v>
      </c>
      <c r="E65" s="20">
        <v>-143.19999999999999</v>
      </c>
    </row>
    <row r="66" spans="1:5" x14ac:dyDescent="0.2">
      <c r="B66" s="4">
        <v>8</v>
      </c>
      <c r="C66" s="5">
        <v>6.2</v>
      </c>
      <c r="D66" s="16">
        <v>0.234399</v>
      </c>
      <c r="E66" s="20">
        <v>-217.4</v>
      </c>
    </row>
    <row r="67" spans="1:5" x14ac:dyDescent="0.2">
      <c r="B67" s="4">
        <v>9</v>
      </c>
      <c r="C67" s="5">
        <v>5.93</v>
      </c>
      <c r="D67" s="16">
        <v>6.4460999999999997E-3</v>
      </c>
      <c r="E67" s="20">
        <v>-2.5</v>
      </c>
    </row>
    <row r="68" spans="1:5" x14ac:dyDescent="0.2">
      <c r="B68" s="14">
        <v>10</v>
      </c>
      <c r="C68" s="13">
        <v>5.93</v>
      </c>
      <c r="D68" s="16">
        <v>3.9980700000000002E-4</v>
      </c>
      <c r="E68" s="20">
        <v>2.8</v>
      </c>
    </row>
    <row r="69" spans="1:5" x14ac:dyDescent="0.2">
      <c r="B69" s="4">
        <v>11</v>
      </c>
      <c r="C69" s="13">
        <v>5.97</v>
      </c>
      <c r="D69" s="16">
        <v>3.05086E-2</v>
      </c>
      <c r="E69" s="20">
        <v>-26.1</v>
      </c>
    </row>
    <row r="70" spans="1:5" x14ac:dyDescent="0.2">
      <c r="B70" s="14">
        <v>12</v>
      </c>
      <c r="C70" s="13">
        <v>6.2</v>
      </c>
      <c r="D70" s="16">
        <v>0.44566600000000001</v>
      </c>
      <c r="E70" s="20">
        <v>-413</v>
      </c>
    </row>
    <row r="71" spans="1:5" x14ac:dyDescent="0.2">
      <c r="B71" s="4">
        <v>13</v>
      </c>
      <c r="C71" s="13">
        <v>5.57</v>
      </c>
      <c r="D71" s="16">
        <v>-0.43948399999999999</v>
      </c>
      <c r="E71" s="20">
        <v>425</v>
      </c>
    </row>
    <row r="72" spans="1:5" ht="13.5" customHeight="1" x14ac:dyDescent="0.2">
      <c r="B72" s="4">
        <v>14</v>
      </c>
      <c r="C72" s="13">
        <v>5.4</v>
      </c>
      <c r="D72" s="16">
        <v>-0.65758099999999997</v>
      </c>
      <c r="E72" s="20">
        <v>634</v>
      </c>
    </row>
    <row r="73" spans="1:5" ht="13.5" thickBot="1" x14ac:dyDescent="0.25">
      <c r="B73" s="7">
        <v>15</v>
      </c>
      <c r="C73" s="22">
        <v>5.3</v>
      </c>
      <c r="D73" s="17">
        <v>-0.83760500000000004</v>
      </c>
      <c r="E73" s="21">
        <v>803</v>
      </c>
    </row>
    <row r="74" spans="1:5" x14ac:dyDescent="0.2">
      <c r="B74" s="11" t="s">
        <v>18</v>
      </c>
      <c r="C74" s="11"/>
      <c r="D74" s="11"/>
      <c r="E74" s="11"/>
    </row>
    <row r="76" spans="1:5" ht="18.75" thickBot="1" x14ac:dyDescent="0.3">
      <c r="A76" s="24" t="s">
        <v>4</v>
      </c>
    </row>
    <row r="77" spans="1:5" x14ac:dyDescent="0.2">
      <c r="B77" s="1" t="s">
        <v>1</v>
      </c>
      <c r="C77" s="2" t="s">
        <v>0</v>
      </c>
      <c r="D77" s="2" t="s">
        <v>14</v>
      </c>
      <c r="E77" s="3" t="s">
        <v>17</v>
      </c>
    </row>
    <row r="78" spans="1:5" ht="13.5" thickBot="1" x14ac:dyDescent="0.25">
      <c r="B78" s="7"/>
      <c r="C78" s="8" t="s">
        <v>15</v>
      </c>
      <c r="D78" s="8" t="s">
        <v>15</v>
      </c>
      <c r="E78" s="9" t="s">
        <v>16</v>
      </c>
    </row>
    <row r="79" spans="1:5" x14ac:dyDescent="0.2">
      <c r="B79" s="28">
        <v>1</v>
      </c>
      <c r="C79" s="2">
        <v>4.335</v>
      </c>
      <c r="D79" s="2">
        <v>-4.9424299999999997E-2</v>
      </c>
      <c r="E79" s="3">
        <v>-19.2</v>
      </c>
    </row>
    <row r="80" spans="1:5" x14ac:dyDescent="0.2">
      <c r="B80" s="4">
        <v>2</v>
      </c>
      <c r="C80" s="5">
        <v>5.0061200000000001</v>
      </c>
      <c r="D80" s="5">
        <v>0.157887</v>
      </c>
      <c r="E80" s="6">
        <v>-229.5</v>
      </c>
    </row>
    <row r="81" spans="1:5" x14ac:dyDescent="0.2">
      <c r="B81" s="4">
        <v>3</v>
      </c>
      <c r="C81" s="5">
        <v>4.335</v>
      </c>
      <c r="D81" s="5">
        <v>-4.0820799999999997E-2</v>
      </c>
      <c r="E81" s="6">
        <v>-27.4</v>
      </c>
    </row>
    <row r="82" spans="1:5" x14ac:dyDescent="0.2">
      <c r="B82" s="4">
        <v>4</v>
      </c>
      <c r="C82" s="5">
        <v>4.1095499999999996</v>
      </c>
      <c r="D82" s="5">
        <v>-0.45734599999999997</v>
      </c>
      <c r="E82" s="6">
        <v>396.2</v>
      </c>
    </row>
    <row r="83" spans="1:5" x14ac:dyDescent="0.2">
      <c r="B83" s="4">
        <v>5</v>
      </c>
      <c r="C83" s="5">
        <v>4.335</v>
      </c>
      <c r="D83" s="5">
        <v>-0.102824</v>
      </c>
      <c r="E83" s="6">
        <v>35.5</v>
      </c>
    </row>
    <row r="84" spans="1:5" x14ac:dyDescent="0.2">
      <c r="B84" s="4">
        <v>6</v>
      </c>
      <c r="C84" s="5">
        <v>4.335</v>
      </c>
      <c r="D84" s="5">
        <v>-6.7569799999999999E-2</v>
      </c>
      <c r="E84" s="6">
        <v>-0.5</v>
      </c>
    </row>
    <row r="85" spans="1:5" x14ac:dyDescent="0.2">
      <c r="B85" s="4">
        <v>7</v>
      </c>
      <c r="C85" s="5">
        <v>4.4279999999999999</v>
      </c>
      <c r="D85" s="5">
        <v>0.31074200000000002</v>
      </c>
      <c r="E85" s="6">
        <v>-385</v>
      </c>
    </row>
    <row r="86" spans="1:5" x14ac:dyDescent="0.2">
      <c r="B86" s="4">
        <v>8</v>
      </c>
      <c r="C86" s="5">
        <v>4.5023999999999997</v>
      </c>
      <c r="D86" s="5">
        <v>0.49939299999999998</v>
      </c>
      <c r="E86" s="6">
        <v>-575.9</v>
      </c>
    </row>
    <row r="87" spans="1:5" x14ac:dyDescent="0.2">
      <c r="B87" s="4">
        <v>9</v>
      </c>
      <c r="C87" s="5">
        <v>4.5999999999999996</v>
      </c>
      <c r="D87" s="5">
        <v>0.64066999999999996</v>
      </c>
      <c r="E87" s="6">
        <v>-718.7</v>
      </c>
    </row>
    <row r="88" spans="1:5" x14ac:dyDescent="0.2">
      <c r="B88" s="14">
        <v>10</v>
      </c>
      <c r="C88" s="54">
        <v>4.335</v>
      </c>
      <c r="D88" s="54">
        <v>-0.107047</v>
      </c>
      <c r="E88" s="55">
        <v>41.3</v>
      </c>
    </row>
    <row r="89" spans="1:5" x14ac:dyDescent="0.2">
      <c r="B89" s="4">
        <v>11</v>
      </c>
      <c r="C89" s="54">
        <v>4.2077900000000001</v>
      </c>
      <c r="D89" s="54">
        <v>-0.96435400000000004</v>
      </c>
      <c r="E89" s="55">
        <v>911.7</v>
      </c>
    </row>
    <row r="90" spans="1:5" x14ac:dyDescent="0.2">
      <c r="B90" s="14">
        <v>12</v>
      </c>
      <c r="C90" s="54">
        <v>4.2495200000000004</v>
      </c>
      <c r="D90" s="54">
        <v>-0.62402000000000002</v>
      </c>
      <c r="E90" s="55">
        <v>566.6</v>
      </c>
    </row>
    <row r="91" spans="1:5" ht="13.5" thickBot="1" x14ac:dyDescent="0.25">
      <c r="B91" s="7">
        <v>13</v>
      </c>
      <c r="C91" s="56">
        <v>4.335</v>
      </c>
      <c r="D91" s="56">
        <v>-0.11745800000000001</v>
      </c>
      <c r="E91" s="57">
        <v>52.7</v>
      </c>
    </row>
    <row r="92" spans="1:5" x14ac:dyDescent="0.2">
      <c r="B92" s="11" t="s">
        <v>18</v>
      </c>
    </row>
    <row r="94" spans="1:5" ht="13.5" thickBot="1" x14ac:dyDescent="0.25"/>
    <row r="95" spans="1:5" ht="18" x14ac:dyDescent="0.25">
      <c r="A95" s="24" t="s">
        <v>9</v>
      </c>
      <c r="B95" s="1" t="s">
        <v>1</v>
      </c>
      <c r="C95" s="2" t="s">
        <v>0</v>
      </c>
      <c r="D95" s="2" t="s">
        <v>14</v>
      </c>
      <c r="E95" s="3" t="s">
        <v>17</v>
      </c>
    </row>
    <row r="96" spans="1:5" ht="13.5" thickBot="1" x14ac:dyDescent="0.25">
      <c r="B96" s="7"/>
      <c r="C96" s="8" t="s">
        <v>15</v>
      </c>
      <c r="D96" s="8" t="s">
        <v>15</v>
      </c>
      <c r="E96" s="9" t="s">
        <v>16</v>
      </c>
    </row>
    <row r="97" spans="1:5" x14ac:dyDescent="0.2">
      <c r="B97" s="28">
        <v>1</v>
      </c>
      <c r="C97" s="2">
        <v>6.1857600000000001</v>
      </c>
      <c r="D97" s="2">
        <v>-2.7926300000000001E-2</v>
      </c>
      <c r="E97" s="3">
        <v>-11</v>
      </c>
    </row>
    <row r="98" spans="1:5" x14ac:dyDescent="0.2">
      <c r="B98" s="4">
        <v>2</v>
      </c>
      <c r="C98" s="5">
        <v>6.25753</v>
      </c>
      <c r="D98" s="5">
        <v>0.15918499999999999</v>
      </c>
      <c r="E98" s="6">
        <v>-198.5</v>
      </c>
    </row>
    <row r="99" spans="1:5" x14ac:dyDescent="0.2">
      <c r="B99" s="4">
        <v>3</v>
      </c>
      <c r="C99" s="5">
        <v>6.4</v>
      </c>
      <c r="D99" s="5">
        <v>0.18568000000000001</v>
      </c>
      <c r="E99" s="6">
        <v>-224.5</v>
      </c>
    </row>
    <row r="100" spans="1:5" x14ac:dyDescent="0.2">
      <c r="B100" s="4">
        <v>4</v>
      </c>
      <c r="C100" s="5">
        <v>6.18</v>
      </c>
      <c r="D100" s="5">
        <v>-2.8384800000000002E-2</v>
      </c>
      <c r="E100" s="6">
        <v>-9.3000000000000007</v>
      </c>
    </row>
    <row r="101" spans="1:5" x14ac:dyDescent="0.2">
      <c r="B101" s="4">
        <v>5</v>
      </c>
      <c r="C101" s="5">
        <v>6.1379999999999999</v>
      </c>
      <c r="D101" s="5">
        <v>-0.23962900000000001</v>
      </c>
      <c r="E101" s="6">
        <v>203.4</v>
      </c>
    </row>
    <row r="102" spans="1:5" x14ac:dyDescent="0.2">
      <c r="B102" s="4">
        <v>6</v>
      </c>
      <c r="C102" s="5">
        <v>6.1138000000000003</v>
      </c>
      <c r="D102" s="5">
        <v>-0.34965099999999999</v>
      </c>
      <c r="E102" s="6">
        <v>313.10000000000002</v>
      </c>
    </row>
    <row r="103" spans="1:5" x14ac:dyDescent="0.2">
      <c r="B103" s="4">
        <v>7</v>
      </c>
      <c r="C103" s="5">
        <v>6.1820000000000004</v>
      </c>
      <c r="D103" s="5">
        <v>-4.7607200000000002E-2</v>
      </c>
      <c r="E103" s="6">
        <v>9.8000000000000007</v>
      </c>
    </row>
    <row r="104" spans="1:5" x14ac:dyDescent="0.2">
      <c r="B104" s="4">
        <v>8</v>
      </c>
      <c r="C104" s="5">
        <v>6.2126799999999998</v>
      </c>
      <c r="D104" s="5">
        <v>0.331729</v>
      </c>
      <c r="E104" s="6">
        <v>-372</v>
      </c>
    </row>
    <row r="105" spans="1:5" x14ac:dyDescent="0.2">
      <c r="B105" s="4">
        <v>9</v>
      </c>
      <c r="C105" s="5">
        <v>6.2470100000000004</v>
      </c>
      <c r="D105" s="5">
        <v>0.53204899999999999</v>
      </c>
      <c r="E105" s="6">
        <v>-572</v>
      </c>
    </row>
    <row r="106" spans="1:5" x14ac:dyDescent="0.2">
      <c r="B106" s="14">
        <v>10</v>
      </c>
      <c r="C106" s="54">
        <v>6.35</v>
      </c>
      <c r="D106" s="54">
        <v>0.70932899999999999</v>
      </c>
      <c r="E106" s="55">
        <v>-749</v>
      </c>
    </row>
    <row r="107" spans="1:5" x14ac:dyDescent="0.2">
      <c r="B107" s="4">
        <v>11</v>
      </c>
      <c r="C107" s="54">
        <v>6.0932000000000004</v>
      </c>
      <c r="D107" s="54">
        <v>-0.61965000000000003</v>
      </c>
      <c r="E107" s="55">
        <v>585</v>
      </c>
    </row>
    <row r="108" spans="1:5" x14ac:dyDescent="0.2">
      <c r="B108" s="14">
        <v>12</v>
      </c>
      <c r="C108" s="54">
        <v>6.07</v>
      </c>
      <c r="D108" s="54">
        <v>-0.79308599999999996</v>
      </c>
      <c r="E108" s="55">
        <v>759</v>
      </c>
    </row>
    <row r="109" spans="1:5" ht="13.5" thickBot="1" x14ac:dyDescent="0.25">
      <c r="B109" s="7">
        <v>13</v>
      </c>
      <c r="C109" s="56">
        <v>6.05</v>
      </c>
      <c r="D109" s="56">
        <v>-0.924292</v>
      </c>
      <c r="E109" s="57">
        <v>890</v>
      </c>
    </row>
    <row r="110" spans="1:5" x14ac:dyDescent="0.2">
      <c r="B110" s="11" t="s">
        <v>18</v>
      </c>
    </row>
    <row r="111" spans="1:5" ht="18.75" thickBot="1" x14ac:dyDescent="0.3">
      <c r="A111" s="25" t="s">
        <v>11</v>
      </c>
    </row>
    <row r="112" spans="1:5" x14ac:dyDescent="0.2">
      <c r="B112" s="1" t="s">
        <v>1</v>
      </c>
      <c r="C112" s="2" t="s">
        <v>0</v>
      </c>
      <c r="D112" s="2" t="s">
        <v>14</v>
      </c>
      <c r="E112" s="3" t="s">
        <v>17</v>
      </c>
    </row>
    <row r="113" spans="2:5" ht="13.5" thickBot="1" x14ac:dyDescent="0.25">
      <c r="B113" s="7"/>
      <c r="C113" s="8" t="s">
        <v>15</v>
      </c>
      <c r="D113" s="8" t="s">
        <v>15</v>
      </c>
      <c r="E113" s="9" t="s">
        <v>16</v>
      </c>
    </row>
    <row r="114" spans="2:5" x14ac:dyDescent="0.2">
      <c r="B114" s="28">
        <v>1</v>
      </c>
      <c r="C114" s="2">
        <v>6.4223999999999997</v>
      </c>
      <c r="D114" s="2">
        <v>2.0358500000000002E-2</v>
      </c>
      <c r="E114" s="3">
        <v>-14.2</v>
      </c>
    </row>
    <row r="115" spans="2:5" x14ac:dyDescent="0.2">
      <c r="B115" s="4">
        <v>2</v>
      </c>
      <c r="C115" s="5">
        <v>6.45</v>
      </c>
      <c r="D115" s="5">
        <v>0.123964</v>
      </c>
      <c r="E115" s="6">
        <v>-118.5</v>
      </c>
    </row>
    <row r="116" spans="2:5" x14ac:dyDescent="0.2">
      <c r="B116" s="4">
        <v>3</v>
      </c>
      <c r="C116" s="5">
        <v>6.46</v>
      </c>
      <c r="D116" s="5">
        <v>0.15822700000000001</v>
      </c>
      <c r="E116" s="6">
        <v>-152.80000000000001</v>
      </c>
    </row>
    <row r="117" spans="2:5" x14ac:dyDescent="0.2">
      <c r="B117" s="4">
        <v>4</v>
      </c>
      <c r="C117" s="5">
        <v>6.5</v>
      </c>
      <c r="D117" s="5">
        <v>0.208596</v>
      </c>
      <c r="E117" s="6">
        <v>-203.2</v>
      </c>
    </row>
    <row r="118" spans="2:5" x14ac:dyDescent="0.2">
      <c r="B118" s="4">
        <v>5</v>
      </c>
      <c r="C118" s="5">
        <v>6.4223999999999997</v>
      </c>
      <c r="D118" s="5">
        <v>1.9596200000000001E-2</v>
      </c>
      <c r="E118" s="6">
        <v>-13.6</v>
      </c>
    </row>
    <row r="119" spans="2:5" x14ac:dyDescent="0.2">
      <c r="B119" s="4">
        <v>6</v>
      </c>
      <c r="C119" s="5">
        <v>6.3681000000000001</v>
      </c>
      <c r="D119" s="5">
        <v>-0.23890600000000001</v>
      </c>
      <c r="E119" s="6">
        <v>247.3</v>
      </c>
    </row>
    <row r="120" spans="2:5" x14ac:dyDescent="0.2">
      <c r="B120" s="4">
        <v>7</v>
      </c>
      <c r="C120" s="5">
        <v>6.35</v>
      </c>
      <c r="D120" s="5">
        <v>-0.32166400000000001</v>
      </c>
      <c r="E120" s="6">
        <v>330.5</v>
      </c>
    </row>
    <row r="121" spans="2:5" x14ac:dyDescent="0.2">
      <c r="B121" s="4">
        <v>8</v>
      </c>
      <c r="C121" s="5">
        <v>6.4943099999999996</v>
      </c>
      <c r="D121" s="5">
        <v>0.45233899999999999</v>
      </c>
      <c r="E121" s="6">
        <v>-448.4</v>
      </c>
    </row>
    <row r="122" spans="2:5" x14ac:dyDescent="0.2">
      <c r="B122" s="4">
        <v>9</v>
      </c>
      <c r="C122" s="5">
        <v>6.5598400000000003</v>
      </c>
      <c r="D122" s="5">
        <v>0.61466699999999996</v>
      </c>
      <c r="E122" s="6">
        <v>-611.4</v>
      </c>
    </row>
    <row r="123" spans="2:5" x14ac:dyDescent="0.2">
      <c r="B123" s="14">
        <v>10</v>
      </c>
      <c r="C123" s="54">
        <v>6.9</v>
      </c>
      <c r="D123" s="54">
        <v>0.76758899999999997</v>
      </c>
      <c r="E123" s="55">
        <v>-762.4</v>
      </c>
    </row>
    <row r="124" spans="2:5" x14ac:dyDescent="0.2">
      <c r="B124" s="4">
        <v>11</v>
      </c>
      <c r="C124" s="54">
        <v>6.4</v>
      </c>
      <c r="D124" s="54">
        <v>-0.57362000000000002</v>
      </c>
      <c r="E124" s="55">
        <v>587.29999999999995</v>
      </c>
    </row>
    <row r="125" spans="2:5" x14ac:dyDescent="0.2">
      <c r="B125" s="14">
        <v>12</v>
      </c>
      <c r="C125" s="54">
        <v>6.3680000000000003</v>
      </c>
      <c r="D125" s="54">
        <v>-0.79344400000000004</v>
      </c>
      <c r="E125" s="55">
        <v>809.4</v>
      </c>
    </row>
    <row r="126" spans="2:5" ht="13.5" thickBot="1" x14ac:dyDescent="0.25">
      <c r="B126" s="7">
        <v>13</v>
      </c>
      <c r="C126" s="56">
        <v>6.3510799999999996</v>
      </c>
      <c r="D126" s="56">
        <v>-0.91326499999999999</v>
      </c>
      <c r="E126" s="57">
        <v>930.6</v>
      </c>
    </row>
    <row r="127" spans="2:5" x14ac:dyDescent="0.2">
      <c r="B127" s="11" t="s">
        <v>18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1" sqref="D21"/>
    </sheetView>
  </sheetViews>
  <sheetFormatPr defaultRowHeight="12.75" x14ac:dyDescent="0.2"/>
  <cols>
    <col min="1" max="1" width="10.5703125" customWidth="1"/>
    <col min="4" max="4" width="12.42578125" customWidth="1"/>
  </cols>
  <sheetData>
    <row r="2" spans="1:4" x14ac:dyDescent="0.2">
      <c r="B2" s="30"/>
      <c r="C2" s="30"/>
      <c r="D2" s="30"/>
    </row>
    <row r="3" spans="1:4" ht="25.5" x14ac:dyDescent="0.2">
      <c r="A3" s="31"/>
      <c r="B3" s="32"/>
      <c r="C3" s="40" t="s">
        <v>22</v>
      </c>
      <c r="D3" s="39" t="s">
        <v>23</v>
      </c>
    </row>
    <row r="4" spans="1:4" ht="12.75" customHeight="1" x14ac:dyDescent="0.2">
      <c r="A4" s="75" t="s">
        <v>28</v>
      </c>
      <c r="B4" s="33" t="s">
        <v>20</v>
      </c>
      <c r="C4" s="36"/>
      <c r="D4" s="36">
        <v>4.7889999999999997</v>
      </c>
    </row>
    <row r="5" spans="1:4" x14ac:dyDescent="0.2">
      <c r="A5" s="76"/>
      <c r="B5" s="34" t="s">
        <v>21</v>
      </c>
      <c r="C5" s="37"/>
      <c r="D5" s="37">
        <v>0.78100000000000003</v>
      </c>
    </row>
    <row r="6" spans="1:4" x14ac:dyDescent="0.2">
      <c r="A6" s="77"/>
      <c r="B6" s="35" t="s">
        <v>24</v>
      </c>
      <c r="C6" s="38"/>
      <c r="D6" s="38">
        <f>D4-D5</f>
        <v>4.008</v>
      </c>
    </row>
    <row r="7" spans="1:4" ht="12.75" customHeight="1" x14ac:dyDescent="0.2">
      <c r="A7" s="75" t="s">
        <v>29</v>
      </c>
      <c r="B7" s="33" t="s">
        <v>20</v>
      </c>
      <c r="C7" s="36"/>
      <c r="D7" s="36">
        <v>4.7460000000000004</v>
      </c>
    </row>
    <row r="8" spans="1:4" x14ac:dyDescent="0.2">
      <c r="A8" s="76"/>
      <c r="B8" s="34" t="s">
        <v>21</v>
      </c>
      <c r="C8" s="37"/>
      <c r="D8" s="37">
        <v>0.74199999999999999</v>
      </c>
    </row>
    <row r="9" spans="1:4" x14ac:dyDescent="0.2">
      <c r="A9" s="77"/>
      <c r="B9" s="35" t="s">
        <v>24</v>
      </c>
      <c r="C9" s="38"/>
      <c r="D9" s="38">
        <f>D7-D8</f>
        <v>4.0040000000000004</v>
      </c>
    </row>
    <row r="10" spans="1:4" ht="12.75" customHeight="1" x14ac:dyDescent="0.2">
      <c r="A10" s="75" t="s">
        <v>30</v>
      </c>
      <c r="B10" s="33" t="s">
        <v>20</v>
      </c>
      <c r="C10" s="36"/>
      <c r="D10" s="36">
        <v>2.7429999999999999</v>
      </c>
    </row>
    <row r="11" spans="1:4" x14ac:dyDescent="0.2">
      <c r="A11" s="76"/>
      <c r="B11" s="34" t="s">
        <v>21</v>
      </c>
      <c r="C11" s="37"/>
      <c r="D11" s="37">
        <v>0.74199999999999999</v>
      </c>
    </row>
    <row r="12" spans="1:4" x14ac:dyDescent="0.2">
      <c r="A12" s="77"/>
      <c r="B12" s="35" t="s">
        <v>24</v>
      </c>
      <c r="C12" s="38"/>
      <c r="D12" s="38">
        <f>D10-D11</f>
        <v>2.0009999999999999</v>
      </c>
    </row>
    <row r="13" spans="1:4" ht="12.75" customHeight="1" x14ac:dyDescent="0.2">
      <c r="A13" s="75" t="s">
        <v>31</v>
      </c>
      <c r="B13" s="33" t="s">
        <v>20</v>
      </c>
      <c r="C13" s="36"/>
      <c r="D13" s="36">
        <v>2.8130000000000002</v>
      </c>
    </row>
    <row r="14" spans="1:4" x14ac:dyDescent="0.2">
      <c r="A14" s="76"/>
      <c r="B14" s="34" t="s">
        <v>21</v>
      </c>
      <c r="C14" s="37"/>
      <c r="D14" s="37">
        <v>0.81599999999999995</v>
      </c>
    </row>
    <row r="15" spans="1:4" x14ac:dyDescent="0.2">
      <c r="A15" s="77"/>
      <c r="B15" s="35" t="s">
        <v>24</v>
      </c>
      <c r="C15" s="38"/>
      <c r="D15" s="38">
        <f>D13-D14</f>
        <v>1.9970000000000003</v>
      </c>
    </row>
    <row r="16" spans="1:4" ht="12.75" customHeight="1" x14ac:dyDescent="0.2">
      <c r="A16" s="75" t="s">
        <v>32</v>
      </c>
      <c r="B16" s="33" t="s">
        <v>20</v>
      </c>
      <c r="C16" s="36"/>
      <c r="D16" s="36">
        <v>2.8069999999999999</v>
      </c>
    </row>
    <row r="17" spans="1:4" x14ac:dyDescent="0.2">
      <c r="A17" s="76"/>
      <c r="B17" s="34" t="s">
        <v>21</v>
      </c>
      <c r="C17" s="37"/>
      <c r="D17" s="37">
        <v>0.81200000000000006</v>
      </c>
    </row>
    <row r="18" spans="1:4" x14ac:dyDescent="0.2">
      <c r="A18" s="77"/>
      <c r="B18" s="35" t="s">
        <v>24</v>
      </c>
      <c r="C18" s="38"/>
      <c r="D18" s="38">
        <f>D16-D17</f>
        <v>1.9949999999999999</v>
      </c>
    </row>
    <row r="19" spans="1:4" x14ac:dyDescent="0.2">
      <c r="A19" s="75" t="s">
        <v>33</v>
      </c>
      <c r="B19" s="33" t="s">
        <v>20</v>
      </c>
      <c r="C19" s="36"/>
      <c r="D19" s="36">
        <v>2.8130000000000002</v>
      </c>
    </row>
    <row r="20" spans="1:4" x14ac:dyDescent="0.2">
      <c r="A20" s="76"/>
      <c r="B20" s="34" t="s">
        <v>21</v>
      </c>
      <c r="C20" s="37"/>
      <c r="D20" s="37">
        <v>0.80500000000000005</v>
      </c>
    </row>
    <row r="21" spans="1:4" x14ac:dyDescent="0.2">
      <c r="A21" s="77"/>
      <c r="B21" s="35" t="s">
        <v>24</v>
      </c>
      <c r="C21" s="38"/>
      <c r="D21" s="38">
        <f>D19-D20</f>
        <v>2.008</v>
      </c>
    </row>
  </sheetData>
  <mergeCells count="6">
    <mergeCell ref="A19:A21"/>
    <mergeCell ref="A4:A6"/>
    <mergeCell ref="A7:A9"/>
    <mergeCell ref="A10:A12"/>
    <mergeCell ref="A13:A15"/>
    <mergeCell ref="A16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D37" sqref="D37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14.42578125" bestFit="1" customWidth="1"/>
  </cols>
  <sheetData>
    <row r="1" spans="1:3" x14ac:dyDescent="0.2">
      <c r="A1" t="s">
        <v>37</v>
      </c>
    </row>
    <row r="2" spans="1:3" x14ac:dyDescent="0.2">
      <c r="A2" s="26">
        <v>40674</v>
      </c>
    </row>
    <row r="3" spans="1:3" ht="13.5" thickBot="1" x14ac:dyDescent="0.25"/>
    <row r="4" spans="1:3" ht="13.5" thickBot="1" x14ac:dyDescent="0.25">
      <c r="A4" s="65" t="s">
        <v>39</v>
      </c>
      <c r="B4" s="66" t="s">
        <v>38</v>
      </c>
      <c r="C4" s="67" t="s">
        <v>40</v>
      </c>
    </row>
    <row r="5" spans="1:3" x14ac:dyDescent="0.2">
      <c r="A5" s="78" t="s">
        <v>41</v>
      </c>
      <c r="B5" s="68">
        <v>9.4938899999999996E-3</v>
      </c>
      <c r="C5" s="81">
        <f>AVERAGE(B5:B9)</f>
        <v>1.0181726E-2</v>
      </c>
    </row>
    <row r="6" spans="1:3" x14ac:dyDescent="0.2">
      <c r="A6" s="79"/>
      <c r="B6" s="69">
        <v>1.1013500000000001E-2</v>
      </c>
      <c r="C6" s="82"/>
    </row>
    <row r="7" spans="1:3" x14ac:dyDescent="0.2">
      <c r="A7" s="79"/>
      <c r="B7" s="69">
        <v>1.0293699999999999E-2</v>
      </c>
      <c r="C7" s="82"/>
    </row>
    <row r="8" spans="1:3" x14ac:dyDescent="0.2">
      <c r="A8" s="79"/>
      <c r="B8" s="69">
        <v>1.08536E-2</v>
      </c>
      <c r="C8" s="82"/>
    </row>
    <row r="9" spans="1:3" ht="13.5" thickBot="1" x14ac:dyDescent="0.25">
      <c r="A9" s="80"/>
      <c r="B9" s="70">
        <v>9.2539400000000004E-3</v>
      </c>
      <c r="C9" s="83"/>
    </row>
    <row r="10" spans="1:3" x14ac:dyDescent="0.2">
      <c r="A10" s="78" t="s">
        <v>42</v>
      </c>
      <c r="B10" s="68">
        <v>0.116246</v>
      </c>
      <c r="C10" s="81">
        <f>AVERAGE(B10:B14)</f>
        <v>0.11658200000000001</v>
      </c>
    </row>
    <row r="11" spans="1:3" x14ac:dyDescent="0.2">
      <c r="A11" s="79"/>
      <c r="B11" s="69">
        <v>0.11712599999999999</v>
      </c>
      <c r="C11" s="82"/>
    </row>
    <row r="12" spans="1:3" x14ac:dyDescent="0.2">
      <c r="A12" s="79"/>
      <c r="B12" s="69">
        <v>0.115046</v>
      </c>
      <c r="C12" s="82"/>
    </row>
    <row r="13" spans="1:3" x14ac:dyDescent="0.2">
      <c r="A13" s="79"/>
      <c r="B13" s="69">
        <v>0.117286</v>
      </c>
      <c r="C13" s="82"/>
    </row>
    <row r="14" spans="1:3" ht="13.5" thickBot="1" x14ac:dyDescent="0.25">
      <c r="A14" s="80"/>
      <c r="B14" s="70">
        <v>0.117206</v>
      </c>
      <c r="C14" s="83"/>
    </row>
    <row r="15" spans="1:3" x14ac:dyDescent="0.2">
      <c r="A15" s="78" t="s">
        <v>43</v>
      </c>
      <c r="B15" s="68">
        <v>5.2223499999999999E-2</v>
      </c>
      <c r="C15" s="81">
        <f>AVERAGE(B15:B19)</f>
        <v>5.1119919999999999E-2</v>
      </c>
    </row>
    <row r="16" spans="1:3" x14ac:dyDescent="0.2">
      <c r="A16" s="79"/>
      <c r="B16" s="69">
        <v>5.0944000000000003E-2</v>
      </c>
      <c r="C16" s="82"/>
    </row>
    <row r="17" spans="1:3" x14ac:dyDescent="0.2">
      <c r="A17" s="79"/>
      <c r="B17" s="69">
        <v>5.2863300000000002E-2</v>
      </c>
      <c r="C17" s="82"/>
    </row>
    <row r="18" spans="1:3" x14ac:dyDescent="0.2">
      <c r="A18" s="79"/>
      <c r="B18" s="69">
        <v>4.9824399999999998E-2</v>
      </c>
      <c r="C18" s="82"/>
    </row>
    <row r="19" spans="1:3" ht="13.5" thickBot="1" x14ac:dyDescent="0.25">
      <c r="A19" s="80"/>
      <c r="B19" s="70">
        <v>4.9744400000000001E-2</v>
      </c>
      <c r="C19" s="83"/>
    </row>
    <row r="20" spans="1:3" x14ac:dyDescent="0.2">
      <c r="A20" s="78" t="s">
        <v>44</v>
      </c>
      <c r="B20" s="68">
        <v>6.4277700000000002E-3</v>
      </c>
      <c r="C20" s="81">
        <f>AVERAGE(B20:B24)</f>
        <v>7.9632399999999999E-3</v>
      </c>
    </row>
    <row r="21" spans="1:3" x14ac:dyDescent="0.2">
      <c r="A21" s="79"/>
      <c r="B21" s="69">
        <v>1.96232E-2</v>
      </c>
      <c r="C21" s="82"/>
    </row>
    <row r="22" spans="1:3" x14ac:dyDescent="0.2">
      <c r="A22" s="79"/>
      <c r="B22" s="69">
        <v>3.4018199999999998E-2</v>
      </c>
      <c r="C22" s="82"/>
    </row>
    <row r="23" spans="1:3" x14ac:dyDescent="0.2">
      <c r="A23" s="79"/>
      <c r="B23" s="69">
        <v>1.94933E-3</v>
      </c>
      <c r="C23" s="82"/>
    </row>
    <row r="24" spans="1:3" ht="13.5" thickBot="1" x14ac:dyDescent="0.25">
      <c r="A24" s="80"/>
      <c r="B24" s="70">
        <v>-2.2202300000000001E-2</v>
      </c>
      <c r="C24" s="83"/>
    </row>
    <row r="25" spans="1:3" x14ac:dyDescent="0.2">
      <c r="A25" s="78" t="s">
        <v>46</v>
      </c>
      <c r="B25" s="68">
        <v>6.6140000000000004E-2</v>
      </c>
      <c r="C25" s="81">
        <f>AVERAGE(B25:B29)</f>
        <v>6.6331959999999995E-2</v>
      </c>
    </row>
    <row r="26" spans="1:3" x14ac:dyDescent="0.2">
      <c r="A26" s="79"/>
      <c r="B26" s="69">
        <v>6.51003E-2</v>
      </c>
      <c r="C26" s="82"/>
    </row>
    <row r="27" spans="1:3" x14ac:dyDescent="0.2">
      <c r="A27" s="79"/>
      <c r="B27" s="69">
        <v>6.7339700000000002E-2</v>
      </c>
      <c r="C27" s="82"/>
    </row>
    <row r="28" spans="1:3" x14ac:dyDescent="0.2">
      <c r="A28" s="79"/>
      <c r="B28" s="69">
        <v>6.6140000000000004E-2</v>
      </c>
      <c r="C28" s="82"/>
    </row>
    <row r="29" spans="1:3" ht="13.5" thickBot="1" x14ac:dyDescent="0.25">
      <c r="A29" s="80"/>
      <c r="B29" s="70">
        <v>6.6939799999999994E-2</v>
      </c>
      <c r="C29" s="83"/>
    </row>
    <row r="30" spans="1:3" x14ac:dyDescent="0.2">
      <c r="A30" s="78" t="s">
        <v>45</v>
      </c>
      <c r="B30" s="68">
        <v>4.0165899999999997E-2</v>
      </c>
      <c r="C30" s="81">
        <f>AVERAGE(B30:B34)</f>
        <v>3.7958399999999996E-2</v>
      </c>
    </row>
    <row r="31" spans="1:3" x14ac:dyDescent="0.2">
      <c r="A31" s="79"/>
      <c r="B31" s="69">
        <v>3.7046599999999999E-2</v>
      </c>
      <c r="C31" s="82"/>
    </row>
    <row r="32" spans="1:3" x14ac:dyDescent="0.2">
      <c r="A32" s="79"/>
      <c r="B32" s="69">
        <v>3.8886200000000003E-2</v>
      </c>
      <c r="C32" s="82"/>
    </row>
    <row r="33" spans="1:3" x14ac:dyDescent="0.2">
      <c r="A33" s="79"/>
      <c r="B33" s="69">
        <v>3.6326799999999999E-2</v>
      </c>
      <c r="C33" s="82"/>
    </row>
    <row r="34" spans="1:3" ht="13.5" thickBot="1" x14ac:dyDescent="0.25">
      <c r="A34" s="80"/>
      <c r="B34" s="70">
        <v>3.7366499999999997E-2</v>
      </c>
      <c r="C34" s="83"/>
    </row>
  </sheetData>
  <mergeCells count="12">
    <mergeCell ref="A5:A9"/>
    <mergeCell ref="C5:C9"/>
    <mergeCell ref="A10:A14"/>
    <mergeCell ref="C10:C14"/>
    <mergeCell ref="A15:A19"/>
    <mergeCell ref="C15:C19"/>
    <mergeCell ref="A20:A24"/>
    <mergeCell ref="C20:C24"/>
    <mergeCell ref="A25:A29"/>
    <mergeCell ref="C25:C29"/>
    <mergeCell ref="A30:A34"/>
    <mergeCell ref="C30:C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D23" sqref="D23"/>
    </sheetView>
  </sheetViews>
  <sheetFormatPr defaultRowHeight="12.75" x14ac:dyDescent="0.2"/>
  <cols>
    <col min="1" max="1" width="18.7109375" customWidth="1"/>
    <col min="2" max="2" width="14.7109375" customWidth="1"/>
    <col min="3" max="3" width="14.42578125" customWidth="1"/>
    <col min="4" max="4" width="13.5703125" customWidth="1"/>
    <col min="5" max="5" width="13.85546875" customWidth="1"/>
    <col min="6" max="6" width="13.140625" customWidth="1"/>
    <col min="7" max="7" width="9.5703125" bestFit="1" customWidth="1"/>
    <col min="10" max="10" width="13.28515625" bestFit="1" customWidth="1"/>
  </cols>
  <sheetData>
    <row r="1" spans="1:10" x14ac:dyDescent="0.2">
      <c r="A1" t="s">
        <v>47</v>
      </c>
    </row>
    <row r="2" spans="1:10" x14ac:dyDescent="0.2">
      <c r="A2" t="s">
        <v>39</v>
      </c>
      <c r="B2" t="s">
        <v>48</v>
      </c>
      <c r="C2" t="s">
        <v>49</v>
      </c>
      <c r="D2" t="s">
        <v>50</v>
      </c>
      <c r="E2" t="s">
        <v>48</v>
      </c>
      <c r="F2" t="s">
        <v>49</v>
      </c>
      <c r="G2" t="s">
        <v>50</v>
      </c>
    </row>
    <row r="3" spans="1:10" x14ac:dyDescent="0.2">
      <c r="B3" t="s">
        <v>51</v>
      </c>
      <c r="C3" t="s">
        <v>51</v>
      </c>
      <c r="D3" t="s">
        <v>51</v>
      </c>
      <c r="E3" t="s">
        <v>52</v>
      </c>
      <c r="F3" t="s">
        <v>52</v>
      </c>
      <c r="G3" t="s">
        <v>52</v>
      </c>
      <c r="I3" s="72" t="s">
        <v>54</v>
      </c>
    </row>
    <row r="4" spans="1:10" x14ac:dyDescent="0.2">
      <c r="A4" t="s">
        <v>41</v>
      </c>
      <c r="B4">
        <v>-2.17374E-4</v>
      </c>
      <c r="C4">
        <v>0.73341900000000004</v>
      </c>
      <c r="D4">
        <v>-0.734653</v>
      </c>
      <c r="E4" s="71">
        <v>0.48991299999999999</v>
      </c>
      <c r="F4" s="71">
        <v>-716.59500000000003</v>
      </c>
      <c r="G4" s="71">
        <v>717.41800000000001</v>
      </c>
      <c r="I4">
        <f t="shared" ref="I4:I9" si="0">SLOPE(E4:G4,B4:D4)</f>
        <v>-976.80006829462116</v>
      </c>
    </row>
    <row r="5" spans="1:10" x14ac:dyDescent="0.2">
      <c r="A5" t="s">
        <v>42</v>
      </c>
      <c r="B5">
        <v>1.4919999999999999E-2</v>
      </c>
      <c r="C5">
        <v>0.75301300000000004</v>
      </c>
      <c r="D5">
        <v>-0.71661699999999995</v>
      </c>
      <c r="E5">
        <v>6.0279800000000003</v>
      </c>
      <c r="F5">
        <v>-731.00099999999998</v>
      </c>
      <c r="G5">
        <v>736.59</v>
      </c>
      <c r="I5">
        <f t="shared" si="0"/>
        <v>-998.61249506633749</v>
      </c>
    </row>
    <row r="6" spans="1:10" x14ac:dyDescent="0.2">
      <c r="A6" t="s">
        <v>43</v>
      </c>
      <c r="B6">
        <v>1.9369000000000001E-2</v>
      </c>
      <c r="C6">
        <v>0.751633</v>
      </c>
      <c r="D6">
        <v>-0.71249499999999999</v>
      </c>
      <c r="E6">
        <v>0.360877</v>
      </c>
      <c r="F6">
        <v>-696.70399999999995</v>
      </c>
      <c r="G6">
        <v>696.96799999999996</v>
      </c>
      <c r="I6">
        <f t="shared" si="0"/>
        <v>-951.8785290714834</v>
      </c>
    </row>
    <row r="7" spans="1:10" x14ac:dyDescent="0.2">
      <c r="A7" t="s">
        <v>44</v>
      </c>
      <c r="B7">
        <v>-1.24881E-2</v>
      </c>
      <c r="C7">
        <v>0.71287900000000004</v>
      </c>
      <c r="D7">
        <v>-0.74809300000000001</v>
      </c>
      <c r="E7">
        <v>8.3717199999999998</v>
      </c>
      <c r="F7">
        <v>-729.91800000000001</v>
      </c>
      <c r="G7">
        <v>755.68499999999995</v>
      </c>
      <c r="I7">
        <f t="shared" si="0"/>
        <v>-1016.8571065072457</v>
      </c>
    </row>
    <row r="8" spans="1:10" x14ac:dyDescent="0.2">
      <c r="A8" t="s">
        <v>46</v>
      </c>
      <c r="B8">
        <v>-9.5115800000000004E-3</v>
      </c>
      <c r="C8">
        <v>0.72158599999999995</v>
      </c>
      <c r="D8">
        <v>-0.73996899999999999</v>
      </c>
      <c r="E8">
        <v>2.1949800000000002</v>
      </c>
      <c r="F8">
        <v>-732.33100000000002</v>
      </c>
      <c r="G8">
        <v>736.48</v>
      </c>
      <c r="I8">
        <f t="shared" si="0"/>
        <v>-1004.9645352059267</v>
      </c>
    </row>
    <row r="9" spans="1:10" x14ac:dyDescent="0.2">
      <c r="A9" t="s">
        <v>45</v>
      </c>
      <c r="B9">
        <v>1.8452699999999999E-2</v>
      </c>
      <c r="C9">
        <v>0.74535499999999999</v>
      </c>
      <c r="D9">
        <v>-0.70892999999999995</v>
      </c>
      <c r="E9">
        <v>3.34605</v>
      </c>
      <c r="F9">
        <v>-730.029</v>
      </c>
      <c r="G9">
        <v>736.47900000000004</v>
      </c>
      <c r="I9">
        <f t="shared" si="0"/>
        <v>-1008.4047624777363</v>
      </c>
    </row>
    <row r="12" spans="1:10" x14ac:dyDescent="0.2">
      <c r="A12" t="s">
        <v>53</v>
      </c>
    </row>
    <row r="13" spans="1:10" x14ac:dyDescent="0.2">
      <c r="B13" t="s">
        <v>48</v>
      </c>
      <c r="C13" t="s">
        <v>49</v>
      </c>
      <c r="D13" t="s">
        <v>50</v>
      </c>
      <c r="E13" t="s">
        <v>48</v>
      </c>
      <c r="F13" t="s">
        <v>49</v>
      </c>
      <c r="G13" t="s">
        <v>50</v>
      </c>
    </row>
    <row r="14" spans="1:10" x14ac:dyDescent="0.2">
      <c r="B14" t="s">
        <v>51</v>
      </c>
      <c r="C14" t="s">
        <v>51</v>
      </c>
      <c r="D14" t="s">
        <v>51</v>
      </c>
      <c r="E14" t="s">
        <v>52</v>
      </c>
      <c r="F14" t="s">
        <v>52</v>
      </c>
      <c r="G14" t="s">
        <v>52</v>
      </c>
      <c r="I14" s="72" t="s">
        <v>54</v>
      </c>
      <c r="J14" s="72" t="s">
        <v>55</v>
      </c>
    </row>
    <row r="15" spans="1:10" x14ac:dyDescent="0.2">
      <c r="A15" t="s">
        <v>41</v>
      </c>
      <c r="B15">
        <v>-1.23921E-2</v>
      </c>
      <c r="C15">
        <v>5.0993899999999996</v>
      </c>
      <c r="D15">
        <v>-5.1171800000000003</v>
      </c>
      <c r="E15" s="73">
        <f t="shared" ref="E15:G20" si="1">E4</f>
        <v>0.48991299999999999</v>
      </c>
      <c r="F15" s="73">
        <f t="shared" si="1"/>
        <v>-716.59500000000003</v>
      </c>
      <c r="G15" s="73">
        <f t="shared" si="1"/>
        <v>717.41800000000001</v>
      </c>
      <c r="I15">
        <f t="shared" ref="I15:I20" si="2">SLOPE(E15:G15,B15:D15)</f>
        <v>-140.36147276060078</v>
      </c>
      <c r="J15" s="74">
        <v>-4.8987400000000004E-3</v>
      </c>
    </row>
    <row r="16" spans="1:10" x14ac:dyDescent="0.2">
      <c r="A16" t="s">
        <v>42</v>
      </c>
      <c r="B16">
        <v>4.4335300000000001E-2</v>
      </c>
      <c r="C16">
        <v>5.3601099999999997</v>
      </c>
      <c r="D16">
        <v>-5.0779300000000003</v>
      </c>
      <c r="E16" s="73">
        <f t="shared" si="1"/>
        <v>6.0279800000000003</v>
      </c>
      <c r="F16" s="73">
        <f t="shared" si="1"/>
        <v>-731.00099999999998</v>
      </c>
      <c r="G16" s="73">
        <f t="shared" si="1"/>
        <v>736.59</v>
      </c>
      <c r="I16">
        <f t="shared" si="2"/>
        <v>-140.58796921548651</v>
      </c>
      <c r="J16" s="74">
        <v>1.4701499999999999E-2</v>
      </c>
    </row>
    <row r="17" spans="1:10" x14ac:dyDescent="0.2">
      <c r="A17" t="s">
        <v>43</v>
      </c>
      <c r="B17">
        <v>-1.5067399999999999E-3</v>
      </c>
      <c r="C17">
        <v>5.7537200000000004</v>
      </c>
      <c r="D17">
        <v>-5.7290599999999996</v>
      </c>
      <c r="E17" s="73">
        <f t="shared" si="1"/>
        <v>0.360877</v>
      </c>
      <c r="F17" s="73">
        <f t="shared" si="1"/>
        <v>-696.70399999999995</v>
      </c>
      <c r="G17" s="73">
        <f t="shared" si="1"/>
        <v>696.96799999999996</v>
      </c>
      <c r="I17">
        <f t="shared" si="2"/>
        <v>-121.37040590708075</v>
      </c>
      <c r="J17" s="74">
        <v>8.8223899999999994E-2</v>
      </c>
    </row>
    <row r="18" spans="1:10" x14ac:dyDescent="0.2">
      <c r="A18" t="s">
        <v>44</v>
      </c>
      <c r="B18">
        <v>-9.0975299999999995E-2</v>
      </c>
      <c r="C18">
        <v>5.6192900000000003</v>
      </c>
      <c r="D18">
        <v>-5.9511200000000004</v>
      </c>
      <c r="E18" s="73">
        <f t="shared" si="1"/>
        <v>8.3717199999999998</v>
      </c>
      <c r="F18" s="73">
        <f t="shared" si="1"/>
        <v>-729.91800000000001</v>
      </c>
      <c r="G18" s="73">
        <f t="shared" si="1"/>
        <v>755.68499999999995</v>
      </c>
      <c r="I18">
        <f t="shared" si="2"/>
        <v>-128.392932625301</v>
      </c>
      <c r="J18" s="74">
        <v>-5.0043700000000002E-3</v>
      </c>
    </row>
    <row r="19" spans="1:10" x14ac:dyDescent="0.2">
      <c r="A19" t="s">
        <v>46</v>
      </c>
      <c r="B19">
        <v>-0.167408</v>
      </c>
      <c r="C19">
        <v>5.6644899999999998</v>
      </c>
      <c r="D19">
        <v>-5.9615799999999997</v>
      </c>
      <c r="E19" s="73">
        <f t="shared" si="1"/>
        <v>2.1949800000000002</v>
      </c>
      <c r="F19" s="73">
        <f t="shared" si="1"/>
        <v>-732.33100000000002</v>
      </c>
      <c r="G19" s="73">
        <f t="shared" si="1"/>
        <v>736.48</v>
      </c>
      <c r="I19">
        <f t="shared" si="2"/>
        <v>-126.33728381781725</v>
      </c>
      <c r="J19" s="74">
        <v>-8.8976399999999997E-2</v>
      </c>
    </row>
    <row r="20" spans="1:10" x14ac:dyDescent="0.2">
      <c r="A20" t="s">
        <v>45</v>
      </c>
      <c r="B20">
        <v>0.16882800000000001</v>
      </c>
      <c r="C20">
        <v>5.9235600000000002</v>
      </c>
      <c r="D20">
        <v>-5.5664899999999999</v>
      </c>
      <c r="E20" s="73">
        <f t="shared" si="1"/>
        <v>3.34605</v>
      </c>
      <c r="F20" s="73">
        <f t="shared" si="1"/>
        <v>-730.029</v>
      </c>
      <c r="G20" s="73">
        <f t="shared" si="1"/>
        <v>736.47900000000004</v>
      </c>
      <c r="I20">
        <f t="shared" si="2"/>
        <v>-127.63275536590128</v>
      </c>
      <c r="J20" s="74">
        <v>9.9382200000000004E-2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Displacements</vt:lpstr>
      <vt:lpstr>Load Sensitivitiy</vt:lpstr>
      <vt:lpstr>Displacement Coarse</vt:lpstr>
      <vt:lpstr>Servo Offsets</vt:lpstr>
      <vt:lpstr>Load Cell Shunt Cal</vt:lpstr>
    </vt:vector>
  </TitlesOfParts>
  <Company>UIUC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LBCB Controller</dc:creator>
  <cp:lastModifiedBy>Bletzinger, Michael Erwin</cp:lastModifiedBy>
  <dcterms:created xsi:type="dcterms:W3CDTF">2006-10-31T21:51:17Z</dcterms:created>
  <dcterms:modified xsi:type="dcterms:W3CDTF">2012-11-09T16:14:49Z</dcterms:modified>
</cp:coreProperties>
</file>