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.blomquist\Documents\MATLAB\data_ana\100grid\"/>
    </mc:Choice>
  </mc:AlternateContent>
  <bookViews>
    <workbookView xWindow="0" yWindow="0" windowWidth="38400" windowHeight="20100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5" i="1" l="1"/>
  <c r="S33" i="1" s="1"/>
  <c r="S35" i="1"/>
  <c r="S34" i="1"/>
  <c r="S38" i="1" s="1"/>
  <c r="S37" i="1" l="1"/>
  <c r="X32" i="2" l="1"/>
  <c r="X31" i="2"/>
  <c r="X28" i="2"/>
  <c r="U28" i="2"/>
  <c r="O35" i="1" l="1"/>
  <c r="O34" i="1"/>
  <c r="O38" i="1" s="1"/>
  <c r="O31" i="1"/>
  <c r="O25" i="1"/>
  <c r="O37" i="1" s="1"/>
  <c r="O33" i="1" l="1"/>
</calcChain>
</file>

<file path=xl/sharedStrings.xml><?xml version="1.0" encoding="utf-8"?>
<sst xmlns="http://schemas.openxmlformats.org/spreadsheetml/2006/main" count="84" uniqueCount="53">
  <si>
    <t>u0</t>
  </si>
  <si>
    <t>g</t>
  </si>
  <si>
    <t>beta</t>
  </si>
  <si>
    <t>L</t>
  </si>
  <si>
    <t>T_h</t>
  </si>
  <si>
    <t>m</t>
  </si>
  <si>
    <t>m/s</t>
  </si>
  <si>
    <t>°C</t>
  </si>
  <si>
    <t>T_c</t>
  </si>
  <si>
    <t>delta_T</t>
  </si>
  <si>
    <t>m/s2</t>
  </si>
  <si>
    <t>rho</t>
  </si>
  <si>
    <t>kg/m3</t>
  </si>
  <si>
    <t>mu</t>
  </si>
  <si>
    <t>kg/m-s</t>
  </si>
  <si>
    <t>k</t>
  </si>
  <si>
    <t>W/m-K</t>
  </si>
  <si>
    <t>Cp</t>
  </si>
  <si>
    <t>J/kg-K</t>
  </si>
  <si>
    <t>1/K</t>
  </si>
  <si>
    <t>nu</t>
  </si>
  <si>
    <t>alpha</t>
  </si>
  <si>
    <t>Ra</t>
  </si>
  <si>
    <t>Pr</t>
  </si>
  <si>
    <t>Hot Wall Temperature</t>
  </si>
  <si>
    <t>Cold Wall Temperature</t>
  </si>
  <si>
    <t xml:space="preserve">Temperature Difference </t>
  </si>
  <si>
    <t>Gravity</t>
  </si>
  <si>
    <t>Density</t>
  </si>
  <si>
    <t>Thermal Conduction Coefficient</t>
  </si>
  <si>
    <t>Specific Heat</t>
  </si>
  <si>
    <t>Thermal Expansion Coefficient</t>
  </si>
  <si>
    <t>Characteristic Velocity</t>
  </si>
  <si>
    <t xml:space="preserve">Thermal Diffusivity </t>
  </si>
  <si>
    <t>Rayleigh Number</t>
  </si>
  <si>
    <t>Prandtl Number</t>
  </si>
  <si>
    <t>Inputs</t>
  </si>
  <si>
    <t>Dimensionless Numbers</t>
  </si>
  <si>
    <t>Calculated Values</t>
  </si>
  <si>
    <t>Viscosity</t>
  </si>
  <si>
    <t>Kinematic Viscosity</t>
  </si>
  <si>
    <t>Media Properties
(Air)</t>
  </si>
  <si>
    <t>Length Scale</t>
  </si>
  <si>
    <t>Nussult</t>
  </si>
  <si>
    <t>Nu</t>
  </si>
  <si>
    <t>D</t>
  </si>
  <si>
    <t>D_high</t>
  </si>
  <si>
    <t>D_low</t>
  </si>
  <si>
    <t>F/D</t>
  </si>
  <si>
    <t>u_max</t>
  </si>
  <si>
    <t>dx</t>
  </si>
  <si>
    <t>Air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</si>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</sst>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11" fontId="0" fillId="0" borderId="0" xfId="0" applyNumberFormat="1" applyFill="1" applyBorder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Fill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0:T45"/>
  <sheetViews>
    <sheetView tabSelected="1" zoomScale="115" zoomScaleNormal="115" workbookViewId="0">
      <selection activeCell="R20" sqref="R20:T20"/>
    </sheetView>
  </sheetViews>
  <sheetFormatPr defaultRowHeight="15" x14ac:dyDescent="0.25"/>
  <cols>
    <col min="12" max="12" width="14.5703125" style="4" customWidth="1"/>
    <col min="13" max="13" width="31.85546875" customWidth="1"/>
    <col min="14" max="14" width="9.85546875" bestFit="1" customWidth="1"/>
    <col min="15" max="15" width="20.5703125" customWidth="1"/>
  </cols>
  <sheetData>
    <row r="20" spans="12:20" x14ac:dyDescent="0.25">
      <c r="L20" s="5"/>
      <c r="N20" s="8" t="s">
        <v>51</v>
      </c>
      <c r="O20" s="8"/>
      <c r="P20" s="8"/>
      <c r="R20" s="8" t="s">
        <v>52</v>
      </c>
      <c r="S20" s="8"/>
      <c r="T20" s="8"/>
    </row>
    <row r="21" spans="12:20" x14ac:dyDescent="0.25">
      <c r="L21" s="7" t="s">
        <v>36</v>
      </c>
      <c r="M21" t="s">
        <v>42</v>
      </c>
      <c r="N21" s="1" t="s">
        <v>3</v>
      </c>
      <c r="O21" s="6">
        <v>0.1</v>
      </c>
      <c r="P21" s="1" t="s">
        <v>5</v>
      </c>
      <c r="R21" s="1" t="s">
        <v>3</v>
      </c>
      <c r="S21">
        <v>0.1</v>
      </c>
      <c r="T21" s="1" t="s">
        <v>5</v>
      </c>
    </row>
    <row r="22" spans="12:20" x14ac:dyDescent="0.25">
      <c r="L22" s="7"/>
      <c r="M22" t="s">
        <v>24</v>
      </c>
      <c r="N22" s="1" t="s">
        <v>4</v>
      </c>
      <c r="O22" s="6">
        <v>273.00099999999998</v>
      </c>
      <c r="P22" s="1" t="s">
        <v>7</v>
      </c>
      <c r="R22" s="1" t="s">
        <v>4</v>
      </c>
      <c r="S22">
        <v>273.03399999999999</v>
      </c>
      <c r="T22" s="1" t="s">
        <v>7</v>
      </c>
    </row>
    <row r="23" spans="12:20" x14ac:dyDescent="0.25">
      <c r="L23" s="7"/>
      <c r="M23" t="s">
        <v>25</v>
      </c>
      <c r="N23" s="1" t="s">
        <v>8</v>
      </c>
      <c r="O23" s="6">
        <v>273</v>
      </c>
      <c r="P23" s="1" t="s">
        <v>7</v>
      </c>
      <c r="R23" s="1" t="s">
        <v>8</v>
      </c>
      <c r="S23">
        <v>273</v>
      </c>
      <c r="T23" s="1" t="s">
        <v>7</v>
      </c>
    </row>
    <row r="24" spans="12:20" x14ac:dyDescent="0.25">
      <c r="L24" s="5"/>
    </row>
    <row r="25" spans="12:20" x14ac:dyDescent="0.25">
      <c r="L25" s="7" t="s">
        <v>41</v>
      </c>
      <c r="M25" t="s">
        <v>26</v>
      </c>
      <c r="N25" s="1" t="s">
        <v>9</v>
      </c>
      <c r="O25" s="2">
        <f>O22-O23</f>
        <v>9.9999999997635314E-4</v>
      </c>
      <c r="P25" s="1" t="s">
        <v>7</v>
      </c>
      <c r="R25" s="1" t="s">
        <v>9</v>
      </c>
      <c r="S25">
        <f>S22-S23</f>
        <v>3.3999999999991815E-2</v>
      </c>
      <c r="T25" s="1" t="s">
        <v>7</v>
      </c>
    </row>
    <row r="26" spans="12:20" x14ac:dyDescent="0.25">
      <c r="L26" s="7"/>
      <c r="M26" t="s">
        <v>27</v>
      </c>
      <c r="N26" s="1" t="s">
        <v>1</v>
      </c>
      <c r="O26" s="2">
        <v>9.81</v>
      </c>
      <c r="P26" s="2" t="s">
        <v>10</v>
      </c>
      <c r="R26" s="1" t="s">
        <v>1</v>
      </c>
      <c r="S26" s="2">
        <v>9.81</v>
      </c>
      <c r="T26" s="2" t="s">
        <v>10</v>
      </c>
    </row>
    <row r="27" spans="12:20" x14ac:dyDescent="0.25">
      <c r="L27" s="7"/>
      <c r="M27" t="s">
        <v>28</v>
      </c>
      <c r="N27" s="1" t="s">
        <v>11</v>
      </c>
      <c r="O27" s="2">
        <v>1.276</v>
      </c>
      <c r="P27" s="2" t="s">
        <v>12</v>
      </c>
      <c r="R27" s="1" t="s">
        <v>11</v>
      </c>
      <c r="S27" s="2">
        <v>997</v>
      </c>
      <c r="T27" s="2" t="s">
        <v>12</v>
      </c>
    </row>
    <row r="28" spans="12:20" x14ac:dyDescent="0.25">
      <c r="L28" s="7"/>
      <c r="M28" t="s">
        <v>39</v>
      </c>
      <c r="N28" s="1" t="s">
        <v>13</v>
      </c>
      <c r="O28" s="2">
        <v>1.7249999999999999E-5</v>
      </c>
      <c r="P28" s="2" t="s">
        <v>14</v>
      </c>
      <c r="R28" s="1" t="s">
        <v>13</v>
      </c>
      <c r="S28" s="2">
        <v>1.07E-3</v>
      </c>
      <c r="T28" s="2" t="s">
        <v>14</v>
      </c>
    </row>
    <row r="29" spans="12:20" x14ac:dyDescent="0.25">
      <c r="L29" s="7"/>
      <c r="M29" t="s">
        <v>29</v>
      </c>
      <c r="N29" s="1" t="s">
        <v>15</v>
      </c>
      <c r="O29" s="2">
        <v>2.435E-2</v>
      </c>
      <c r="P29" s="2" t="s">
        <v>16</v>
      </c>
      <c r="R29" s="1" t="s">
        <v>15</v>
      </c>
      <c r="S29" s="2">
        <v>0.64</v>
      </c>
      <c r="T29" s="2" t="s">
        <v>16</v>
      </c>
    </row>
    <row r="30" spans="12:20" x14ac:dyDescent="0.25">
      <c r="L30" s="7"/>
      <c r="M30" t="s">
        <v>30</v>
      </c>
      <c r="N30" s="1" t="s">
        <v>17</v>
      </c>
      <c r="O30" s="2">
        <v>1006</v>
      </c>
      <c r="P30" s="2" t="s">
        <v>18</v>
      </c>
      <c r="R30" s="1" t="s">
        <v>17</v>
      </c>
      <c r="S30" s="2">
        <v>4186</v>
      </c>
      <c r="T30" s="2" t="s">
        <v>18</v>
      </c>
    </row>
    <row r="31" spans="12:20" x14ac:dyDescent="0.25">
      <c r="L31" s="7"/>
      <c r="M31" t="s">
        <v>31</v>
      </c>
      <c r="N31" s="1" t="s">
        <v>2</v>
      </c>
      <c r="O31" s="2">
        <f>1/O23</f>
        <v>3.663003663003663E-3</v>
      </c>
      <c r="P31" s="2" t="s">
        <v>19</v>
      </c>
      <c r="R31" s="1" t="s">
        <v>2</v>
      </c>
      <c r="S31" s="2">
        <v>6.8999999999999997E-5</v>
      </c>
      <c r="T31" s="2" t="s">
        <v>19</v>
      </c>
    </row>
    <row r="32" spans="12:20" x14ac:dyDescent="0.25">
      <c r="L32" s="5"/>
      <c r="P32" s="1"/>
      <c r="T32" s="1"/>
    </row>
    <row r="33" spans="12:20" x14ac:dyDescent="0.25">
      <c r="L33" s="7" t="s">
        <v>38</v>
      </c>
      <c r="M33" t="s">
        <v>32</v>
      </c>
      <c r="N33" t="s">
        <v>0</v>
      </c>
      <c r="O33" s="2">
        <f>(O26*O31*O25*O21)^(1/2)</f>
        <v>1.8956282845857785E-3</v>
      </c>
      <c r="P33" s="2" t="s">
        <v>6</v>
      </c>
      <c r="R33" t="s">
        <v>0</v>
      </c>
      <c r="S33" s="2">
        <f>(S26*S31*S25*S21)^(1/2)</f>
        <v>1.5170451542388071E-3</v>
      </c>
      <c r="T33" s="2" t="s">
        <v>6</v>
      </c>
    </row>
    <row r="34" spans="12:20" x14ac:dyDescent="0.25">
      <c r="L34" s="7"/>
      <c r="M34" t="s">
        <v>40</v>
      </c>
      <c r="N34" t="s">
        <v>20</v>
      </c>
      <c r="O34" s="2">
        <f>O28/O27</f>
        <v>1.3518808777429467E-5</v>
      </c>
      <c r="R34" t="s">
        <v>20</v>
      </c>
      <c r="S34" s="2">
        <f>S28/S27</f>
        <v>1.0732196589769309E-6</v>
      </c>
    </row>
    <row r="35" spans="12:20" x14ac:dyDescent="0.25">
      <c r="L35" s="7"/>
      <c r="M35" t="s">
        <v>33</v>
      </c>
      <c r="N35" t="s">
        <v>21</v>
      </c>
      <c r="O35" s="3">
        <f>O29/O30/O27</f>
        <v>1.8969256560947794E-5</v>
      </c>
      <c r="R35" t="s">
        <v>21</v>
      </c>
      <c r="S35" s="3">
        <f>S29/S30/S27</f>
        <v>1.5335063959197229E-7</v>
      </c>
    </row>
    <row r="36" spans="12:20" x14ac:dyDescent="0.25">
      <c r="L36" s="5"/>
    </row>
    <row r="37" spans="12:20" x14ac:dyDescent="0.25">
      <c r="L37" s="7" t="s">
        <v>37</v>
      </c>
      <c r="M37" t="s">
        <v>34</v>
      </c>
      <c r="N37" s="1" t="s">
        <v>22</v>
      </c>
      <c r="O37" s="3">
        <f>O26*O31*O25*O21^3/O34/O35</f>
        <v>140.12564506095174</v>
      </c>
      <c r="R37" s="1" t="s">
        <v>22</v>
      </c>
      <c r="S37" s="3">
        <f>S26*S31*S25*S21^3/S34/S35</f>
        <v>139837.22728540917</v>
      </c>
    </row>
    <row r="38" spans="12:20" x14ac:dyDescent="0.25">
      <c r="L38" s="7"/>
      <c r="M38" t="s">
        <v>35</v>
      </c>
      <c r="N38" s="1" t="s">
        <v>23</v>
      </c>
      <c r="O38" s="3">
        <f>O34/O35</f>
        <v>0.71266940451745375</v>
      </c>
      <c r="R38" s="1" t="s">
        <v>23</v>
      </c>
      <c r="S38" s="3">
        <f>S34/S35</f>
        <v>6.9984687499999998</v>
      </c>
    </row>
    <row r="39" spans="12:20" x14ac:dyDescent="0.25">
      <c r="N39" s="1"/>
      <c r="O39" s="3"/>
      <c r="R39" s="1"/>
      <c r="S39" s="3"/>
    </row>
    <row r="40" spans="12:20" x14ac:dyDescent="0.25">
      <c r="M40" t="s">
        <v>43</v>
      </c>
      <c r="N40" t="s">
        <v>44</v>
      </c>
      <c r="R40" t="s">
        <v>44</v>
      </c>
    </row>
    <row r="41" spans="12:20" x14ac:dyDescent="0.25">
      <c r="O41" s="3"/>
      <c r="S41" s="3"/>
    </row>
    <row r="45" spans="12:20" x14ac:dyDescent="0.25">
      <c r="O45" s="3"/>
    </row>
  </sheetData>
  <mergeCells count="6">
    <mergeCell ref="R20:T20"/>
    <mergeCell ref="L21:L23"/>
    <mergeCell ref="L25:L31"/>
    <mergeCell ref="L33:L35"/>
    <mergeCell ref="L37:L38"/>
    <mergeCell ref="N20:P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7:X32"/>
  <sheetViews>
    <sheetView workbookViewId="0">
      <selection activeCell="L45" sqref="L45"/>
    </sheetView>
  </sheetViews>
  <sheetFormatPr defaultRowHeight="15" x14ac:dyDescent="0.25"/>
  <sheetData>
    <row r="27" spans="20:24" x14ac:dyDescent="0.25">
      <c r="T27" t="s">
        <v>22</v>
      </c>
      <c r="U27" s="3">
        <v>140</v>
      </c>
    </row>
    <row r="28" spans="20:24" x14ac:dyDescent="0.25">
      <c r="T28" t="s">
        <v>45</v>
      </c>
      <c r="U28">
        <f>1/U27^(1/2)</f>
        <v>8.4515425472851652E-2</v>
      </c>
      <c r="W28" t="s">
        <v>50</v>
      </c>
      <c r="X28">
        <f>1/101</f>
        <v>9.9009900990099011E-3</v>
      </c>
    </row>
    <row r="29" spans="20:24" x14ac:dyDescent="0.25">
      <c r="W29" t="s">
        <v>49</v>
      </c>
      <c r="X29">
        <v>0.1</v>
      </c>
    </row>
    <row r="31" spans="20:24" x14ac:dyDescent="0.25">
      <c r="T31" t="s">
        <v>46</v>
      </c>
      <c r="U31">
        <v>2.672612419124244E-3</v>
      </c>
      <c r="W31" t="s">
        <v>48</v>
      </c>
      <c r="X31">
        <f>X29*X28/U31</f>
        <v>0.37046112740336051</v>
      </c>
    </row>
    <row r="32" spans="20:24" x14ac:dyDescent="0.25">
      <c r="T32" t="s">
        <v>47</v>
      </c>
      <c r="U32">
        <v>8.4515425472851652E-2</v>
      </c>
      <c r="W32" t="s">
        <v>48</v>
      </c>
      <c r="X32">
        <f>X28*X29/U32</f>
        <v>1.171500947148439E-2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matt.blomquist</dc:creator>
  <cp:lastModifiedBy>matt.blomquist</cp:lastModifiedBy>
  <dcterms:created xsi:type="dcterms:W3CDTF">2018-07-03T14:09:46Z</dcterms:created>
  <dcterms:modified xsi:type="dcterms:W3CDTF">2018-07-03T18:06:15Z</dcterms:modified>
</cp:coreProperties>
</file>