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BFEBF3F1-CBC6-4C52-B57D-935F74782BBB}" xr6:coauthVersionLast="44" xr6:coauthVersionMax="44" xr10:uidLastSave="{00000000-0000-0000-0000-000000000000}"/>
  <bookViews>
    <workbookView xWindow="-108" yWindow="-108" windowWidth="23256" windowHeight="12576" activeTab="3" xr2:uid="{00000000-000D-0000-FFFF-FFFF00000000}"/>
  </bookViews>
  <sheets>
    <sheet name="FE" sheetId="4" r:id="rId1"/>
    <sheet name="EPS comparison" sheetId="2" r:id="rId2"/>
    <sheet name="II-B2-FE" sheetId="1" r:id="rId3"/>
    <sheet name="EPS-lambda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30" i="5" l="1"/>
  <c r="AE31" i="5" s="1"/>
  <c r="AE32" i="5" s="1"/>
  <c r="AE33" i="5" s="1"/>
  <c r="AE34" i="5" s="1"/>
  <c r="AE35" i="5" s="1"/>
  <c r="AQ42" i="5"/>
  <c r="AQ43" i="5" s="1"/>
  <c r="AQ44" i="5" s="1"/>
  <c r="AQ45" i="5" s="1"/>
  <c r="AQ46" i="5" s="1"/>
  <c r="AQ41" i="5"/>
  <c r="AK42" i="5"/>
  <c r="AK43" i="5" s="1"/>
  <c r="AK44" i="5" s="1"/>
  <c r="AK45" i="5" s="1"/>
  <c r="AK46" i="5" s="1"/>
  <c r="AK41" i="5"/>
  <c r="AE41" i="5"/>
  <c r="AE42" i="5" s="1"/>
  <c r="AE43" i="5" s="1"/>
  <c r="AE44" i="5" s="1"/>
  <c r="AE45" i="5" s="1"/>
  <c r="AE46" i="5" s="1"/>
  <c r="AE52" i="5"/>
  <c r="AE53" i="5" s="1"/>
  <c r="AE54" i="5" s="1"/>
  <c r="AE55" i="5" s="1"/>
  <c r="AE56" i="5" s="1"/>
  <c r="AE57" i="5" s="1"/>
  <c r="AK52" i="5"/>
  <c r="AK53" i="5" s="1"/>
  <c r="AK54" i="5" s="1"/>
  <c r="AK55" i="5" s="1"/>
  <c r="AK56" i="5" s="1"/>
  <c r="AK57" i="5" s="1"/>
  <c r="G42" i="5"/>
  <c r="G43" i="5" s="1"/>
  <c r="G44" i="5" s="1"/>
  <c r="G45" i="5" s="1"/>
  <c r="G46" i="5" s="1"/>
  <c r="G47" i="5" s="1"/>
  <c r="G52" i="5"/>
  <c r="G53" i="5" s="1"/>
  <c r="G54" i="5" s="1"/>
  <c r="G55" i="5" s="1"/>
  <c r="G56" i="5" s="1"/>
  <c r="G57" i="5" s="1"/>
  <c r="AW52" i="5"/>
  <c r="AW53" i="5" s="1"/>
  <c r="AW54" i="5" s="1"/>
  <c r="AW55" i="5" s="1"/>
  <c r="AW56" i="5" s="1"/>
  <c r="AW57" i="5" s="1"/>
  <c r="AQ52" i="5"/>
  <c r="AQ53" i="5" s="1"/>
  <c r="AQ54" i="5" s="1"/>
  <c r="AQ55" i="5" s="1"/>
  <c r="AQ56" i="5" s="1"/>
  <c r="AQ57" i="5" s="1"/>
  <c r="P52" i="5"/>
  <c r="P53" i="5" s="1"/>
  <c r="P54" i="5" s="1"/>
  <c r="P55" i="5" s="1"/>
  <c r="P56" i="5" s="1"/>
  <c r="P57" i="5" s="1"/>
  <c r="V62" i="5"/>
  <c r="V63" i="5" s="1"/>
  <c r="V64" i="5" s="1"/>
  <c r="V65" i="5" s="1"/>
  <c r="V66" i="5" s="1"/>
  <c r="V67" i="5" s="1"/>
  <c r="V52" i="5"/>
  <c r="V53" i="5" s="1"/>
  <c r="V54" i="5" s="1"/>
  <c r="V55" i="5" s="1"/>
  <c r="V56" i="5" s="1"/>
  <c r="V57" i="5" s="1"/>
  <c r="P42" i="5"/>
  <c r="P43" i="5" s="1"/>
  <c r="P44" i="5" s="1"/>
  <c r="P45" i="5" s="1"/>
  <c r="P46" i="5" s="1"/>
  <c r="P47" i="5" s="1"/>
  <c r="P11" i="5"/>
  <c r="P12" i="5" s="1"/>
  <c r="P13" i="5" s="1"/>
  <c r="P14" i="5" s="1"/>
  <c r="P15" i="5" s="1"/>
  <c r="P16" i="5" s="1"/>
  <c r="P21" i="5"/>
  <c r="P22" i="5" s="1"/>
  <c r="P23" i="5" s="1"/>
  <c r="P24" i="5" s="1"/>
  <c r="P25" i="5" s="1"/>
  <c r="P26" i="5" s="1"/>
  <c r="P32" i="5"/>
  <c r="P33" i="5" s="1"/>
  <c r="P34" i="5" s="1"/>
  <c r="P35" i="5" s="1"/>
  <c r="P36" i="5" s="1"/>
  <c r="P37" i="5" s="1"/>
  <c r="V42" i="5"/>
  <c r="V43" i="5" s="1"/>
  <c r="V44" i="5" s="1"/>
  <c r="V45" i="5" s="1"/>
  <c r="V46" i="5" s="1"/>
  <c r="V47" i="5" s="1"/>
  <c r="V32" i="5"/>
  <c r="V33" i="5" s="1"/>
  <c r="V34" i="5" s="1"/>
  <c r="V35" i="5" s="1"/>
  <c r="V36" i="5" s="1"/>
  <c r="V37" i="5" s="1"/>
  <c r="V21" i="5"/>
  <c r="V22" i="5" s="1"/>
  <c r="V23" i="5" s="1"/>
  <c r="V24" i="5" s="1"/>
  <c r="V25" i="5" s="1"/>
  <c r="V26" i="5" s="1"/>
  <c r="V11" i="5"/>
  <c r="V12" i="5" s="1"/>
  <c r="V13" i="5" s="1"/>
  <c r="V14" i="5" s="1"/>
  <c r="V15" i="5" s="1"/>
  <c r="V16" i="5" s="1"/>
  <c r="A82" i="5"/>
  <c r="A83" i="5" s="1"/>
  <c r="A84" i="5" s="1"/>
  <c r="A85" i="5" s="1"/>
  <c r="A86" i="5" s="1"/>
  <c r="A87" i="5" s="1"/>
  <c r="A72" i="5"/>
  <c r="A73" i="5" s="1"/>
  <c r="A74" i="5" s="1"/>
  <c r="A75" i="5" s="1"/>
  <c r="A76" i="5" s="1"/>
  <c r="A77" i="5" s="1"/>
  <c r="A62" i="5"/>
  <c r="A63" i="5" s="1"/>
  <c r="A64" i="5" s="1"/>
  <c r="A65" i="5" s="1"/>
  <c r="A66" i="5" s="1"/>
  <c r="A67" i="5" s="1"/>
  <c r="A52" i="5"/>
  <c r="A53" i="5" s="1"/>
  <c r="A54" i="5" s="1"/>
  <c r="A55" i="5" s="1"/>
  <c r="A56" i="5" s="1"/>
  <c r="A57" i="5" s="1"/>
  <c r="A42" i="5"/>
  <c r="A43" i="5" s="1"/>
  <c r="A44" i="5" s="1"/>
  <c r="A45" i="5" s="1"/>
  <c r="A46" i="5" s="1"/>
  <c r="A47" i="5" s="1"/>
  <c r="A32" i="5"/>
  <c r="A33" i="5" s="1"/>
  <c r="A34" i="5" s="1"/>
  <c r="A35" i="5" s="1"/>
  <c r="A36" i="5" s="1"/>
  <c r="A37" i="5" s="1"/>
  <c r="A21" i="5"/>
  <c r="A22" i="5" s="1"/>
  <c r="A23" i="5" s="1"/>
  <c r="A24" i="5" s="1"/>
  <c r="A25" i="5" s="1"/>
  <c r="A26" i="5" s="1"/>
  <c r="A11" i="5"/>
  <c r="A12" i="5" s="1"/>
  <c r="A13" i="5" s="1"/>
  <c r="A14" i="5" s="1"/>
  <c r="A15" i="5" s="1"/>
  <c r="A16" i="5" s="1"/>
  <c r="A64" i="2" l="1"/>
  <c r="A65" i="2" s="1"/>
  <c r="A66" i="2" s="1"/>
  <c r="A67" i="2" s="1"/>
  <c r="A68" i="2" s="1"/>
  <c r="A69" i="2" s="1"/>
  <c r="A53" i="2"/>
  <c r="A54" i="2" s="1"/>
  <c r="A55" i="2" s="1"/>
  <c r="A56" i="2" s="1"/>
  <c r="A57" i="2" s="1"/>
  <c r="A58" i="2" s="1"/>
  <c r="A42" i="2"/>
  <c r="A43" i="2" s="1"/>
  <c r="A44" i="2" s="1"/>
  <c r="A45" i="2" s="1"/>
  <c r="A46" i="2" s="1"/>
  <c r="A47" i="2" s="1"/>
  <c r="S25" i="2"/>
  <c r="T25" i="2" s="1"/>
  <c r="P25" i="2"/>
  <c r="P27" i="2" s="1"/>
  <c r="V8" i="2"/>
  <c r="V9" i="2" s="1"/>
  <c r="V10" i="2" s="1"/>
  <c r="V11" i="2" s="1"/>
  <c r="V12" i="2" s="1"/>
  <c r="V13" i="2" s="1"/>
  <c r="A20" i="2"/>
  <c r="A21" i="2" s="1"/>
  <c r="A22" i="2" s="1"/>
  <c r="A23" i="2" s="1"/>
  <c r="A24" i="2" s="1"/>
  <c r="A25" i="2" s="1"/>
  <c r="A10" i="2"/>
  <c r="A11" i="2" s="1"/>
  <c r="A12" i="2" s="1"/>
  <c r="A13" i="2" s="1"/>
  <c r="A14" i="2" s="1"/>
  <c r="A15" i="2" s="1"/>
  <c r="A29" i="2"/>
  <c r="A30" i="2" s="1"/>
  <c r="A31" i="2" s="1"/>
  <c r="A32" i="2" s="1"/>
  <c r="A33" i="2" s="1"/>
  <c r="A34" i="2" s="1"/>
  <c r="L20" i="4"/>
  <c r="K20" i="4"/>
  <c r="J20" i="4"/>
  <c r="I20" i="4"/>
  <c r="L19" i="4"/>
  <c r="K19" i="4"/>
  <c r="J19" i="4"/>
  <c r="I19" i="4"/>
  <c r="L10" i="4"/>
  <c r="K10" i="4"/>
  <c r="J10" i="4"/>
  <c r="I10" i="4"/>
  <c r="L9" i="4"/>
  <c r="K9" i="4"/>
  <c r="J9" i="4"/>
  <c r="I9" i="4"/>
  <c r="J15" i="4"/>
  <c r="K15" i="4"/>
  <c r="L15" i="4"/>
  <c r="I15" i="4"/>
  <c r="J14" i="4"/>
  <c r="K14" i="4"/>
  <c r="L14" i="4"/>
  <c r="I14" i="4"/>
  <c r="P26" i="2" l="1"/>
  <c r="H48" i="1"/>
  <c r="H49" i="1" s="1"/>
  <c r="H50" i="1" s="1"/>
  <c r="H51" i="1" s="1"/>
  <c r="H52" i="1" s="1"/>
  <c r="H53" i="1" s="1"/>
  <c r="H54" i="1" s="1"/>
  <c r="H55" i="1" s="1"/>
  <c r="B33" i="1"/>
  <c r="E34" i="1" s="1"/>
  <c r="C34" i="1" l="1"/>
  <c r="B34" i="1"/>
  <c r="D34" i="1"/>
</calcChain>
</file>

<file path=xl/sharedStrings.xml><?xml version="1.0" encoding="utf-8"?>
<sst xmlns="http://schemas.openxmlformats.org/spreadsheetml/2006/main" count="274" uniqueCount="112">
  <si>
    <t>FE_std_HE</t>
  </si>
  <si>
    <t>FE_mean_HE</t>
  </si>
  <si>
    <t>Resultados para um degrau de fase</t>
  </si>
  <si>
    <t>ks = 10 graus</t>
  </si>
  <si>
    <t>lambda_theta_i = 1;</t>
  </si>
  <si>
    <t>lambda_a_i = 0.5;   % lambda : regularization parameter</t>
  </si>
  <si>
    <t>PATV results</t>
  </si>
  <si>
    <t>mean</t>
  </si>
  <si>
    <t>std</t>
  </si>
  <si>
    <t>lambda_theta_i = 1.5;</t>
  </si>
  <si>
    <t>lambda_theta_i = 0.5;</t>
  </si>
  <si>
    <t>lambda_theta_i = 0.1;</t>
  </si>
  <si>
    <t>kas = 10.1 graus</t>
  </si>
  <si>
    <t>Aplicando correção sistemática com lambda = 1</t>
  </si>
  <si>
    <t xml:space="preserve">Como não sabemos o nível de ruído, adotamos um valor médio </t>
  </si>
  <si>
    <t xml:space="preserve">Correção: </t>
  </si>
  <si>
    <t>Caso II-B2</t>
  </si>
  <si>
    <t>Comparações de FE</t>
  </si>
  <si>
    <t>ATENÇÃO: simulação com phi_0 uniformemente distribuído entre 0 e 90</t>
  </si>
  <si>
    <t>Não sei ainda se teria alguma influência do ângulo phi_0 na estimação de frequencia.</t>
  </si>
  <si>
    <t>FE</t>
  </si>
  <si>
    <t>FE_mean</t>
  </si>
  <si>
    <t>kas = -10</t>
  </si>
  <si>
    <t>kas = -20</t>
  </si>
  <si>
    <t>Pequena perturbação em kas não afeta o desempenho</t>
  </si>
  <si>
    <t>kas = -30</t>
  </si>
  <si>
    <t>kas = -40</t>
  </si>
  <si>
    <t>[Hz/Hz]</t>
  </si>
  <si>
    <t>kas = -50</t>
  </si>
  <si>
    <t>kas = -60</t>
  </si>
  <si>
    <t>O valor do erro sistemático depende bastante de kas</t>
  </si>
  <si>
    <t>Talvez se encontrarmos algum parâmetro no sinal de detecção que seja correlacionado com kas possamos fazer uma calibração do método</t>
  </si>
  <si>
    <t>tentativa: valor máximo do sinal de detecção?</t>
  </si>
  <si>
    <t>mean dmax</t>
  </si>
  <si>
    <t>std_dmax</t>
  </si>
  <si>
    <t>SNR 60 dB</t>
  </si>
  <si>
    <t>kas</t>
  </si>
  <si>
    <t>Table V</t>
  </si>
  <si>
    <t>Table VI</t>
  </si>
  <si>
    <t>SNR</t>
  </si>
  <si>
    <t>case 2</t>
  </si>
  <si>
    <t>case 3</t>
  </si>
  <si>
    <t>km = 1.5e7;</t>
  </si>
  <si>
    <t>kf = 1.1e7;</t>
  </si>
  <si>
    <t>Table IV</t>
  </si>
  <si>
    <t>case 1</t>
  </si>
  <si>
    <t>mean [mHz/Hz]</t>
  </si>
  <si>
    <t>std [mHz/Hz]</t>
  </si>
  <si>
    <t>Case1</t>
  </si>
  <si>
    <t>Case 3</t>
  </si>
  <si>
    <t>phi0</t>
  </si>
  <si>
    <t>lambda_theta_i = 1.;</t>
  </si>
  <si>
    <t>lambda_a_i = 0.5;</t>
  </si>
  <si>
    <t>???</t>
  </si>
  <si>
    <t>muito alto</t>
  </si>
  <si>
    <t xml:space="preserve">Case 1 </t>
  </si>
  <si>
    <t>Case 2</t>
  </si>
  <si>
    <t>Talvez o kf e km pode ser otimizado</t>
  </si>
  <si>
    <t>Ou seja melhor usar um valor absoluto</t>
  </si>
  <si>
    <t>false pos</t>
  </si>
  <si>
    <t>false neg</t>
  </si>
  <si>
    <t>kf km relativos</t>
  </si>
  <si>
    <t>kf km absolutos</t>
  </si>
  <si>
    <t>fase pos</t>
  </si>
  <si>
    <t>Falso positivo muito alto</t>
  </si>
  <si>
    <t>razões possíveis:</t>
  </si>
  <si>
    <t>identificando pelo detector de fase quando não devia?</t>
  </si>
  <si>
    <t>não parece</t>
  </si>
  <si>
    <t>modificação no cálculo do gradiente vs diff vs sinal u??</t>
  </si>
  <si>
    <t>erro de 1?</t>
  </si>
  <si>
    <t>diferença nenhuma</t>
  </si>
  <si>
    <t>Pode ser do próprio PATV, que distorce o sinal</t>
  </si>
  <si>
    <t>dmax min</t>
  </si>
  <si>
    <t>median min</t>
  </si>
  <si>
    <t>median max</t>
  </si>
  <si>
    <t>target</t>
  </si>
  <si>
    <t>km</t>
  </si>
  <si>
    <t>mag</t>
  </si>
  <si>
    <t>fase</t>
  </si>
  <si>
    <t>th_a_i = 2.8e-3; th_fi = 4.8e-3;</t>
  </si>
  <si>
    <t>limiares fixos</t>
  </si>
  <si>
    <t>Os resultados são mais fáceis de otimizar com limiares fixos.</t>
  </si>
  <si>
    <t>Como os sinais de detecção não estão corrompidos com ruído, a hipótese de gaussianidade fica muito fraca.</t>
  </si>
  <si>
    <t>Isso faz com que a mediana do sinal fique muito variável, consequentemente o limiar determinado em função da mediana fica variável.</t>
  </si>
  <si>
    <t>Os resultados ficam instáveis, oscilando entre falsos positivos e falsos negativos.</t>
  </si>
  <si>
    <t xml:space="preserve">Case 2 </t>
  </si>
  <si>
    <t>O desempenho melhora. Provavelmente é possível otimizar com os valores de limiares.</t>
  </si>
  <si>
    <t>Outra otimização possível é a relação entre as razões no detector híbrido.</t>
  </si>
  <si>
    <t>lambda_a_i</t>
  </si>
  <si>
    <t>lambda_theta_i</t>
  </si>
  <si>
    <t>EPS</t>
  </si>
  <si>
    <t>Caso 1</t>
  </si>
  <si>
    <t>Kxs = 0.1</t>
  </si>
  <si>
    <t>kas = 0</t>
  </si>
  <si>
    <t>&lt;&lt; PQ??</t>
  </si>
  <si>
    <t>Resultados semelhantes entre 0.5 &lt; lambda_a_i &lt; 5.0</t>
  </si>
  <si>
    <t>Caso2</t>
  </si>
  <si>
    <t>Case2</t>
  </si>
  <si>
    <t>Fixamos theta e variamo a_i</t>
  </si>
  <si>
    <t>Fixa a_i e varia theta</t>
  </si>
  <si>
    <t>lambda_a_i = 1</t>
  </si>
  <si>
    <t>lambda_a_i = 0.5</t>
  </si>
  <si>
    <t>VALOR DIVULGADO NO DRAFT</t>
  </si>
  <si>
    <t>Analise de sensibilidade de EPS a variação dos fatores lambda do PATV</t>
  </si>
  <si>
    <t>Os valores de lambda afetam os detectores à medida em que alteram os valores de dmax.</t>
  </si>
  <si>
    <t>A relação entre lambda_a_i e lambda_theta_i altera o detector híbrido.</t>
  </si>
  <si>
    <t>Este por sua vez é afetado também pelas razões dmax/limiar</t>
  </si>
  <si>
    <t>lambda_a_i = 1.5</t>
  </si>
  <si>
    <t>lambda_theta_i = 2.</t>
  </si>
  <si>
    <t>CASO 3</t>
  </si>
  <si>
    <t>CONFERIR OS DADOS, parece que alguns (ou todos foram Caso 3)</t>
  </si>
  <si>
    <t>lambda_a_i =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</si>
</sst>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0.000000"/>
    <numFmt numFmtId="166" formatCode="0.00000"/>
    <numFmt numFmtId="167" formatCode="0.0000"/>
    <numFmt numFmtId="168" formatCode="0.0%"/>
    <numFmt numFmtId="169" formatCode="_-* #,##0.00000_-;\-* #,##0.00000_-;_-* &quot;-&quot;??_-;_-@_-"/>
    <numFmt numFmtId="170" formatCode="_-* #,##0.000000_-;\-* #,##0.000000_-;_-* &quot;-&quot;??_-;_-@_-"/>
    <numFmt numFmtId="171" formatCode="0.000"/>
    <numFmt numFmtId="172" formatCode="0.0"/>
    <numFmt numFmtId="173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2" applyNumberFormat="1" applyFont="1"/>
    <xf numFmtId="10" fontId="0" fillId="0" borderId="0" xfId="2" applyNumberFormat="1" applyFont="1"/>
    <xf numFmtId="169" fontId="0" fillId="0" borderId="0" xfId="1" applyNumberFormat="1" applyFont="1"/>
    <xf numFmtId="0" fontId="0" fillId="2" borderId="0" xfId="0" applyFill="1"/>
    <xf numFmtId="171" fontId="0" fillId="0" borderId="0" xfId="0" applyNumberFormat="1"/>
    <xf numFmtId="2" fontId="0" fillId="0" borderId="0" xfId="0" applyNumberFormat="1"/>
    <xf numFmtId="170" fontId="0" fillId="2" borderId="0" xfId="1" applyNumberFormat="1" applyFont="1" applyFill="1" applyAlignment="1">
      <alignment horizontal="right"/>
    </xf>
    <xf numFmtId="0" fontId="0" fillId="3" borderId="0" xfId="0" applyFill="1"/>
    <xf numFmtId="172" fontId="0" fillId="0" borderId="0" xfId="0" applyNumberFormat="1"/>
    <xf numFmtId="173" fontId="0" fillId="0" borderId="0" xfId="0" applyNumberFormat="1"/>
    <xf numFmtId="164" fontId="0" fillId="0" borderId="0" xfId="1" applyFont="1"/>
    <xf numFmtId="0" fontId="0" fillId="4" borderId="0" xfId="0" applyFill="1"/>
    <xf numFmtId="0" fontId="0" fillId="5" borderId="0" xfId="0" applyFill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'II-B2-FE'!$J$46</c:f>
              <c:strCache>
                <c:ptCount val="1"/>
                <c:pt idx="0">
                  <c:v>FE_mean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'II-B2-FE'!$I$47:$I$53</c:f>
              <c:numCache>
                <c:formatCode>0.0000</c:formatCode>
                <c:ptCount val="7"/>
                <c:pt idx="0" formatCode="General">
                  <c:v>3.7000000000000002E-3</c:v>
                </c:pt>
                <c:pt idx="1">
                  <c:v>4.5566643297521E-3</c:v>
                </c:pt>
                <c:pt idx="2" formatCode="0.000">
                  <c:v>2.8188661061079801E-2</c:v>
                </c:pt>
                <c:pt idx="3" formatCode="0.000">
                  <c:v>6.1540168866375602E-2</c:v>
                </c:pt>
                <c:pt idx="4" formatCode="0.00">
                  <c:v>0.111931148338968</c:v>
                </c:pt>
                <c:pt idx="5" formatCode="0.00">
                  <c:v>0.15541788218267699</c:v>
                </c:pt>
                <c:pt idx="6" formatCode="0.00">
                  <c:v>0.16061308265056201</c:v>
                </c:pt>
              </c:numCache>
            </c:numRef>
          </c:xVal>
          <c:yVal>
            <c:numRef>
              <c:f>'II-B2-FE'!$J$47:$J$53</c:f>
              <c:numCache>
                <c:formatCode>0.0000</c:formatCode>
                <c:ptCount val="7"/>
                <c:pt idx="0">
                  <c:v>2.2118772199628098E-3</c:v>
                </c:pt>
                <c:pt idx="1">
                  <c:v>2.1649932208435601E-3</c:v>
                </c:pt>
                <c:pt idx="2" formatCode="0.000">
                  <c:v>1.4805433392445599E-3</c:v>
                </c:pt>
                <c:pt idx="3">
                  <c:v>3.46474178107816E-3</c:v>
                </c:pt>
                <c:pt idx="4">
                  <c:v>3.1081787665888701E-3</c:v>
                </c:pt>
                <c:pt idx="5">
                  <c:v>2.27097856401685E-3</c:v>
                </c:pt>
                <c:pt idx="6">
                  <c:v>4.4627966058032297E-4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A-4B85-927C-A7AEAD4C2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81112"/>
        <c:axId val="251781504"/>
      </c:scatterChart>
      <c:valAx>
        <c:axId val="25178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81504"/>
        <c:crosses val="autoZero"/>
        <c:crossBetween val="midCat"/>
      </c:valAx>
      <c:valAx>
        <c:axId val="2517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81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'II-B2-FE'!$I$46</c:f>
              <c:strCache>
                <c:ptCount val="1"/>
                <c:pt idx="0">
                  <c:v>mean dmax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'II-B2-FE'!$H$47:$H$53</c:f>
              <c:numCache>
                <c:formatCode>General</c:formatCode>
                <c:ptCount val="7"/>
                <c:pt idx="0">
                  <c:v>10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</c:numCache>
            </c:numRef>
          </c:xVal>
          <c:yVal>
            <c:numRef>
              <c:f>'II-B2-FE'!$I$47:$I$53</c:f>
              <c:numCache>
                <c:formatCode>0.0000</c:formatCode>
                <c:ptCount val="7"/>
                <c:pt idx="0" formatCode="General">
                  <c:v>3.7000000000000002E-3</c:v>
                </c:pt>
                <c:pt idx="1">
                  <c:v>4.5566643297521E-3</c:v>
                </c:pt>
                <c:pt idx="2" formatCode="0.000">
                  <c:v>2.8188661061079801E-2</c:v>
                </c:pt>
                <c:pt idx="3" formatCode="0.000">
                  <c:v>6.1540168866375602E-2</c:v>
                </c:pt>
                <c:pt idx="4" formatCode="0.00">
                  <c:v>0.111931148338968</c:v>
                </c:pt>
                <c:pt idx="5" formatCode="0.00">
                  <c:v>0.15541788218267699</c:v>
                </c:pt>
                <c:pt idx="6" formatCode="0.00">
                  <c:v>0.16061308265056201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9D-4750-AAF7-10F1CE6B8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82288"/>
        <c:axId val="251782680"/>
      </c:scatterChart>
      <c:valAx>
        <c:axId val="25178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82680"/>
        <c:crosses val="autoZero"/>
        <c:crossBetween val="midCat"/>
      </c:valAx>
      <c:valAx>
        <c:axId val="25178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8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128587</xdr:colOff>
      <xdr:row>44</xdr:row>
      <xdr:rowOff>180975</xdr:rowOff>
    </xdr:from>
    <xdr:to>
      <xdr:col>19</xdr:col>
      <xdr:colOff>433387</xdr:colOff>
      <xdr:row>59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528637</xdr:colOff>
      <xdr:row>56</xdr:row>
      <xdr:rowOff>95250</xdr:rowOff>
    </xdr:from>
    <xdr:to>
      <xdr:col>12</xdr:col>
      <xdr:colOff>23812</xdr:colOff>
      <xdr:row>70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workbookViewId="0">
      <selection activeCell="L10" sqref="L10"/>
    </sheetView>
  </sheetViews>
  <sheetFormatPr defaultRowHeight="14.4" x14ac:dyDescent="0.3"/>
  <cols>
    <col min="1" max="1" width="10.88671875" bestFit="1" customWidth="1"/>
    <col min="8" max="8" width="14.88671875" bestFit="1" customWidth="1"/>
    <col min="9" max="9" width="9.5546875" bestFit="1" customWidth="1"/>
  </cols>
  <sheetData>
    <row r="1" spans="1:12" x14ac:dyDescent="0.3">
      <c r="A1" t="s">
        <v>42</v>
      </c>
    </row>
    <row r="2" spans="1:12" x14ac:dyDescent="0.3">
      <c r="A2" t="s">
        <v>43</v>
      </c>
    </row>
    <row r="4" spans="1:12" x14ac:dyDescent="0.3">
      <c r="A4" t="s">
        <v>51</v>
      </c>
    </row>
    <row r="5" spans="1:12" x14ac:dyDescent="0.3">
      <c r="A5" t="s">
        <v>52</v>
      </c>
    </row>
    <row r="7" spans="1:12" x14ac:dyDescent="0.3">
      <c r="B7" t="s">
        <v>44</v>
      </c>
      <c r="C7" t="s">
        <v>45</v>
      </c>
      <c r="H7" t="s">
        <v>37</v>
      </c>
      <c r="I7" t="s">
        <v>45</v>
      </c>
    </row>
    <row r="8" spans="1:12" x14ac:dyDescent="0.3">
      <c r="B8" t="s">
        <v>39</v>
      </c>
      <c r="C8">
        <v>60</v>
      </c>
      <c r="D8">
        <v>50</v>
      </c>
      <c r="E8">
        <v>40</v>
      </c>
      <c r="F8">
        <v>30</v>
      </c>
      <c r="H8" t="s">
        <v>39</v>
      </c>
      <c r="I8">
        <v>60</v>
      </c>
      <c r="J8">
        <v>50</v>
      </c>
      <c r="K8">
        <v>40</v>
      </c>
      <c r="L8">
        <v>30</v>
      </c>
    </row>
    <row r="9" spans="1:12" x14ac:dyDescent="0.3">
      <c r="B9" t="s">
        <v>7</v>
      </c>
      <c r="C9" s="1">
        <v>8.6675147192722094E-6</v>
      </c>
      <c r="D9" s="1">
        <v>8.4840411021506395E-6</v>
      </c>
      <c r="E9" s="1">
        <v>8.4644335825479192E-6</v>
      </c>
      <c r="F9" s="1">
        <v>4.6525502333783302E-6</v>
      </c>
      <c r="H9" t="s">
        <v>46</v>
      </c>
      <c r="I9" s="4">
        <f>C9*1000</f>
        <v>8.6675147192722089E-3</v>
      </c>
      <c r="J9" s="4">
        <f t="shared" ref="J9:J10" si="0">D9*1000</f>
        <v>8.4840411021506398E-3</v>
      </c>
      <c r="K9" s="4">
        <f t="shared" ref="K9:K10" si="1">E9*1000</f>
        <v>8.46443358254792E-3</v>
      </c>
      <c r="L9" s="4">
        <f t="shared" ref="L9:L10" si="2">F9*1000</f>
        <v>4.6525502333783298E-3</v>
      </c>
    </row>
    <row r="10" spans="1:12" x14ac:dyDescent="0.3">
      <c r="B10" t="s">
        <v>8</v>
      </c>
      <c r="C10" s="1">
        <v>4.1250610612548203E-6</v>
      </c>
      <c r="D10" s="1">
        <v>1.31051588655984E-5</v>
      </c>
      <c r="E10" s="1">
        <v>4.1417158658526197E-5</v>
      </c>
      <c r="F10">
        <v>1.3148393612150299E-4</v>
      </c>
      <c r="H10" t="s">
        <v>47</v>
      </c>
      <c r="I10" s="4">
        <f>C10*1000</f>
        <v>4.12506106125482E-3</v>
      </c>
      <c r="J10" s="4">
        <f t="shared" si="0"/>
        <v>1.3105158865598399E-2</v>
      </c>
      <c r="K10" s="4">
        <f t="shared" si="1"/>
        <v>4.1417158658526194E-2</v>
      </c>
      <c r="L10" s="4">
        <f t="shared" si="2"/>
        <v>0.131483936121503</v>
      </c>
    </row>
    <row r="12" spans="1:12" x14ac:dyDescent="0.3">
      <c r="B12" t="s">
        <v>37</v>
      </c>
      <c r="C12" t="s">
        <v>40</v>
      </c>
      <c r="H12" t="s">
        <v>37</v>
      </c>
      <c r="I12" t="s">
        <v>40</v>
      </c>
    </row>
    <row r="13" spans="1:12" x14ac:dyDescent="0.3">
      <c r="B13" t="s">
        <v>39</v>
      </c>
      <c r="C13">
        <v>60</v>
      </c>
      <c r="D13">
        <v>50</v>
      </c>
      <c r="E13">
        <v>40</v>
      </c>
      <c r="F13">
        <v>30</v>
      </c>
      <c r="H13" t="s">
        <v>39</v>
      </c>
      <c r="I13">
        <v>60</v>
      </c>
      <c r="J13">
        <v>50</v>
      </c>
      <c r="K13">
        <v>40</v>
      </c>
      <c r="L13">
        <v>30</v>
      </c>
    </row>
    <row r="14" spans="1:12" x14ac:dyDescent="0.3">
      <c r="B14" t="s">
        <v>7</v>
      </c>
      <c r="C14">
        <v>1.3274392824296701E-3</v>
      </c>
      <c r="D14">
        <v>1.31627671255559E-3</v>
      </c>
      <c r="E14">
        <v>1.2887847598532999E-3</v>
      </c>
      <c r="F14">
        <v>1.25482371591755E-3</v>
      </c>
      <c r="H14" t="s">
        <v>46</v>
      </c>
      <c r="I14" s="13">
        <f>C14*1000</f>
        <v>1.3274392824296701</v>
      </c>
      <c r="J14" s="13">
        <f t="shared" ref="J14:L15" si="3">D14*1000</f>
        <v>1.3162767125555899</v>
      </c>
      <c r="K14" s="13">
        <f t="shared" si="3"/>
        <v>1.2887847598533</v>
      </c>
      <c r="L14" s="13">
        <f t="shared" si="3"/>
        <v>1.2548237159175499</v>
      </c>
    </row>
    <row r="15" spans="1:12" x14ac:dyDescent="0.3">
      <c r="B15" t="s">
        <v>8</v>
      </c>
      <c r="C15" s="1">
        <v>8.5110464310568807E-6</v>
      </c>
      <c r="D15" s="1">
        <v>2.64340316087002E-5</v>
      </c>
      <c r="E15" s="1">
        <v>8.4209716461973699E-5</v>
      </c>
      <c r="F15">
        <v>2.6649080307221998E-4</v>
      </c>
      <c r="H15" t="s">
        <v>47</v>
      </c>
      <c r="I15" s="4">
        <f>C15*1000</f>
        <v>8.5110464310568807E-3</v>
      </c>
      <c r="J15" s="4">
        <f t="shared" si="3"/>
        <v>2.6434031608700198E-2</v>
      </c>
      <c r="K15" s="4">
        <f t="shared" si="3"/>
        <v>8.4209716461973699E-2</v>
      </c>
      <c r="L15" s="4">
        <f t="shared" si="3"/>
        <v>0.26649080307221995</v>
      </c>
    </row>
    <row r="17" spans="2:12" x14ac:dyDescent="0.3">
      <c r="B17" t="s">
        <v>38</v>
      </c>
      <c r="C17" t="s">
        <v>41</v>
      </c>
      <c r="H17" t="s">
        <v>37</v>
      </c>
      <c r="I17" t="s">
        <v>41</v>
      </c>
    </row>
    <row r="18" spans="2:12" x14ac:dyDescent="0.3">
      <c r="B18" t="s">
        <v>39</v>
      </c>
      <c r="C18">
        <v>60</v>
      </c>
      <c r="D18">
        <v>50</v>
      </c>
      <c r="E18">
        <v>40</v>
      </c>
      <c r="F18">
        <v>30</v>
      </c>
      <c r="H18" t="s">
        <v>39</v>
      </c>
      <c r="I18">
        <v>60</v>
      </c>
      <c r="J18">
        <v>50</v>
      </c>
      <c r="K18">
        <v>40</v>
      </c>
      <c r="L18">
        <v>30</v>
      </c>
    </row>
    <row r="19" spans="2:12" x14ac:dyDescent="0.3">
      <c r="B19" t="s">
        <v>7</v>
      </c>
      <c r="C19">
        <v>1.1817832356779501E-3</v>
      </c>
      <c r="D19">
        <v>1.1798809688730999E-3</v>
      </c>
      <c r="E19">
        <v>1.1730693809531899E-3</v>
      </c>
      <c r="F19">
        <v>1.1684859453060001E-3</v>
      </c>
      <c r="H19" t="s">
        <v>46</v>
      </c>
      <c r="I19" s="13">
        <f>C19*1000</f>
        <v>1.1817832356779501</v>
      </c>
      <c r="J19" s="13">
        <f t="shared" ref="J19:J20" si="4">D19*1000</f>
        <v>1.1798809688731</v>
      </c>
      <c r="K19" s="13">
        <f t="shared" ref="K19:K20" si="5">E19*1000</f>
        <v>1.1730693809531898</v>
      </c>
      <c r="L19" s="13">
        <f t="shared" ref="L19:L20" si="6">F19*1000</f>
        <v>1.1684859453060001</v>
      </c>
    </row>
    <row r="20" spans="2:12" x14ac:dyDescent="0.3">
      <c r="B20" t="s">
        <v>8</v>
      </c>
      <c r="C20" s="1">
        <v>9.1970074191314105E-6</v>
      </c>
      <c r="D20" s="1">
        <v>2.8832854333037099E-5</v>
      </c>
      <c r="E20" s="1">
        <v>9.0535506127008901E-5</v>
      </c>
      <c r="F20">
        <v>2.9116843944998499E-4</v>
      </c>
      <c r="H20" t="s">
        <v>47</v>
      </c>
      <c r="I20" s="4">
        <f>C20*1000</f>
        <v>9.1970074191314102E-3</v>
      </c>
      <c r="J20" s="4">
        <f t="shared" si="4"/>
        <v>2.8832854333037099E-2</v>
      </c>
      <c r="K20" s="4">
        <f t="shared" si="5"/>
        <v>9.0535506127008905E-2</v>
      </c>
      <c r="L20" s="4">
        <f t="shared" si="6"/>
        <v>0.29116843944998499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Z69"/>
  <sheetViews>
    <sheetView topLeftCell="A11" workbookViewId="0">
      <selection activeCell="B1" sqref="B1"/>
    </sheetView>
  </sheetViews>
  <sheetFormatPr defaultRowHeight="14.4" x14ac:dyDescent="0.3"/>
  <sheetData>
    <row r="2" spans="1:26" x14ac:dyDescent="0.3">
      <c r="A2" t="s">
        <v>48</v>
      </c>
    </row>
    <row r="5" spans="1:26" x14ac:dyDescent="0.3">
      <c r="W5" s="1" t="s">
        <v>62</v>
      </c>
    </row>
    <row r="6" spans="1:26" x14ac:dyDescent="0.3">
      <c r="D6" t="s">
        <v>61</v>
      </c>
      <c r="N6" s="1" t="s">
        <v>62</v>
      </c>
      <c r="O6" s="1"/>
      <c r="Q6" t="s">
        <v>64</v>
      </c>
      <c r="V6" t="s">
        <v>50</v>
      </c>
      <c r="W6">
        <v>60</v>
      </c>
      <c r="X6">
        <v>50</v>
      </c>
      <c r="Y6">
        <v>40</v>
      </c>
      <c r="Z6">
        <v>30</v>
      </c>
    </row>
    <row r="7" spans="1:26" x14ac:dyDescent="0.3">
      <c r="A7" t="s">
        <v>55</v>
      </c>
      <c r="H7" t="s">
        <v>59</v>
      </c>
      <c r="J7" t="s">
        <v>60</v>
      </c>
      <c r="N7" s="1" t="s">
        <v>63</v>
      </c>
      <c r="O7" s="1" t="s">
        <v>60</v>
      </c>
      <c r="V7">
        <v>0</v>
      </c>
      <c r="W7">
        <v>0</v>
      </c>
      <c r="X7">
        <v>0</v>
      </c>
      <c r="Y7">
        <v>0</v>
      </c>
      <c r="Z7">
        <v>12.2</v>
      </c>
    </row>
    <row r="8" spans="1:26" x14ac:dyDescent="0.3">
      <c r="A8" t="s">
        <v>50</v>
      </c>
      <c r="B8">
        <v>60</v>
      </c>
      <c r="C8">
        <v>50</v>
      </c>
      <c r="D8">
        <v>40</v>
      </c>
      <c r="E8">
        <v>30</v>
      </c>
      <c r="H8">
        <v>40</v>
      </c>
      <c r="J8">
        <v>40</v>
      </c>
      <c r="N8" s="1"/>
      <c r="O8" s="1"/>
      <c r="Q8" t="s">
        <v>65</v>
      </c>
      <c r="V8">
        <f t="shared" ref="V8:V13" si="0">V7+15</f>
        <v>15</v>
      </c>
      <c r="W8">
        <v>0</v>
      </c>
      <c r="X8">
        <v>0</v>
      </c>
      <c r="Y8">
        <v>0</v>
      </c>
      <c r="Z8">
        <v>8.5</v>
      </c>
    </row>
    <row r="9" spans="1:26" x14ac:dyDescent="0.3">
      <c r="A9">
        <v>0</v>
      </c>
      <c r="D9">
        <v>42.9</v>
      </c>
      <c r="E9" s="14"/>
      <c r="H9">
        <v>0</v>
      </c>
      <c r="J9">
        <v>42.9</v>
      </c>
      <c r="M9">
        <v>0</v>
      </c>
      <c r="N9" s="15">
        <v>0</v>
      </c>
      <c r="O9" s="15">
        <v>0</v>
      </c>
      <c r="Q9" t="s">
        <v>66</v>
      </c>
      <c r="V9">
        <f t="shared" si="0"/>
        <v>30</v>
      </c>
      <c r="W9">
        <v>0</v>
      </c>
      <c r="X9">
        <v>0</v>
      </c>
      <c r="Y9">
        <v>0</v>
      </c>
      <c r="Z9">
        <v>19.2</v>
      </c>
    </row>
    <row r="10" spans="1:26" x14ac:dyDescent="0.3">
      <c r="A10">
        <f t="shared" ref="A10:A15" si="1">A9+15</f>
        <v>15</v>
      </c>
      <c r="D10">
        <v>62.3</v>
      </c>
      <c r="E10" s="14"/>
      <c r="H10">
        <v>0</v>
      </c>
      <c r="J10">
        <v>62.3</v>
      </c>
      <c r="M10">
        <v>0</v>
      </c>
      <c r="N10" s="15">
        <v>0</v>
      </c>
      <c r="O10" s="15">
        <v>0</v>
      </c>
      <c r="Q10" t="s">
        <v>67</v>
      </c>
      <c r="V10">
        <f t="shared" si="0"/>
        <v>45</v>
      </c>
      <c r="W10">
        <v>0</v>
      </c>
      <c r="X10">
        <v>0</v>
      </c>
      <c r="Y10">
        <v>1.4</v>
      </c>
      <c r="Z10">
        <v>39.200000000000003</v>
      </c>
    </row>
    <row r="11" spans="1:26" x14ac:dyDescent="0.3">
      <c r="A11">
        <f t="shared" si="1"/>
        <v>30</v>
      </c>
      <c r="D11">
        <v>82.2</v>
      </c>
      <c r="E11" s="14"/>
      <c r="H11">
        <v>0.4</v>
      </c>
      <c r="J11">
        <v>81.8</v>
      </c>
      <c r="M11">
        <v>0</v>
      </c>
      <c r="N11" s="15">
        <v>0.01</v>
      </c>
      <c r="O11" s="15">
        <v>0</v>
      </c>
      <c r="V11">
        <f t="shared" si="0"/>
        <v>60</v>
      </c>
      <c r="W11">
        <v>0</v>
      </c>
      <c r="X11">
        <v>0</v>
      </c>
      <c r="Y11">
        <v>2.8</v>
      </c>
      <c r="Z11">
        <v>48.5</v>
      </c>
    </row>
    <row r="12" spans="1:26" x14ac:dyDescent="0.3">
      <c r="A12">
        <f t="shared" si="1"/>
        <v>45</v>
      </c>
      <c r="D12">
        <v>94.9</v>
      </c>
      <c r="E12" s="14"/>
      <c r="H12">
        <v>63.7</v>
      </c>
      <c r="J12">
        <v>31.2</v>
      </c>
      <c r="M12">
        <v>1.37</v>
      </c>
      <c r="N12" s="15">
        <v>1.25</v>
      </c>
      <c r="O12" s="15">
        <v>0</v>
      </c>
      <c r="Q12" t="s">
        <v>68</v>
      </c>
      <c r="V12">
        <f t="shared" si="0"/>
        <v>75</v>
      </c>
      <c r="W12">
        <v>0</v>
      </c>
      <c r="X12">
        <v>0</v>
      </c>
      <c r="Y12">
        <v>8.4</v>
      </c>
      <c r="Z12">
        <v>53.3</v>
      </c>
    </row>
    <row r="13" spans="1:26" x14ac:dyDescent="0.3">
      <c r="A13">
        <f t="shared" si="1"/>
        <v>60</v>
      </c>
      <c r="D13">
        <v>77.099999999999994</v>
      </c>
      <c r="E13" s="14"/>
      <c r="H13">
        <v>1</v>
      </c>
      <c r="J13">
        <v>76.099999999999994</v>
      </c>
      <c r="M13">
        <v>2.83</v>
      </c>
      <c r="N13" s="15">
        <v>2.71</v>
      </c>
      <c r="O13" s="15">
        <v>0</v>
      </c>
      <c r="Q13" t="s">
        <v>69</v>
      </c>
      <c r="V13">
        <f t="shared" si="0"/>
        <v>90</v>
      </c>
      <c r="W13">
        <v>0</v>
      </c>
      <c r="X13">
        <v>0.9</v>
      </c>
      <c r="Y13">
        <v>25.8</v>
      </c>
      <c r="Z13">
        <v>53.3</v>
      </c>
    </row>
    <row r="14" spans="1:26" x14ac:dyDescent="0.3">
      <c r="A14">
        <f t="shared" si="1"/>
        <v>75</v>
      </c>
      <c r="D14">
        <v>42.1</v>
      </c>
      <c r="E14" s="14"/>
      <c r="H14">
        <v>5.3</v>
      </c>
      <c r="J14">
        <v>36.799999999999997</v>
      </c>
      <c r="M14">
        <v>8.44</v>
      </c>
      <c r="N14" s="15">
        <v>8.08</v>
      </c>
      <c r="O14" s="15">
        <v>0</v>
      </c>
      <c r="Q14" t="s">
        <v>70</v>
      </c>
    </row>
    <row r="15" spans="1:26" x14ac:dyDescent="0.3">
      <c r="A15">
        <f t="shared" si="1"/>
        <v>90</v>
      </c>
      <c r="D15">
        <v>37.9</v>
      </c>
      <c r="E15" s="14"/>
      <c r="H15">
        <v>17.600000000000001</v>
      </c>
      <c r="J15">
        <v>20.3</v>
      </c>
      <c r="M15">
        <v>23.31</v>
      </c>
      <c r="N15" s="15">
        <v>23.67</v>
      </c>
      <c r="O15" s="15">
        <v>0</v>
      </c>
    </row>
    <row r="16" spans="1:26" x14ac:dyDescent="0.3">
      <c r="Q16" t="s">
        <v>71</v>
      </c>
    </row>
    <row r="17" spans="1:21" x14ac:dyDescent="0.3">
      <c r="A17" t="s">
        <v>56</v>
      </c>
    </row>
    <row r="18" spans="1:21" x14ac:dyDescent="0.3">
      <c r="A18" t="s">
        <v>50</v>
      </c>
      <c r="B18">
        <v>60</v>
      </c>
      <c r="C18">
        <v>50</v>
      </c>
      <c r="D18">
        <v>40</v>
      </c>
      <c r="E18">
        <v>30</v>
      </c>
    </row>
    <row r="19" spans="1:21" x14ac:dyDescent="0.3">
      <c r="A19">
        <v>0</v>
      </c>
      <c r="E19" s="14"/>
    </row>
    <row r="20" spans="1:21" x14ac:dyDescent="0.3">
      <c r="A20">
        <f t="shared" ref="A20:A25" si="2">A19+15</f>
        <v>15</v>
      </c>
      <c r="E20" s="14"/>
      <c r="P20" t="s">
        <v>77</v>
      </c>
      <c r="S20" t="s">
        <v>78</v>
      </c>
    </row>
    <row r="21" spans="1:21" x14ac:dyDescent="0.3">
      <c r="A21">
        <f t="shared" si="2"/>
        <v>30</v>
      </c>
      <c r="E21" s="14"/>
      <c r="O21" t="s">
        <v>72</v>
      </c>
      <c r="P21">
        <v>5.7000000000000002E-3</v>
      </c>
      <c r="R21" t="s">
        <v>72</v>
      </c>
      <c r="S21" s="1">
        <v>9.7000000000000003E-3</v>
      </c>
      <c r="U21" s="1"/>
    </row>
    <row r="22" spans="1:21" x14ac:dyDescent="0.3">
      <c r="A22">
        <f t="shared" si="2"/>
        <v>45</v>
      </c>
      <c r="E22" s="14"/>
      <c r="O22" t="s">
        <v>73</v>
      </c>
      <c r="P22" s="1">
        <v>1.0699999999999999E-11</v>
      </c>
    </row>
    <row r="23" spans="1:21" x14ac:dyDescent="0.3">
      <c r="A23">
        <f t="shared" si="2"/>
        <v>60</v>
      </c>
      <c r="E23" s="14"/>
      <c r="O23" t="s">
        <v>74</v>
      </c>
      <c r="P23" s="1">
        <v>1.2400000000000001E-9</v>
      </c>
    </row>
    <row r="24" spans="1:21" x14ac:dyDescent="0.3">
      <c r="A24">
        <f t="shared" si="2"/>
        <v>75</v>
      </c>
      <c r="E24" s="14"/>
    </row>
    <row r="25" spans="1:21" x14ac:dyDescent="0.3">
      <c r="A25">
        <f t="shared" si="2"/>
        <v>90</v>
      </c>
      <c r="E25" s="14"/>
      <c r="O25" t="s">
        <v>75</v>
      </c>
      <c r="P25">
        <f>P21/2</f>
        <v>2.8500000000000001E-3</v>
      </c>
      <c r="R25" t="s">
        <v>75</v>
      </c>
      <c r="S25">
        <f>S21/2</f>
        <v>4.8500000000000001E-3</v>
      </c>
      <c r="T25">
        <f>S25/P25</f>
        <v>1.7017543859649122</v>
      </c>
    </row>
    <row r="26" spans="1:21" x14ac:dyDescent="0.3">
      <c r="A26" t="s">
        <v>49</v>
      </c>
      <c r="O26" t="s">
        <v>76</v>
      </c>
      <c r="P26" s="1">
        <f>P25/P22</f>
        <v>266355140.1869159</v>
      </c>
    </row>
    <row r="27" spans="1:21" x14ac:dyDescent="0.3">
      <c r="A27" t="s">
        <v>50</v>
      </c>
      <c r="B27">
        <v>60</v>
      </c>
      <c r="C27">
        <v>50</v>
      </c>
      <c r="D27">
        <v>40</v>
      </c>
      <c r="E27">
        <v>30</v>
      </c>
      <c r="O27" t="s">
        <v>76</v>
      </c>
      <c r="P27" s="1">
        <f>P25/P23</f>
        <v>2298387.0967741935</v>
      </c>
    </row>
    <row r="28" spans="1:21" x14ac:dyDescent="0.3">
      <c r="A28">
        <v>0</v>
      </c>
      <c r="E28" s="14"/>
      <c r="G28" t="s">
        <v>53</v>
      </c>
    </row>
    <row r="29" spans="1:21" x14ac:dyDescent="0.3">
      <c r="A29">
        <f t="shared" ref="A29:A34" si="3">A28+15</f>
        <v>15</v>
      </c>
      <c r="E29" s="14"/>
      <c r="G29" t="s">
        <v>54</v>
      </c>
      <c r="I29" t="s">
        <v>57</v>
      </c>
    </row>
    <row r="30" spans="1:21" x14ac:dyDescent="0.3">
      <c r="A30">
        <f t="shared" si="3"/>
        <v>30</v>
      </c>
      <c r="E30" s="14"/>
      <c r="I30" t="s">
        <v>58</v>
      </c>
    </row>
    <row r="31" spans="1:21" x14ac:dyDescent="0.3">
      <c r="A31">
        <f t="shared" si="3"/>
        <v>45</v>
      </c>
      <c r="E31" s="14"/>
    </row>
    <row r="32" spans="1:21" x14ac:dyDescent="0.3">
      <c r="A32">
        <f t="shared" si="3"/>
        <v>60</v>
      </c>
      <c r="E32" s="14"/>
    </row>
    <row r="33" spans="1:8" x14ac:dyDescent="0.3">
      <c r="A33">
        <f t="shared" si="3"/>
        <v>75</v>
      </c>
      <c r="E33" s="14"/>
    </row>
    <row r="34" spans="1:8" x14ac:dyDescent="0.3">
      <c r="A34">
        <f t="shared" si="3"/>
        <v>90</v>
      </c>
      <c r="E34" s="14"/>
    </row>
    <row r="37" spans="1:8" x14ac:dyDescent="0.3">
      <c r="A37" t="s">
        <v>80</v>
      </c>
    </row>
    <row r="38" spans="1:8" x14ac:dyDescent="0.3">
      <c r="A38" t="s">
        <v>79</v>
      </c>
    </row>
    <row r="39" spans="1:8" x14ac:dyDescent="0.3">
      <c r="A39" t="s">
        <v>55</v>
      </c>
    </row>
    <row r="40" spans="1:8" x14ac:dyDescent="0.3">
      <c r="A40" t="s">
        <v>50</v>
      </c>
      <c r="B40">
        <v>60</v>
      </c>
      <c r="C40">
        <v>50</v>
      </c>
      <c r="D40">
        <v>40</v>
      </c>
      <c r="E40">
        <v>30</v>
      </c>
      <c r="H40" t="s">
        <v>81</v>
      </c>
    </row>
    <row r="41" spans="1:8" x14ac:dyDescent="0.3">
      <c r="A41">
        <v>0</v>
      </c>
      <c r="B41">
        <v>0</v>
      </c>
      <c r="C41">
        <v>0</v>
      </c>
      <c r="D41">
        <v>0</v>
      </c>
      <c r="E41" s="14">
        <v>1.1000000000000001</v>
      </c>
      <c r="H41" t="s">
        <v>82</v>
      </c>
    </row>
    <row r="42" spans="1:8" x14ac:dyDescent="0.3">
      <c r="A42">
        <f t="shared" ref="A42:A47" si="4">A41+15</f>
        <v>15</v>
      </c>
      <c r="B42">
        <v>0</v>
      </c>
      <c r="C42">
        <v>0</v>
      </c>
      <c r="D42">
        <v>0</v>
      </c>
      <c r="E42" s="14">
        <v>0.6</v>
      </c>
      <c r="H42" t="s">
        <v>83</v>
      </c>
    </row>
    <row r="43" spans="1:8" x14ac:dyDescent="0.3">
      <c r="A43">
        <f t="shared" si="4"/>
        <v>30</v>
      </c>
      <c r="B43">
        <v>0</v>
      </c>
      <c r="C43">
        <v>0</v>
      </c>
      <c r="D43">
        <v>0</v>
      </c>
      <c r="E43" s="14">
        <v>4</v>
      </c>
      <c r="H43" t="s">
        <v>84</v>
      </c>
    </row>
    <row r="44" spans="1:8" x14ac:dyDescent="0.3">
      <c r="A44">
        <f t="shared" si="4"/>
        <v>45</v>
      </c>
      <c r="B44">
        <v>0</v>
      </c>
      <c r="C44">
        <v>0</v>
      </c>
      <c r="D44">
        <v>0</v>
      </c>
      <c r="E44" s="14">
        <v>19.2</v>
      </c>
    </row>
    <row r="45" spans="1:8" x14ac:dyDescent="0.3">
      <c r="A45">
        <f t="shared" si="4"/>
        <v>60</v>
      </c>
      <c r="B45">
        <v>0</v>
      </c>
      <c r="C45">
        <v>0</v>
      </c>
      <c r="D45">
        <v>0.9</v>
      </c>
      <c r="E45" s="14">
        <v>31.8</v>
      </c>
    </row>
    <row r="46" spans="1:8" x14ac:dyDescent="0.3">
      <c r="A46">
        <f t="shared" si="4"/>
        <v>75</v>
      </c>
      <c r="B46">
        <v>0</v>
      </c>
      <c r="C46">
        <v>0</v>
      </c>
      <c r="D46">
        <v>8.6999999999999993</v>
      </c>
      <c r="E46" s="14">
        <v>45</v>
      </c>
      <c r="H46" t="s">
        <v>86</v>
      </c>
    </row>
    <row r="47" spans="1:8" x14ac:dyDescent="0.3">
      <c r="A47">
        <f t="shared" si="4"/>
        <v>90</v>
      </c>
      <c r="B47">
        <v>0</v>
      </c>
      <c r="C47">
        <v>1.1000000000000001</v>
      </c>
      <c r="D47">
        <v>25.6</v>
      </c>
      <c r="E47" s="14">
        <v>55.5</v>
      </c>
      <c r="H47" t="s">
        <v>87</v>
      </c>
    </row>
    <row r="50" spans="1:5" x14ac:dyDescent="0.3">
      <c r="A50" t="s">
        <v>85</v>
      </c>
    </row>
    <row r="51" spans="1:5" x14ac:dyDescent="0.3">
      <c r="A51" t="s">
        <v>50</v>
      </c>
      <c r="B51">
        <v>60</v>
      </c>
      <c r="C51">
        <v>50</v>
      </c>
      <c r="D51">
        <v>40</v>
      </c>
      <c r="E51">
        <v>30</v>
      </c>
    </row>
    <row r="52" spans="1:5" x14ac:dyDescent="0.3">
      <c r="A52">
        <v>0</v>
      </c>
      <c r="B52">
        <v>0</v>
      </c>
      <c r="C52">
        <v>0</v>
      </c>
      <c r="D52">
        <v>6.7</v>
      </c>
      <c r="E52" s="14">
        <v>36.299999999999997</v>
      </c>
    </row>
    <row r="53" spans="1:5" x14ac:dyDescent="0.3">
      <c r="A53">
        <f t="shared" ref="A53:A58" si="5">A52+15</f>
        <v>15</v>
      </c>
      <c r="B53">
        <v>0</v>
      </c>
      <c r="C53">
        <v>0</v>
      </c>
      <c r="D53">
        <v>0.5</v>
      </c>
      <c r="E53" s="14">
        <v>27.1</v>
      </c>
    </row>
    <row r="54" spans="1:5" x14ac:dyDescent="0.3">
      <c r="A54">
        <f t="shared" si="5"/>
        <v>30</v>
      </c>
      <c r="B54">
        <v>0</v>
      </c>
      <c r="C54">
        <v>0</v>
      </c>
      <c r="D54">
        <v>0</v>
      </c>
      <c r="E54" s="14">
        <v>11.6</v>
      </c>
    </row>
    <row r="55" spans="1:5" x14ac:dyDescent="0.3">
      <c r="A55">
        <f t="shared" si="5"/>
        <v>45</v>
      </c>
      <c r="B55">
        <v>0</v>
      </c>
      <c r="C55">
        <v>0</v>
      </c>
      <c r="D55">
        <v>0</v>
      </c>
      <c r="E55" s="14">
        <v>1.5</v>
      </c>
    </row>
    <row r="56" spans="1:5" x14ac:dyDescent="0.3">
      <c r="A56">
        <f t="shared" si="5"/>
        <v>60</v>
      </c>
      <c r="B56">
        <v>0</v>
      </c>
      <c r="C56">
        <v>0</v>
      </c>
      <c r="D56">
        <v>0</v>
      </c>
      <c r="E56" s="14">
        <v>0</v>
      </c>
    </row>
    <row r="57" spans="1:5" x14ac:dyDescent="0.3">
      <c r="A57">
        <f t="shared" si="5"/>
        <v>75</v>
      </c>
      <c r="B57">
        <v>0</v>
      </c>
      <c r="C57">
        <v>0</v>
      </c>
      <c r="D57">
        <v>0</v>
      </c>
      <c r="E57" s="14">
        <v>0</v>
      </c>
    </row>
    <row r="58" spans="1:5" x14ac:dyDescent="0.3">
      <c r="A58">
        <f t="shared" si="5"/>
        <v>90</v>
      </c>
      <c r="B58">
        <v>0</v>
      </c>
      <c r="C58">
        <v>0</v>
      </c>
      <c r="D58">
        <v>0</v>
      </c>
      <c r="E58" s="14">
        <v>0</v>
      </c>
    </row>
    <row r="61" spans="1:5" x14ac:dyDescent="0.3">
      <c r="A61" t="s">
        <v>49</v>
      </c>
    </row>
    <row r="62" spans="1:5" x14ac:dyDescent="0.3">
      <c r="A62" t="s">
        <v>50</v>
      </c>
      <c r="B62">
        <v>60</v>
      </c>
      <c r="C62">
        <v>50</v>
      </c>
      <c r="D62">
        <v>40</v>
      </c>
      <c r="E62">
        <v>30</v>
      </c>
    </row>
    <row r="63" spans="1:5" x14ac:dyDescent="0.3">
      <c r="A63">
        <v>0</v>
      </c>
      <c r="B63">
        <v>0</v>
      </c>
      <c r="C63">
        <v>0</v>
      </c>
      <c r="D63">
        <v>0</v>
      </c>
      <c r="E63" s="14">
        <v>3.5</v>
      </c>
    </row>
    <row r="64" spans="1:5" x14ac:dyDescent="0.3">
      <c r="A64">
        <f t="shared" ref="A64:A69" si="6">A63+15</f>
        <v>15</v>
      </c>
      <c r="B64">
        <v>0</v>
      </c>
      <c r="C64">
        <v>0</v>
      </c>
      <c r="D64">
        <v>0</v>
      </c>
      <c r="E64" s="14">
        <v>3.7</v>
      </c>
    </row>
    <row r="65" spans="1:5" x14ac:dyDescent="0.3">
      <c r="A65">
        <f t="shared" si="6"/>
        <v>30</v>
      </c>
      <c r="B65">
        <v>0</v>
      </c>
      <c r="C65">
        <v>0</v>
      </c>
      <c r="D65">
        <v>0</v>
      </c>
      <c r="E65" s="14">
        <v>4.0999999999999996</v>
      </c>
    </row>
    <row r="66" spans="1:5" x14ac:dyDescent="0.3">
      <c r="A66">
        <f t="shared" si="6"/>
        <v>45</v>
      </c>
      <c r="B66">
        <v>0</v>
      </c>
      <c r="C66">
        <v>0</v>
      </c>
      <c r="D66">
        <v>0.1</v>
      </c>
      <c r="E66" s="14">
        <v>10.8</v>
      </c>
    </row>
    <row r="67" spans="1:5" x14ac:dyDescent="0.3">
      <c r="A67">
        <f t="shared" si="6"/>
        <v>60</v>
      </c>
      <c r="B67">
        <v>0</v>
      </c>
      <c r="C67">
        <v>0</v>
      </c>
      <c r="D67">
        <v>0</v>
      </c>
      <c r="E67" s="14">
        <v>4.2</v>
      </c>
    </row>
    <row r="68" spans="1:5" x14ac:dyDescent="0.3">
      <c r="A68">
        <f t="shared" si="6"/>
        <v>75</v>
      </c>
      <c r="B68">
        <v>0</v>
      </c>
      <c r="C68">
        <v>0</v>
      </c>
      <c r="D68">
        <v>0</v>
      </c>
      <c r="E68" s="14">
        <v>1.5</v>
      </c>
    </row>
    <row r="69" spans="1:5" x14ac:dyDescent="0.3">
      <c r="A69">
        <f t="shared" si="6"/>
        <v>90</v>
      </c>
      <c r="B69">
        <v>0</v>
      </c>
      <c r="C69">
        <v>0</v>
      </c>
      <c r="D69">
        <v>0</v>
      </c>
      <c r="E69" s="14">
        <v>4.3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topLeftCell="A9" workbookViewId="0">
      <selection activeCell="E14" sqref="E14:H14"/>
    </sheetView>
  </sheetViews>
  <sheetFormatPr defaultRowHeight="14.4" x14ac:dyDescent="0.3"/>
  <cols>
    <col min="1" max="1" width="20.33203125" customWidth="1"/>
    <col min="2" max="2" width="9.6640625" bestFit="1" customWidth="1"/>
    <col min="3" max="4" width="9.5546875" bestFit="1" customWidth="1"/>
    <col min="5" max="5" width="10" bestFit="1" customWidth="1"/>
    <col min="7" max="7" width="11.109375" customWidth="1"/>
    <col min="8" max="8" width="11.5546875" bestFit="1" customWidth="1"/>
    <col min="9" max="10" width="12.33203125" bestFit="1" customWidth="1"/>
    <col min="11" max="11" width="10.5546875" bestFit="1" customWidth="1"/>
  </cols>
  <sheetData>
    <row r="1" spans="1:13" x14ac:dyDescent="0.3">
      <c r="A1" t="s">
        <v>2</v>
      </c>
    </row>
    <row r="3" spans="1:13" x14ac:dyDescent="0.3">
      <c r="A3" s="12" t="s">
        <v>16</v>
      </c>
    </row>
    <row r="5" spans="1:13" x14ac:dyDescent="0.3">
      <c r="A5" t="s">
        <v>17</v>
      </c>
    </row>
    <row r="7" spans="1:13" x14ac:dyDescent="0.3">
      <c r="A7" t="s">
        <v>3</v>
      </c>
    </row>
    <row r="8" spans="1:13" x14ac:dyDescent="0.3">
      <c r="A8" t="s">
        <v>1</v>
      </c>
      <c r="B8">
        <v>9.1106134929124199E-4</v>
      </c>
      <c r="C8">
        <v>1.54337988536257E-3</v>
      </c>
      <c r="D8">
        <v>2.3653612482046702E-3</v>
      </c>
      <c r="E8">
        <v>3.27144081009661E-3</v>
      </c>
      <c r="G8" s="8" t="s">
        <v>18</v>
      </c>
    </row>
    <row r="9" spans="1:13" x14ac:dyDescent="0.3">
      <c r="A9" t="s">
        <v>0</v>
      </c>
      <c r="B9">
        <v>5.0520920986476701E-4</v>
      </c>
      <c r="C9">
        <v>1.03303217881681E-3</v>
      </c>
      <c r="D9">
        <v>2.5282448854770999E-3</v>
      </c>
      <c r="E9">
        <v>7.1657420944716797E-3</v>
      </c>
      <c r="G9" s="8" t="s">
        <v>19</v>
      </c>
    </row>
    <row r="11" spans="1:13" x14ac:dyDescent="0.3">
      <c r="A11" t="s">
        <v>6</v>
      </c>
    </row>
    <row r="12" spans="1:13" x14ac:dyDescent="0.3">
      <c r="A12" t="s">
        <v>5</v>
      </c>
    </row>
    <row r="14" spans="1:13" x14ac:dyDescent="0.3">
      <c r="A14" t="s">
        <v>9</v>
      </c>
      <c r="B14">
        <v>90</v>
      </c>
      <c r="C14">
        <v>80</v>
      </c>
      <c r="D14">
        <v>70</v>
      </c>
      <c r="E14">
        <v>60</v>
      </c>
      <c r="F14">
        <v>50</v>
      </c>
      <c r="G14">
        <v>40</v>
      </c>
      <c r="H14">
        <v>30</v>
      </c>
      <c r="J14" t="s">
        <v>12</v>
      </c>
    </row>
    <row r="15" spans="1:13" x14ac:dyDescent="0.3">
      <c r="A15" t="s">
        <v>7</v>
      </c>
      <c r="E15" s="4">
        <v>3.39818816066186E-3</v>
      </c>
      <c r="F15" s="4">
        <v>3.38739828062862E-3</v>
      </c>
      <c r="G15" s="4">
        <v>3.34130698534317E-3</v>
      </c>
      <c r="H15" s="4">
        <v>3.2923522745526099E-3</v>
      </c>
      <c r="J15" s="4">
        <v>3.3987921653649399E-3</v>
      </c>
      <c r="K15" s="4">
        <v>3.3864068518566601E-3</v>
      </c>
      <c r="L15" s="4">
        <v>3.34779028123684E-3</v>
      </c>
      <c r="M15" s="4">
        <v>3.2802614457142702E-3</v>
      </c>
    </row>
    <row r="16" spans="1:13" x14ac:dyDescent="0.3">
      <c r="A16" t="s">
        <v>8</v>
      </c>
      <c r="E16" s="1">
        <v>1.4352945247077501E-5</v>
      </c>
      <c r="F16" s="1">
        <v>4.21269667454179E-5</v>
      </c>
      <c r="G16" s="1">
        <v>1.3746463529222701E-4</v>
      </c>
      <c r="H16" s="1">
        <v>4.4489958771445199E-4</v>
      </c>
      <c r="J16" s="1">
        <v>1.3738490760718099E-5</v>
      </c>
      <c r="K16" s="1">
        <v>4.4590463683961898E-5</v>
      </c>
      <c r="L16" s="1">
        <v>1.3580288293841501E-4</v>
      </c>
      <c r="M16" s="1">
        <v>4.5071145312710101E-4</v>
      </c>
    </row>
    <row r="18" spans="1:13" x14ac:dyDescent="0.3">
      <c r="A18" t="s">
        <v>4</v>
      </c>
      <c r="J18">
        <v>60</v>
      </c>
      <c r="K18">
        <v>50</v>
      </c>
      <c r="L18">
        <v>40</v>
      </c>
      <c r="M18">
        <v>30</v>
      </c>
    </row>
    <row r="19" spans="1:13" x14ac:dyDescent="0.3">
      <c r="A19" t="s">
        <v>7</v>
      </c>
      <c r="B19" s="3">
        <v>2.2174834841413799E-3</v>
      </c>
      <c r="C19" s="3">
        <v>2.2173636870741701E-3</v>
      </c>
      <c r="D19" s="3">
        <v>2.2165607027240099E-3</v>
      </c>
      <c r="E19" s="11">
        <v>2.21256983397581E-3</v>
      </c>
      <c r="F19" s="3">
        <v>2.19357690546891E-3</v>
      </c>
      <c r="G19" s="3">
        <v>2.1454545592692201E-3</v>
      </c>
      <c r="H19" s="3">
        <v>2.0905497903933199E-3</v>
      </c>
      <c r="J19" s="11">
        <v>2.2118748129290899E-3</v>
      </c>
      <c r="K19" s="4">
        <v>2.1937662828832001E-3</v>
      </c>
      <c r="L19" s="4">
        <v>2.1555681207071501E-3</v>
      </c>
      <c r="M19" s="4">
        <v>2.0769202567494901E-3</v>
      </c>
    </row>
    <row r="20" spans="1:13" x14ac:dyDescent="0.3">
      <c r="A20" t="s">
        <v>8</v>
      </c>
      <c r="B20" s="1">
        <v>4.4579053682022198E-7</v>
      </c>
      <c r="C20" s="1">
        <v>1.37711696005554E-6</v>
      </c>
      <c r="D20" s="1">
        <v>4.37567522213816E-6</v>
      </c>
      <c r="E20" s="11">
        <v>1.4152367321491801E-5</v>
      </c>
      <c r="F20" s="1">
        <v>4.3915118135296198E-5</v>
      </c>
      <c r="G20" s="1">
        <v>1.3896454834803499E-4</v>
      </c>
      <c r="H20" s="1">
        <v>4.5001141857460998E-4</v>
      </c>
      <c r="J20" s="11">
        <v>1.4019038282388201E-5</v>
      </c>
      <c r="K20" s="1">
        <v>4.3091320950479502E-5</v>
      </c>
      <c r="L20">
        <v>1.41774875982181E-4</v>
      </c>
      <c r="M20">
        <v>4.4871321568041602E-4</v>
      </c>
    </row>
    <row r="22" spans="1:13" x14ac:dyDescent="0.3">
      <c r="A22" t="s">
        <v>10</v>
      </c>
    </row>
    <row r="23" spans="1:13" x14ac:dyDescent="0.3">
      <c r="A23" t="s">
        <v>7</v>
      </c>
      <c r="E23" s="3">
        <v>9.2980126328905805E-4</v>
      </c>
      <c r="F23" s="3">
        <v>9.1697586583923104E-4</v>
      </c>
      <c r="G23" s="3">
        <v>9.0333252324615101E-4</v>
      </c>
      <c r="H23" s="3">
        <v>9.2397122003400002E-4</v>
      </c>
      <c r="J23" s="3">
        <v>9.2684330660353304E-4</v>
      </c>
      <c r="K23" s="3">
        <v>9.1426272016572902E-4</v>
      </c>
      <c r="L23" s="3">
        <v>8.9093069763033703E-4</v>
      </c>
      <c r="M23" s="3">
        <v>9.2702022162879298E-4</v>
      </c>
    </row>
    <row r="24" spans="1:13" x14ac:dyDescent="0.3">
      <c r="A24" t="s">
        <v>8</v>
      </c>
      <c r="E24" s="1">
        <v>1.5341057646112501E-5</v>
      </c>
      <c r="F24" s="1">
        <v>4.8170153209329298E-5</v>
      </c>
      <c r="G24">
        <v>1.4751370212406001E-4</v>
      </c>
      <c r="H24">
        <v>4.6755372514574797E-4</v>
      </c>
      <c r="J24" s="1">
        <v>1.5224274062994701E-5</v>
      </c>
      <c r="K24" s="1">
        <v>4.9367305678682999E-5</v>
      </c>
      <c r="L24">
        <v>1.47456113175943E-4</v>
      </c>
      <c r="M24">
        <v>4.9477639907994698E-4</v>
      </c>
    </row>
    <row r="25" spans="1:13" x14ac:dyDescent="0.3">
      <c r="J25" s="7"/>
      <c r="K25" s="7"/>
      <c r="L25" s="7"/>
      <c r="M25" s="7"/>
    </row>
    <row r="26" spans="1:13" x14ac:dyDescent="0.3">
      <c r="A26" t="s">
        <v>11</v>
      </c>
    </row>
    <row r="27" spans="1:13" x14ac:dyDescent="0.3">
      <c r="A27" t="s">
        <v>7</v>
      </c>
      <c r="E27" s="2">
        <v>5.46314930882785E-5</v>
      </c>
      <c r="F27" s="2">
        <v>5.2998615513810002E-5</v>
      </c>
      <c r="G27" s="3">
        <v>1.2618176950264599E-4</v>
      </c>
      <c r="H27" s="3">
        <v>1.0193651246684201E-3</v>
      </c>
      <c r="J27" s="2">
        <v>5.5077407461215099E-5</v>
      </c>
      <c r="K27" s="2">
        <v>5.6308754861886002E-5</v>
      </c>
      <c r="L27" s="3">
        <v>1.1528281839387099E-4</v>
      </c>
      <c r="M27" s="3">
        <v>1.0209234467157E-3</v>
      </c>
    </row>
    <row r="28" spans="1:13" x14ac:dyDescent="0.3">
      <c r="A28" t="s">
        <v>8</v>
      </c>
      <c r="E28" s="1">
        <v>2.34288838944181E-5</v>
      </c>
      <c r="F28" s="1">
        <v>7.2452062253393904E-5</v>
      </c>
      <c r="G28">
        <v>2.2200753183057901E-4</v>
      </c>
      <c r="H28">
        <v>8.9113719824623699E-4</v>
      </c>
      <c r="J28" s="1">
        <v>2.3029666599093299E-5</v>
      </c>
      <c r="K28" s="1">
        <v>7.5301168573491906E-5</v>
      </c>
      <c r="L28">
        <v>2.3084002076578E-4</v>
      </c>
      <c r="M28">
        <v>8.9328868849508105E-4</v>
      </c>
    </row>
    <row r="29" spans="1:13" x14ac:dyDescent="0.3">
      <c r="G29" s="5"/>
      <c r="H29" s="5"/>
      <c r="I29" s="5"/>
      <c r="J29" s="5"/>
    </row>
    <row r="30" spans="1:13" x14ac:dyDescent="0.3">
      <c r="G30" s="6"/>
      <c r="J30" s="8" t="s">
        <v>24</v>
      </c>
    </row>
    <row r="31" spans="1:13" x14ac:dyDescent="0.3">
      <c r="A31" t="s">
        <v>13</v>
      </c>
    </row>
    <row r="32" spans="1:13" x14ac:dyDescent="0.3">
      <c r="A32" t="s">
        <v>14</v>
      </c>
    </row>
    <row r="33" spans="1:12" x14ac:dyDescent="0.3">
      <c r="A33" t="s">
        <v>15</v>
      </c>
      <c r="B33" s="4">
        <f>AVERAGE(E19:H19)</f>
        <v>2.1605377722768151E-3</v>
      </c>
    </row>
    <row r="34" spans="1:12" x14ac:dyDescent="0.3">
      <c r="A34" t="s">
        <v>7</v>
      </c>
      <c r="B34" s="1">
        <f>E19-$B$33</f>
        <v>5.2032061698994905E-5</v>
      </c>
      <c r="C34" s="1">
        <f t="shared" ref="C34:E34" si="0">F19-$B$33</f>
        <v>3.3039133192094838E-5</v>
      </c>
      <c r="D34" s="1">
        <f t="shared" si="0"/>
        <v>-1.5083213007595006E-5</v>
      </c>
      <c r="E34" s="1">
        <f t="shared" si="0"/>
        <v>-6.9987981883495171E-5</v>
      </c>
    </row>
    <row r="35" spans="1:12" x14ac:dyDescent="0.3">
      <c r="B35" s="1"/>
      <c r="C35" s="1"/>
      <c r="D35" s="1"/>
      <c r="E35" s="1"/>
    </row>
    <row r="36" spans="1:12" x14ac:dyDescent="0.3">
      <c r="B36" s="1"/>
      <c r="C36" s="1"/>
      <c r="D36" s="1"/>
      <c r="E36" s="1"/>
    </row>
    <row r="37" spans="1:12" x14ac:dyDescent="0.3">
      <c r="A37" t="s">
        <v>27</v>
      </c>
    </row>
    <row r="38" spans="1:12" x14ac:dyDescent="0.3">
      <c r="A38" t="s">
        <v>20</v>
      </c>
      <c r="B38">
        <v>60</v>
      </c>
      <c r="C38">
        <v>50</v>
      </c>
      <c r="D38">
        <v>40</v>
      </c>
      <c r="E38">
        <v>30</v>
      </c>
    </row>
    <row r="39" spans="1:12" x14ac:dyDescent="0.3">
      <c r="A39" t="s">
        <v>22</v>
      </c>
      <c r="B39" s="4">
        <v>-1.8985172077897101E-3</v>
      </c>
      <c r="C39" s="4">
        <v>-1.8859839321786801E-3</v>
      </c>
      <c r="D39" s="4">
        <v>-1.84408711463619E-3</v>
      </c>
      <c r="E39" s="4">
        <v>-1.8357987678080999E-3</v>
      </c>
    </row>
    <row r="40" spans="1:12" x14ac:dyDescent="0.3">
      <c r="B40" s="1">
        <v>1.3870852577291001E-5</v>
      </c>
      <c r="C40" s="1">
        <v>4.4370290699854898E-5</v>
      </c>
      <c r="D40">
        <v>1.37758759280098E-4</v>
      </c>
      <c r="E40">
        <v>4.3177118710681502E-4</v>
      </c>
    </row>
    <row r="42" spans="1:12" x14ac:dyDescent="0.3">
      <c r="A42" t="s">
        <v>23</v>
      </c>
      <c r="B42" s="4">
        <v>-1.14411466143884E-3</v>
      </c>
      <c r="C42" s="4">
        <v>-1.13732636156727E-3</v>
      </c>
      <c r="D42" s="4">
        <v>-1.1311222817731201E-3</v>
      </c>
      <c r="E42" s="4">
        <v>-1.13916299235699E-3</v>
      </c>
      <c r="G42" t="s">
        <v>30</v>
      </c>
    </row>
    <row r="43" spans="1:12" x14ac:dyDescent="0.3">
      <c r="B43" s="1">
        <v>1.632029604517E-5</v>
      </c>
      <c r="C43" s="1">
        <v>4.9560099941886499E-5</v>
      </c>
      <c r="D43">
        <v>1.6060387608141501E-4</v>
      </c>
      <c r="E43">
        <v>4.9632987227239103E-4</v>
      </c>
      <c r="G43" t="s">
        <v>31</v>
      </c>
    </row>
    <row r="44" spans="1:12" x14ac:dyDescent="0.3">
      <c r="G44" t="s">
        <v>32</v>
      </c>
    </row>
    <row r="45" spans="1:12" x14ac:dyDescent="0.3">
      <c r="A45" t="s">
        <v>25</v>
      </c>
      <c r="B45" s="4">
        <v>-5.2528405083098698E-4</v>
      </c>
      <c r="C45" s="4">
        <v>-5.2476064743835302E-4</v>
      </c>
      <c r="D45" s="4">
        <v>-5.2115200376183003E-4</v>
      </c>
      <c r="E45" s="4">
        <v>-5.3310761789805098E-4</v>
      </c>
      <c r="H45" t="s">
        <v>35</v>
      </c>
    </row>
    <row r="46" spans="1:12" x14ac:dyDescent="0.3">
      <c r="B46" s="1">
        <v>1.7113734935356899E-5</v>
      </c>
      <c r="C46" s="1">
        <v>5.4769647542505501E-5</v>
      </c>
      <c r="D46">
        <v>1.6810675219378201E-4</v>
      </c>
      <c r="E46">
        <v>5.5323714320546597E-4</v>
      </c>
      <c r="H46" t="s">
        <v>36</v>
      </c>
      <c r="I46" t="s">
        <v>33</v>
      </c>
      <c r="J46" t="s">
        <v>21</v>
      </c>
      <c r="L46" t="s">
        <v>34</v>
      </c>
    </row>
    <row r="47" spans="1:12" x14ac:dyDescent="0.3">
      <c r="H47">
        <v>10</v>
      </c>
      <c r="I47">
        <v>3.7000000000000002E-3</v>
      </c>
      <c r="J47" s="4">
        <v>2.2118772199628098E-3</v>
      </c>
      <c r="L47" s="3">
        <v>1.4458157246083101E-5</v>
      </c>
    </row>
    <row r="48" spans="1:12" x14ac:dyDescent="0.3">
      <c r="A48" t="s">
        <v>26</v>
      </c>
      <c r="B48" s="3">
        <v>6.3790293082863702E-6</v>
      </c>
      <c r="C48" s="3">
        <v>6.7647208051132201E-6</v>
      </c>
      <c r="D48" s="3">
        <v>1.28786324412826E-5</v>
      </c>
      <c r="E48" s="3">
        <v>4.1919718019352101E-5</v>
      </c>
      <c r="H48">
        <f>15</f>
        <v>15</v>
      </c>
      <c r="I48" s="4">
        <v>4.5566643297521E-3</v>
      </c>
      <c r="J48" s="4">
        <v>2.1649932208435601E-3</v>
      </c>
      <c r="L48" s="3">
        <v>1.8148094370953901E-4</v>
      </c>
    </row>
    <row r="49" spans="1:12" x14ac:dyDescent="0.3">
      <c r="B49" s="1">
        <v>1.73263306517101E-5</v>
      </c>
      <c r="C49" s="1">
        <v>5.4935769521614102E-5</v>
      </c>
      <c r="D49">
        <v>1.7271820992204501E-4</v>
      </c>
      <c r="E49">
        <v>5.4530682268384505E-4</v>
      </c>
      <c r="H49">
        <f>H48+15</f>
        <v>30</v>
      </c>
      <c r="I49" s="9">
        <v>2.8188661061079801E-2</v>
      </c>
      <c r="J49" s="9">
        <v>1.4805433392445599E-3</v>
      </c>
      <c r="L49" s="3">
        <v>3.5223250677112199E-4</v>
      </c>
    </row>
    <row r="50" spans="1:12" x14ac:dyDescent="0.3">
      <c r="H50">
        <f t="shared" ref="H50:H55" si="1">H49+15</f>
        <v>45</v>
      </c>
      <c r="I50" s="9">
        <v>6.1540168866375602E-2</v>
      </c>
      <c r="J50" s="4">
        <v>3.46474178107816E-3</v>
      </c>
      <c r="L50" s="3">
        <v>4.9611771021625703E-4</v>
      </c>
    </row>
    <row r="51" spans="1:12" x14ac:dyDescent="0.3">
      <c r="A51" t="s">
        <v>28</v>
      </c>
      <c r="B51" s="4">
        <v>5.6858121833954802E-4</v>
      </c>
      <c r="C51" s="4">
        <v>5.6645159995523105E-4</v>
      </c>
      <c r="D51" s="4">
        <v>5.66874990669772E-4</v>
      </c>
      <c r="E51" s="4">
        <v>6.3390868184733096E-4</v>
      </c>
      <c r="H51">
        <f t="shared" si="1"/>
        <v>60</v>
      </c>
      <c r="I51" s="10">
        <v>0.111931148338968</v>
      </c>
      <c r="J51" s="4">
        <v>3.1081787665888701E-3</v>
      </c>
      <c r="L51" s="3">
        <v>5.0677305705378397E-4</v>
      </c>
    </row>
    <row r="52" spans="1:12" x14ac:dyDescent="0.3">
      <c r="B52" s="1">
        <v>2.0277905166956101E-5</v>
      </c>
      <c r="C52" s="1">
        <v>6.2388705014937001E-5</v>
      </c>
      <c r="D52">
        <v>1.86766139468301E-4</v>
      </c>
      <c r="E52">
        <v>6.43205226906826E-4</v>
      </c>
      <c r="H52">
        <f t="shared" si="1"/>
        <v>75</v>
      </c>
      <c r="I52" s="10">
        <v>0.15541788218267699</v>
      </c>
      <c r="J52" s="4">
        <v>2.27097856401685E-3</v>
      </c>
      <c r="L52" s="3">
        <v>5.7550877009226596E-4</v>
      </c>
    </row>
    <row r="53" spans="1:12" x14ac:dyDescent="0.3">
      <c r="H53">
        <f t="shared" si="1"/>
        <v>90</v>
      </c>
      <c r="I53" s="10">
        <v>0.16061308265056201</v>
      </c>
      <c r="J53" s="4">
        <v>4.4627966058032297E-4</v>
      </c>
      <c r="L53" s="3">
        <v>5.53791658750513E-4</v>
      </c>
    </row>
    <row r="54" spans="1:12" x14ac:dyDescent="0.3">
      <c r="A54" t="s">
        <v>29</v>
      </c>
      <c r="B54" s="4">
        <v>9.2585088157849595E-4</v>
      </c>
      <c r="C54" s="4">
        <v>9.2905986106649001E-4</v>
      </c>
      <c r="D54" s="4">
        <v>9.47953283117272E-4</v>
      </c>
      <c r="E54" s="4">
        <v>9.6233798310813099E-4</v>
      </c>
      <c r="H54">
        <f>H53+15</f>
        <v>105</v>
      </c>
      <c r="I54" s="10">
        <v>0.10988885417041599</v>
      </c>
      <c r="J54" s="4">
        <v>-5.3275215219592198E-3</v>
      </c>
      <c r="L54" s="3">
        <v>5.97704462378584E-4</v>
      </c>
    </row>
    <row r="55" spans="1:12" x14ac:dyDescent="0.3">
      <c r="B55" s="1">
        <v>1.9175126747274499E-5</v>
      </c>
      <c r="C55" s="1">
        <v>5.98823371423586E-5</v>
      </c>
      <c r="D55">
        <v>1.91943820653193E-4</v>
      </c>
      <c r="E55">
        <v>6.0160956353417605E-4</v>
      </c>
      <c r="H55">
        <f t="shared" si="1"/>
        <v>120</v>
      </c>
      <c r="I55" s="10">
        <v>8.5329534580362798E-2</v>
      </c>
      <c r="J55" s="4">
        <v>-1.53589490174731E-2</v>
      </c>
      <c r="L55" s="3">
        <v>5.0891785553617002E-4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60B0D-2792-42D1-BD77-ED4FE30484E9}">
  <dimension ref="A1:BA87"/>
  <sheetViews>
    <sheetView tabSelected="1" topLeftCell="AB23" workbookViewId="0">
      <selection activeCell="AF29" sqref="AF29:AI35"/>
    </sheetView>
  </sheetViews>
  <sheetFormatPr defaultRowHeight="14.4" x14ac:dyDescent="0.3"/>
  <cols>
    <col min="1" max="1" width="13.88671875" bestFit="1" customWidth="1"/>
    <col min="2" max="2" width="8.6640625" customWidth="1"/>
    <col min="13" max="13" width="3.21875" style="16" customWidth="1"/>
    <col min="28" max="28" width="8.88671875" style="17"/>
  </cols>
  <sheetData>
    <row r="1" spans="1:26" x14ac:dyDescent="0.3">
      <c r="A1" t="s">
        <v>103</v>
      </c>
      <c r="V1" t="s">
        <v>104</v>
      </c>
    </row>
    <row r="2" spans="1:26" x14ac:dyDescent="0.3">
      <c r="V2" t="s">
        <v>105</v>
      </c>
    </row>
    <row r="3" spans="1:26" x14ac:dyDescent="0.3">
      <c r="A3" t="s">
        <v>91</v>
      </c>
      <c r="B3" t="s">
        <v>92</v>
      </c>
      <c r="C3" t="s">
        <v>93</v>
      </c>
      <c r="O3" t="s">
        <v>96</v>
      </c>
      <c r="P3" s="8" t="s">
        <v>110</v>
      </c>
      <c r="V3" t="s">
        <v>106</v>
      </c>
    </row>
    <row r="4" spans="1:26" x14ac:dyDescent="0.3">
      <c r="A4" t="s">
        <v>79</v>
      </c>
    </row>
    <row r="5" spans="1:26" x14ac:dyDescent="0.3">
      <c r="A5" t="s">
        <v>89</v>
      </c>
      <c r="B5">
        <v>1</v>
      </c>
      <c r="H5" t="s">
        <v>108</v>
      </c>
      <c r="O5" t="s">
        <v>101</v>
      </c>
      <c r="V5" t="s">
        <v>100</v>
      </c>
    </row>
    <row r="6" spans="1:26" x14ac:dyDescent="0.3">
      <c r="A6" t="s">
        <v>98</v>
      </c>
      <c r="O6" t="s">
        <v>99</v>
      </c>
      <c r="V6" t="s">
        <v>99</v>
      </c>
    </row>
    <row r="7" spans="1:26" x14ac:dyDescent="0.3">
      <c r="A7" t="s">
        <v>95</v>
      </c>
    </row>
    <row r="8" spans="1:26" x14ac:dyDescent="0.3">
      <c r="A8" t="s">
        <v>48</v>
      </c>
      <c r="B8" t="s">
        <v>90</v>
      </c>
      <c r="C8" t="s">
        <v>88</v>
      </c>
      <c r="D8">
        <v>0.25</v>
      </c>
      <c r="P8" t="s">
        <v>97</v>
      </c>
      <c r="Q8" t="s">
        <v>90</v>
      </c>
      <c r="R8" t="s">
        <v>89</v>
      </c>
      <c r="S8">
        <v>0.25</v>
      </c>
      <c r="V8" t="s">
        <v>97</v>
      </c>
      <c r="W8" t="s">
        <v>90</v>
      </c>
      <c r="X8" t="s">
        <v>89</v>
      </c>
      <c r="Y8">
        <v>0.25</v>
      </c>
    </row>
    <row r="9" spans="1:26" x14ac:dyDescent="0.3">
      <c r="A9" t="s">
        <v>50</v>
      </c>
      <c r="B9">
        <v>60</v>
      </c>
      <c r="C9">
        <v>50</v>
      </c>
      <c r="D9">
        <v>40</v>
      </c>
      <c r="E9">
        <v>30</v>
      </c>
      <c r="P9" t="s">
        <v>50</v>
      </c>
      <c r="Q9">
        <v>60</v>
      </c>
      <c r="R9">
        <v>50</v>
      </c>
      <c r="S9">
        <v>40</v>
      </c>
      <c r="T9">
        <v>30</v>
      </c>
      <c r="V9" t="s">
        <v>50</v>
      </c>
      <c r="W9">
        <v>60</v>
      </c>
      <c r="X9">
        <v>50</v>
      </c>
      <c r="Y9">
        <v>40</v>
      </c>
      <c r="Z9">
        <v>30</v>
      </c>
    </row>
    <row r="10" spans="1:26" x14ac:dyDescent="0.3">
      <c r="A10">
        <v>0</v>
      </c>
      <c r="B10">
        <v>0</v>
      </c>
      <c r="C10">
        <v>0</v>
      </c>
      <c r="D10">
        <v>0</v>
      </c>
      <c r="E10">
        <v>15</v>
      </c>
      <c r="P10">
        <v>0</v>
      </c>
      <c r="V10">
        <v>0</v>
      </c>
      <c r="W10">
        <v>0</v>
      </c>
      <c r="X10">
        <v>0</v>
      </c>
      <c r="Y10">
        <v>2.6</v>
      </c>
      <c r="Z10">
        <v>46.1</v>
      </c>
    </row>
    <row r="11" spans="1:26" x14ac:dyDescent="0.3">
      <c r="A11">
        <f t="shared" ref="A11:A16" si="0">A10+15</f>
        <v>15</v>
      </c>
      <c r="B11">
        <v>0</v>
      </c>
      <c r="C11">
        <v>0</v>
      </c>
      <c r="D11">
        <v>0</v>
      </c>
      <c r="E11">
        <v>22</v>
      </c>
      <c r="P11">
        <f t="shared" ref="P11:P16" si="1">P10+15</f>
        <v>15</v>
      </c>
      <c r="V11">
        <f t="shared" ref="V11:V16" si="2">V10+15</f>
        <v>15</v>
      </c>
      <c r="W11">
        <v>0</v>
      </c>
      <c r="X11">
        <v>0</v>
      </c>
      <c r="Y11">
        <v>6.7</v>
      </c>
      <c r="Z11">
        <v>38.6</v>
      </c>
    </row>
    <row r="12" spans="1:26" x14ac:dyDescent="0.3">
      <c r="A12">
        <f t="shared" si="0"/>
        <v>30</v>
      </c>
      <c r="B12">
        <v>0</v>
      </c>
      <c r="C12">
        <v>0</v>
      </c>
      <c r="D12">
        <v>3.3</v>
      </c>
      <c r="E12">
        <v>40.299999999999997</v>
      </c>
      <c r="P12">
        <f t="shared" si="1"/>
        <v>30</v>
      </c>
      <c r="V12">
        <f t="shared" si="2"/>
        <v>30</v>
      </c>
      <c r="W12">
        <v>100</v>
      </c>
      <c r="X12">
        <v>89.5</v>
      </c>
      <c r="Y12">
        <v>67.400000000000006</v>
      </c>
      <c r="Z12">
        <v>57.2</v>
      </c>
    </row>
    <row r="13" spans="1:26" x14ac:dyDescent="0.3">
      <c r="A13">
        <f t="shared" si="0"/>
        <v>45</v>
      </c>
      <c r="B13">
        <v>0</v>
      </c>
      <c r="C13">
        <v>0.5</v>
      </c>
      <c r="D13">
        <v>9.3000000000000007</v>
      </c>
      <c r="E13">
        <v>46.3</v>
      </c>
      <c r="P13">
        <f t="shared" si="1"/>
        <v>45</v>
      </c>
      <c r="V13">
        <f t="shared" si="2"/>
        <v>45</v>
      </c>
      <c r="W13">
        <v>100</v>
      </c>
      <c r="X13">
        <v>100</v>
      </c>
      <c r="Y13">
        <v>85.6</v>
      </c>
      <c r="Z13">
        <v>54.1</v>
      </c>
    </row>
    <row r="14" spans="1:26" x14ac:dyDescent="0.3">
      <c r="A14">
        <f t="shared" si="0"/>
        <v>60</v>
      </c>
      <c r="B14">
        <v>0</v>
      </c>
      <c r="C14">
        <v>0.1</v>
      </c>
      <c r="D14">
        <v>4.3</v>
      </c>
      <c r="E14">
        <v>46.9</v>
      </c>
      <c r="P14">
        <f t="shared" si="1"/>
        <v>60</v>
      </c>
      <c r="V14">
        <f t="shared" si="2"/>
        <v>60</v>
      </c>
      <c r="W14">
        <v>0</v>
      </c>
      <c r="X14">
        <v>0</v>
      </c>
      <c r="Y14">
        <v>0</v>
      </c>
      <c r="Z14">
        <v>11.1</v>
      </c>
    </row>
    <row r="15" spans="1:26" x14ac:dyDescent="0.3">
      <c r="A15">
        <f t="shared" si="0"/>
        <v>75</v>
      </c>
      <c r="B15">
        <v>0</v>
      </c>
      <c r="C15">
        <v>0</v>
      </c>
      <c r="D15">
        <v>3.6</v>
      </c>
      <c r="E15">
        <v>48.3</v>
      </c>
      <c r="P15">
        <f t="shared" si="1"/>
        <v>75</v>
      </c>
      <c r="V15">
        <f t="shared" si="2"/>
        <v>75</v>
      </c>
      <c r="W15">
        <v>0</v>
      </c>
      <c r="X15">
        <v>0</v>
      </c>
      <c r="Y15">
        <v>0</v>
      </c>
      <c r="Z15">
        <v>6.5</v>
      </c>
    </row>
    <row r="16" spans="1:26" x14ac:dyDescent="0.3">
      <c r="A16">
        <f t="shared" si="0"/>
        <v>90</v>
      </c>
      <c r="B16">
        <v>0</v>
      </c>
      <c r="C16">
        <v>6.5</v>
      </c>
      <c r="D16">
        <v>31.7</v>
      </c>
      <c r="E16">
        <v>64.3</v>
      </c>
      <c r="P16">
        <f t="shared" si="1"/>
        <v>90</v>
      </c>
      <c r="V16">
        <f t="shared" si="2"/>
        <v>90</v>
      </c>
      <c r="W16">
        <v>0</v>
      </c>
      <c r="X16">
        <v>0</v>
      </c>
      <c r="Y16">
        <v>1.8</v>
      </c>
      <c r="Z16">
        <v>28.5</v>
      </c>
    </row>
    <row r="18" spans="1:35" x14ac:dyDescent="0.3">
      <c r="A18" t="s">
        <v>48</v>
      </c>
      <c r="B18" t="s">
        <v>90</v>
      </c>
      <c r="C18" t="s">
        <v>88</v>
      </c>
      <c r="D18">
        <v>0.5</v>
      </c>
      <c r="P18" t="s">
        <v>97</v>
      </c>
      <c r="Q18" t="s">
        <v>90</v>
      </c>
      <c r="R18" t="s">
        <v>89</v>
      </c>
      <c r="S18">
        <v>0.5</v>
      </c>
      <c r="V18" t="s">
        <v>97</v>
      </c>
      <c r="W18" t="s">
        <v>90</v>
      </c>
      <c r="X18" t="s">
        <v>89</v>
      </c>
      <c r="Y18">
        <v>0.5</v>
      </c>
    </row>
    <row r="19" spans="1:35" x14ac:dyDescent="0.3">
      <c r="A19" t="s">
        <v>50</v>
      </c>
      <c r="B19">
        <v>60</v>
      </c>
      <c r="C19">
        <v>50</v>
      </c>
      <c r="D19">
        <v>40</v>
      </c>
      <c r="E19">
        <v>30</v>
      </c>
      <c r="P19" t="s">
        <v>50</v>
      </c>
      <c r="Q19">
        <v>60</v>
      </c>
      <c r="R19">
        <v>50</v>
      </c>
      <c r="S19">
        <v>40</v>
      </c>
      <c r="T19">
        <v>30</v>
      </c>
      <c r="V19" t="s">
        <v>50</v>
      </c>
      <c r="W19">
        <v>60</v>
      </c>
      <c r="X19">
        <v>50</v>
      </c>
      <c r="Y19">
        <v>40</v>
      </c>
      <c r="Z19">
        <v>30</v>
      </c>
    </row>
    <row r="20" spans="1:35" x14ac:dyDescent="0.3">
      <c r="A20">
        <v>0</v>
      </c>
      <c r="B20">
        <v>0</v>
      </c>
      <c r="C20">
        <v>0</v>
      </c>
      <c r="D20">
        <v>0</v>
      </c>
      <c r="E20">
        <v>2.2999999999999998</v>
      </c>
      <c r="P20">
        <v>0</v>
      </c>
      <c r="V20">
        <v>0</v>
      </c>
      <c r="W20">
        <v>0</v>
      </c>
      <c r="X20">
        <v>0</v>
      </c>
      <c r="Y20">
        <v>0.2</v>
      </c>
      <c r="Z20">
        <v>28.9</v>
      </c>
    </row>
    <row r="21" spans="1:35" x14ac:dyDescent="0.3">
      <c r="A21">
        <f t="shared" ref="A21:A26" si="3">A20+15</f>
        <v>15</v>
      </c>
      <c r="B21">
        <v>0</v>
      </c>
      <c r="C21">
        <v>0</v>
      </c>
      <c r="D21">
        <v>0</v>
      </c>
      <c r="E21">
        <v>1</v>
      </c>
      <c r="P21">
        <f t="shared" ref="P21:P26" si="4">P20+15</f>
        <v>15</v>
      </c>
      <c r="V21">
        <f t="shared" ref="V21:V26" si="5">V20+15</f>
        <v>15</v>
      </c>
      <c r="W21">
        <v>0</v>
      </c>
      <c r="X21">
        <v>0</v>
      </c>
      <c r="Y21">
        <v>0</v>
      </c>
      <c r="Z21">
        <v>19.600000000000001</v>
      </c>
    </row>
    <row r="22" spans="1:35" x14ac:dyDescent="0.3">
      <c r="A22">
        <f t="shared" si="3"/>
        <v>30</v>
      </c>
      <c r="B22">
        <v>0</v>
      </c>
      <c r="C22">
        <v>0</v>
      </c>
      <c r="D22">
        <v>0</v>
      </c>
      <c r="E22">
        <v>2.5</v>
      </c>
      <c r="P22">
        <f t="shared" si="4"/>
        <v>30</v>
      </c>
      <c r="V22">
        <f t="shared" si="5"/>
        <v>30</v>
      </c>
      <c r="W22">
        <v>0</v>
      </c>
      <c r="X22">
        <v>0</v>
      </c>
      <c r="Y22">
        <v>20.8</v>
      </c>
      <c r="Z22">
        <v>36.299999999999997</v>
      </c>
    </row>
    <row r="23" spans="1:35" x14ac:dyDescent="0.3">
      <c r="A23">
        <f t="shared" si="3"/>
        <v>45</v>
      </c>
      <c r="B23">
        <v>0</v>
      </c>
      <c r="C23">
        <v>0</v>
      </c>
      <c r="D23">
        <v>0</v>
      </c>
      <c r="E23">
        <v>8.9</v>
      </c>
      <c r="P23">
        <f t="shared" si="4"/>
        <v>45</v>
      </c>
      <c r="V23">
        <f t="shared" si="5"/>
        <v>45</v>
      </c>
      <c r="W23">
        <v>100</v>
      </c>
      <c r="X23">
        <v>82.8</v>
      </c>
      <c r="Y23">
        <v>59.3</v>
      </c>
      <c r="Z23">
        <v>43.1</v>
      </c>
    </row>
    <row r="24" spans="1:35" x14ac:dyDescent="0.3">
      <c r="A24">
        <f t="shared" si="3"/>
        <v>60</v>
      </c>
      <c r="B24">
        <v>0</v>
      </c>
      <c r="C24">
        <v>0</v>
      </c>
      <c r="D24">
        <v>0.1</v>
      </c>
      <c r="E24">
        <v>19.2</v>
      </c>
      <c r="P24">
        <f t="shared" si="4"/>
        <v>60</v>
      </c>
      <c r="V24">
        <f t="shared" si="5"/>
        <v>60</v>
      </c>
      <c r="W24">
        <v>0</v>
      </c>
      <c r="X24">
        <v>0</v>
      </c>
      <c r="Y24">
        <v>0</v>
      </c>
      <c r="Z24">
        <v>8.6999999999999993</v>
      </c>
    </row>
    <row r="25" spans="1:35" x14ac:dyDescent="0.3">
      <c r="A25">
        <f t="shared" si="3"/>
        <v>75</v>
      </c>
      <c r="B25">
        <v>0</v>
      </c>
      <c r="C25">
        <v>0</v>
      </c>
      <c r="D25">
        <v>1.8</v>
      </c>
      <c r="E25">
        <v>31.1</v>
      </c>
      <c r="P25">
        <f t="shared" si="4"/>
        <v>75</v>
      </c>
      <c r="V25">
        <f t="shared" si="5"/>
        <v>75</v>
      </c>
      <c r="W25">
        <v>0</v>
      </c>
      <c r="X25">
        <v>0</v>
      </c>
      <c r="Y25">
        <v>0</v>
      </c>
      <c r="Z25">
        <v>0.7</v>
      </c>
    </row>
    <row r="26" spans="1:35" x14ac:dyDescent="0.3">
      <c r="A26">
        <f t="shared" si="3"/>
        <v>90</v>
      </c>
      <c r="B26">
        <v>0</v>
      </c>
      <c r="C26">
        <v>3.8</v>
      </c>
      <c r="D26">
        <v>32</v>
      </c>
      <c r="E26">
        <v>55.5</v>
      </c>
      <c r="P26">
        <f t="shared" si="4"/>
        <v>90</v>
      </c>
      <c r="V26">
        <f t="shared" si="5"/>
        <v>90</v>
      </c>
      <c r="W26">
        <v>0</v>
      </c>
      <c r="X26">
        <v>0</v>
      </c>
      <c r="Y26">
        <v>0</v>
      </c>
      <c r="Z26">
        <v>6.1</v>
      </c>
      <c r="AG26" t="s">
        <v>88</v>
      </c>
      <c r="AH26">
        <v>0.5</v>
      </c>
    </row>
    <row r="27" spans="1:35" x14ac:dyDescent="0.3">
      <c r="AE27" s="17" t="s">
        <v>109</v>
      </c>
      <c r="AF27" t="s">
        <v>90</v>
      </c>
      <c r="AG27" t="s">
        <v>89</v>
      </c>
      <c r="AH27">
        <v>0.5</v>
      </c>
    </row>
    <row r="28" spans="1:35" x14ac:dyDescent="0.3">
      <c r="P28" s="8" t="s">
        <v>102</v>
      </c>
      <c r="AE28" t="s">
        <v>50</v>
      </c>
      <c r="AF28">
        <v>60</v>
      </c>
      <c r="AG28">
        <v>50</v>
      </c>
      <c r="AH28">
        <v>40</v>
      </c>
      <c r="AI28">
        <v>30</v>
      </c>
    </row>
    <row r="29" spans="1:35" x14ac:dyDescent="0.3">
      <c r="A29" t="s">
        <v>48</v>
      </c>
      <c r="B29" t="s">
        <v>90</v>
      </c>
      <c r="C29" t="s">
        <v>88</v>
      </c>
      <c r="D29">
        <v>1</v>
      </c>
      <c r="P29" t="s">
        <v>97</v>
      </c>
      <c r="Q29" t="s">
        <v>90</v>
      </c>
      <c r="R29" t="s">
        <v>89</v>
      </c>
      <c r="S29">
        <v>1</v>
      </c>
      <c r="V29" t="s">
        <v>97</v>
      </c>
      <c r="W29" t="s">
        <v>90</v>
      </c>
      <c r="X29" t="s">
        <v>89</v>
      </c>
      <c r="Y29">
        <v>1</v>
      </c>
      <c r="AE29">
        <v>0</v>
      </c>
      <c r="AF29">
        <v>0</v>
      </c>
      <c r="AG29">
        <v>0</v>
      </c>
      <c r="AH29">
        <v>0.5</v>
      </c>
      <c r="AI29">
        <v>17.399999999999999</v>
      </c>
    </row>
    <row r="30" spans="1:35" x14ac:dyDescent="0.3">
      <c r="A30" t="s">
        <v>50</v>
      </c>
      <c r="B30">
        <v>60</v>
      </c>
      <c r="C30">
        <v>50</v>
      </c>
      <c r="D30">
        <v>40</v>
      </c>
      <c r="E30">
        <v>30</v>
      </c>
      <c r="P30" t="s">
        <v>50</v>
      </c>
      <c r="Q30">
        <v>60</v>
      </c>
      <c r="R30">
        <v>50</v>
      </c>
      <c r="S30">
        <v>40</v>
      </c>
      <c r="T30">
        <v>30</v>
      </c>
      <c r="V30" t="s">
        <v>50</v>
      </c>
      <c r="W30">
        <v>60</v>
      </c>
      <c r="X30">
        <v>50</v>
      </c>
      <c r="Y30">
        <v>40</v>
      </c>
      <c r="Z30">
        <v>30</v>
      </c>
      <c r="AE30">
        <f t="shared" ref="AE30:AE35" si="6">AE29+15</f>
        <v>15</v>
      </c>
      <c r="AF30">
        <v>0</v>
      </c>
      <c r="AG30">
        <v>0</v>
      </c>
      <c r="AH30">
        <v>0.7</v>
      </c>
      <c r="AI30">
        <v>22.6</v>
      </c>
    </row>
    <row r="31" spans="1:35" x14ac:dyDescent="0.3">
      <c r="A31">
        <v>0</v>
      </c>
      <c r="B31">
        <v>0</v>
      </c>
      <c r="C31">
        <v>0</v>
      </c>
      <c r="D31">
        <v>0</v>
      </c>
      <c r="E31">
        <v>0.7</v>
      </c>
      <c r="P31">
        <v>0</v>
      </c>
      <c r="Q31">
        <v>0</v>
      </c>
      <c r="R31">
        <v>0</v>
      </c>
      <c r="S31">
        <v>0.9</v>
      </c>
      <c r="T31">
        <v>14</v>
      </c>
      <c r="V31">
        <v>0</v>
      </c>
      <c r="W31">
        <v>0</v>
      </c>
      <c r="X31">
        <v>0</v>
      </c>
      <c r="Y31">
        <v>0.1</v>
      </c>
      <c r="Z31">
        <v>10</v>
      </c>
      <c r="AE31">
        <f t="shared" si="6"/>
        <v>30</v>
      </c>
      <c r="AF31">
        <v>0</v>
      </c>
      <c r="AG31">
        <v>0</v>
      </c>
      <c r="AH31">
        <v>2.7</v>
      </c>
      <c r="AI31">
        <v>24.5</v>
      </c>
    </row>
    <row r="32" spans="1:35" x14ac:dyDescent="0.3">
      <c r="A32">
        <f t="shared" ref="A32:A37" si="7">A31+15</f>
        <v>15</v>
      </c>
      <c r="B32">
        <v>0</v>
      </c>
      <c r="C32">
        <v>0</v>
      </c>
      <c r="D32">
        <v>0</v>
      </c>
      <c r="E32">
        <v>0.6</v>
      </c>
      <c r="P32">
        <f t="shared" ref="P32:P37" si="8">P31+15</f>
        <v>15</v>
      </c>
      <c r="Q32">
        <v>0</v>
      </c>
      <c r="R32">
        <v>0</v>
      </c>
      <c r="S32">
        <v>0.9</v>
      </c>
      <c r="T32">
        <v>20.6</v>
      </c>
      <c r="V32">
        <f t="shared" ref="V32:V37" si="9">V31+15</f>
        <v>15</v>
      </c>
      <c r="W32">
        <v>0</v>
      </c>
      <c r="X32">
        <v>0</v>
      </c>
      <c r="Y32">
        <v>0</v>
      </c>
      <c r="Z32">
        <v>5.7</v>
      </c>
      <c r="AE32">
        <f t="shared" si="6"/>
        <v>45</v>
      </c>
      <c r="AF32">
        <v>0</v>
      </c>
      <c r="AG32">
        <v>0.3</v>
      </c>
      <c r="AH32">
        <v>19.899999999999999</v>
      </c>
      <c r="AI32">
        <v>37.299999999999997</v>
      </c>
    </row>
    <row r="33" spans="1:51" x14ac:dyDescent="0.3">
      <c r="A33">
        <f t="shared" si="7"/>
        <v>30</v>
      </c>
      <c r="B33">
        <v>0</v>
      </c>
      <c r="C33">
        <v>0</v>
      </c>
      <c r="D33">
        <v>0</v>
      </c>
      <c r="E33">
        <v>0.8</v>
      </c>
      <c r="P33">
        <f t="shared" si="8"/>
        <v>30</v>
      </c>
      <c r="Q33">
        <v>0</v>
      </c>
      <c r="R33">
        <v>0</v>
      </c>
      <c r="S33">
        <v>0</v>
      </c>
      <c r="T33">
        <v>11.9</v>
      </c>
      <c r="V33">
        <f t="shared" si="9"/>
        <v>30</v>
      </c>
      <c r="W33">
        <v>0</v>
      </c>
      <c r="X33">
        <v>0</v>
      </c>
      <c r="Y33">
        <v>0.1</v>
      </c>
      <c r="Z33">
        <v>13.7</v>
      </c>
      <c r="AE33">
        <f t="shared" si="6"/>
        <v>60</v>
      </c>
      <c r="AF33">
        <v>0</v>
      </c>
      <c r="AG33">
        <v>0</v>
      </c>
      <c r="AH33">
        <v>0</v>
      </c>
      <c r="AI33">
        <v>9.1</v>
      </c>
    </row>
    <row r="34" spans="1:51" x14ac:dyDescent="0.3">
      <c r="A34">
        <f t="shared" si="7"/>
        <v>45</v>
      </c>
      <c r="B34">
        <v>0</v>
      </c>
      <c r="C34">
        <v>0</v>
      </c>
      <c r="D34">
        <v>0</v>
      </c>
      <c r="E34">
        <v>4.5999999999999996</v>
      </c>
      <c r="P34">
        <f t="shared" si="8"/>
        <v>45</v>
      </c>
      <c r="Q34">
        <v>0</v>
      </c>
      <c r="R34">
        <v>0</v>
      </c>
      <c r="S34">
        <v>2.4</v>
      </c>
      <c r="T34">
        <v>18.5</v>
      </c>
      <c r="V34">
        <f t="shared" si="9"/>
        <v>45</v>
      </c>
      <c r="W34">
        <v>0</v>
      </c>
      <c r="X34">
        <v>0.1</v>
      </c>
      <c r="Y34">
        <v>15.7</v>
      </c>
      <c r="Z34">
        <v>29.5</v>
      </c>
      <c r="AE34">
        <f t="shared" si="6"/>
        <v>75</v>
      </c>
      <c r="AF34">
        <v>0</v>
      </c>
      <c r="AG34">
        <v>0</v>
      </c>
      <c r="AH34">
        <v>0</v>
      </c>
      <c r="AI34">
        <v>0.4</v>
      </c>
    </row>
    <row r="35" spans="1:51" x14ac:dyDescent="0.3">
      <c r="A35">
        <f t="shared" si="7"/>
        <v>60</v>
      </c>
      <c r="B35">
        <v>0</v>
      </c>
      <c r="C35">
        <v>0</v>
      </c>
      <c r="D35">
        <v>0</v>
      </c>
      <c r="E35">
        <v>15</v>
      </c>
      <c r="P35">
        <f t="shared" si="8"/>
        <v>60</v>
      </c>
      <c r="Q35">
        <v>0</v>
      </c>
      <c r="R35">
        <v>0</v>
      </c>
      <c r="S35">
        <v>0</v>
      </c>
      <c r="T35">
        <v>8.1</v>
      </c>
      <c r="V35">
        <f t="shared" si="9"/>
        <v>60</v>
      </c>
      <c r="W35">
        <v>0</v>
      </c>
      <c r="X35">
        <v>0</v>
      </c>
      <c r="Y35">
        <v>0</v>
      </c>
      <c r="Z35">
        <v>6.7</v>
      </c>
      <c r="AE35">
        <f t="shared" si="6"/>
        <v>90</v>
      </c>
      <c r="AF35">
        <v>0</v>
      </c>
      <c r="AG35">
        <v>0</v>
      </c>
      <c r="AH35">
        <v>0</v>
      </c>
      <c r="AI35">
        <v>5.0999999999999996</v>
      </c>
    </row>
    <row r="36" spans="1:51" x14ac:dyDescent="0.3">
      <c r="A36">
        <f t="shared" si="7"/>
        <v>75</v>
      </c>
      <c r="B36">
        <v>0</v>
      </c>
      <c r="C36">
        <v>0</v>
      </c>
      <c r="D36">
        <v>0.9</v>
      </c>
      <c r="E36">
        <v>30.9</v>
      </c>
      <c r="P36">
        <f t="shared" si="8"/>
        <v>75</v>
      </c>
      <c r="Q36">
        <v>0</v>
      </c>
      <c r="R36">
        <v>0</v>
      </c>
      <c r="S36">
        <v>0</v>
      </c>
      <c r="T36">
        <v>1.2</v>
      </c>
      <c r="V36">
        <f t="shared" si="9"/>
        <v>75</v>
      </c>
      <c r="W36">
        <v>0</v>
      </c>
      <c r="X36">
        <v>0</v>
      </c>
      <c r="Y36">
        <v>0</v>
      </c>
      <c r="Z36">
        <v>0.5</v>
      </c>
    </row>
    <row r="37" spans="1:51" x14ac:dyDescent="0.3">
      <c r="A37">
        <f t="shared" si="7"/>
        <v>90</v>
      </c>
      <c r="B37">
        <v>0</v>
      </c>
      <c r="C37">
        <v>3.8</v>
      </c>
      <c r="D37">
        <v>29.9</v>
      </c>
      <c r="E37">
        <v>52.5</v>
      </c>
      <c r="P37">
        <f t="shared" si="8"/>
        <v>90</v>
      </c>
      <c r="Q37">
        <v>0</v>
      </c>
      <c r="R37">
        <v>0</v>
      </c>
      <c r="S37">
        <v>0</v>
      </c>
      <c r="T37">
        <v>2.9</v>
      </c>
      <c r="V37">
        <f t="shared" si="9"/>
        <v>90</v>
      </c>
      <c r="W37">
        <v>0</v>
      </c>
      <c r="X37">
        <v>0</v>
      </c>
      <c r="Y37">
        <v>0</v>
      </c>
      <c r="Z37">
        <v>0.4</v>
      </c>
      <c r="AG37" t="s">
        <v>88</v>
      </c>
      <c r="AH37">
        <v>0.5</v>
      </c>
      <c r="AM37" t="s">
        <v>88</v>
      </c>
      <c r="AN37">
        <v>1</v>
      </c>
      <c r="AS37" t="s">
        <v>88</v>
      </c>
      <c r="AT37">
        <v>1.5</v>
      </c>
    </row>
    <row r="38" spans="1:51" x14ac:dyDescent="0.3">
      <c r="I38" t="s">
        <v>107</v>
      </c>
      <c r="AE38" s="17" t="s">
        <v>109</v>
      </c>
      <c r="AF38" t="s">
        <v>90</v>
      </c>
      <c r="AG38" t="s">
        <v>89</v>
      </c>
      <c r="AH38">
        <v>1.5</v>
      </c>
      <c r="AK38" s="17" t="s">
        <v>109</v>
      </c>
      <c r="AL38" t="s">
        <v>90</v>
      </c>
      <c r="AM38" t="s">
        <v>89</v>
      </c>
      <c r="AN38">
        <v>1.5</v>
      </c>
      <c r="AQ38" s="17" t="s">
        <v>109</v>
      </c>
      <c r="AR38" t="s">
        <v>90</v>
      </c>
      <c r="AS38" t="s">
        <v>89</v>
      </c>
      <c r="AT38">
        <v>1.5</v>
      </c>
    </row>
    <row r="39" spans="1:51" x14ac:dyDescent="0.3">
      <c r="A39" t="s">
        <v>48</v>
      </c>
      <c r="B39" t="s">
        <v>90</v>
      </c>
      <c r="C39" t="s">
        <v>88</v>
      </c>
      <c r="D39">
        <v>1.5</v>
      </c>
      <c r="G39" t="s">
        <v>48</v>
      </c>
      <c r="H39" t="s">
        <v>90</v>
      </c>
      <c r="I39" t="s">
        <v>89</v>
      </c>
      <c r="J39">
        <v>2</v>
      </c>
      <c r="P39" t="s">
        <v>97</v>
      </c>
      <c r="Q39" t="s">
        <v>90</v>
      </c>
      <c r="R39" t="s">
        <v>89</v>
      </c>
      <c r="S39">
        <v>1.5</v>
      </c>
      <c r="V39" t="s">
        <v>97</v>
      </c>
      <c r="W39" t="s">
        <v>90</v>
      </c>
      <c r="X39" t="s">
        <v>89</v>
      </c>
      <c r="Y39">
        <v>1.5</v>
      </c>
      <c r="AE39" t="s">
        <v>50</v>
      </c>
      <c r="AF39">
        <v>60</v>
      </c>
      <c r="AG39">
        <v>50</v>
      </c>
      <c r="AH39">
        <v>40</v>
      </c>
      <c r="AI39">
        <v>30</v>
      </c>
      <c r="AK39" t="s">
        <v>50</v>
      </c>
      <c r="AL39">
        <v>60</v>
      </c>
      <c r="AM39">
        <v>50</v>
      </c>
      <c r="AN39">
        <v>40</v>
      </c>
      <c r="AO39">
        <v>30</v>
      </c>
      <c r="AQ39" t="s">
        <v>50</v>
      </c>
      <c r="AR39">
        <v>60</v>
      </c>
      <c r="AS39">
        <v>50</v>
      </c>
      <c r="AT39">
        <v>40</v>
      </c>
      <c r="AU39">
        <v>30</v>
      </c>
    </row>
    <row r="40" spans="1:51" x14ac:dyDescent="0.3">
      <c r="A40" t="s">
        <v>50</v>
      </c>
      <c r="B40">
        <v>60</v>
      </c>
      <c r="C40">
        <v>50</v>
      </c>
      <c r="D40">
        <v>40</v>
      </c>
      <c r="E40">
        <v>30</v>
      </c>
      <c r="G40" t="s">
        <v>50</v>
      </c>
      <c r="H40">
        <v>60</v>
      </c>
      <c r="I40">
        <v>50</v>
      </c>
      <c r="J40">
        <v>40</v>
      </c>
      <c r="K40">
        <v>30</v>
      </c>
      <c r="P40" t="s">
        <v>50</v>
      </c>
      <c r="Q40">
        <v>60</v>
      </c>
      <c r="R40">
        <v>50</v>
      </c>
      <c r="S40">
        <v>40</v>
      </c>
      <c r="T40">
        <v>30</v>
      </c>
      <c r="V40" t="s">
        <v>50</v>
      </c>
      <c r="W40">
        <v>60</v>
      </c>
      <c r="X40">
        <v>50</v>
      </c>
      <c r="Y40">
        <v>40</v>
      </c>
      <c r="Z40">
        <v>30</v>
      </c>
      <c r="AE40">
        <v>0</v>
      </c>
      <c r="AF40">
        <v>0</v>
      </c>
      <c r="AG40">
        <v>0</v>
      </c>
      <c r="AH40">
        <v>0.1</v>
      </c>
      <c r="AI40">
        <v>14.7</v>
      </c>
      <c r="AK40">
        <v>0</v>
      </c>
      <c r="AL40">
        <v>0</v>
      </c>
      <c r="AM40">
        <v>0</v>
      </c>
      <c r="AN40">
        <v>0.2</v>
      </c>
      <c r="AO40">
        <v>5.6</v>
      </c>
      <c r="AQ40">
        <v>0</v>
      </c>
      <c r="AR40">
        <v>0</v>
      </c>
      <c r="AS40">
        <v>0</v>
      </c>
      <c r="AT40">
        <v>0</v>
      </c>
      <c r="AU40">
        <v>9</v>
      </c>
    </row>
    <row r="41" spans="1:51" x14ac:dyDescent="0.3">
      <c r="A41">
        <v>0</v>
      </c>
      <c r="B41">
        <v>0</v>
      </c>
      <c r="C41">
        <v>0</v>
      </c>
      <c r="D41">
        <v>0</v>
      </c>
      <c r="E41">
        <v>0.9</v>
      </c>
      <c r="G41">
        <v>0</v>
      </c>
      <c r="P41">
        <v>0</v>
      </c>
      <c r="Q41">
        <v>0</v>
      </c>
      <c r="R41">
        <v>0</v>
      </c>
      <c r="S41">
        <v>0.9</v>
      </c>
      <c r="T41">
        <v>16.2</v>
      </c>
      <c r="V41">
        <v>0</v>
      </c>
      <c r="W41">
        <v>0</v>
      </c>
      <c r="X41">
        <v>0</v>
      </c>
      <c r="Y41">
        <v>0.1</v>
      </c>
      <c r="Z41">
        <v>7.4</v>
      </c>
      <c r="AE41">
        <f t="shared" ref="AE41:AE46" si="10">AE40+15</f>
        <v>15</v>
      </c>
      <c r="AF41">
        <v>0</v>
      </c>
      <c r="AG41">
        <v>0</v>
      </c>
      <c r="AH41">
        <v>1.4</v>
      </c>
      <c r="AI41">
        <v>19.3</v>
      </c>
      <c r="AK41">
        <f t="shared" ref="AK41:AK46" si="11">AK40+15</f>
        <v>15</v>
      </c>
      <c r="AL41">
        <v>0</v>
      </c>
      <c r="AM41">
        <v>0</v>
      </c>
      <c r="AN41">
        <v>0</v>
      </c>
      <c r="AO41">
        <v>5.4</v>
      </c>
      <c r="AQ41">
        <f t="shared" ref="AQ41:AQ46" si="12">AQ40+15</f>
        <v>15</v>
      </c>
      <c r="AR41">
        <v>0</v>
      </c>
      <c r="AS41">
        <v>0</v>
      </c>
      <c r="AT41">
        <v>0</v>
      </c>
      <c r="AU41">
        <v>2.2999999999999998</v>
      </c>
    </row>
    <row r="42" spans="1:51" x14ac:dyDescent="0.3">
      <c r="A42">
        <f t="shared" ref="A42:A47" si="13">A41+15</f>
        <v>15</v>
      </c>
      <c r="B42">
        <v>0</v>
      </c>
      <c r="C42">
        <v>0</v>
      </c>
      <c r="D42">
        <v>0</v>
      </c>
      <c r="E42">
        <v>0.5</v>
      </c>
      <c r="G42">
        <f t="shared" ref="G42:G47" si="14">G41+15</f>
        <v>15</v>
      </c>
      <c r="P42">
        <f t="shared" ref="P42:P47" si="15">P41+15</f>
        <v>15</v>
      </c>
      <c r="Q42">
        <v>0</v>
      </c>
      <c r="R42">
        <v>0.1</v>
      </c>
      <c r="S42">
        <v>0.4</v>
      </c>
      <c r="T42">
        <v>19.5</v>
      </c>
      <c r="V42">
        <f t="shared" ref="V42:V47" si="16">V41+15</f>
        <v>15</v>
      </c>
      <c r="W42">
        <v>0</v>
      </c>
      <c r="X42">
        <v>0</v>
      </c>
      <c r="Y42">
        <v>0</v>
      </c>
      <c r="Z42">
        <v>5</v>
      </c>
      <c r="AE42">
        <f t="shared" si="10"/>
        <v>30</v>
      </c>
      <c r="AF42">
        <v>0</v>
      </c>
      <c r="AG42">
        <v>0</v>
      </c>
      <c r="AH42">
        <v>0</v>
      </c>
      <c r="AI42">
        <v>6.6</v>
      </c>
      <c r="AK42">
        <f t="shared" si="11"/>
        <v>30</v>
      </c>
      <c r="AL42">
        <v>0</v>
      </c>
      <c r="AM42">
        <v>0</v>
      </c>
      <c r="AN42">
        <v>0</v>
      </c>
      <c r="AO42">
        <v>3.3</v>
      </c>
      <c r="AQ42">
        <f t="shared" si="12"/>
        <v>30</v>
      </c>
      <c r="AR42">
        <v>0</v>
      </c>
      <c r="AS42">
        <v>0</v>
      </c>
      <c r="AT42">
        <v>0</v>
      </c>
      <c r="AU42">
        <v>8.5</v>
      </c>
    </row>
    <row r="43" spans="1:51" x14ac:dyDescent="0.3">
      <c r="A43">
        <f t="shared" si="13"/>
        <v>30</v>
      </c>
      <c r="B43">
        <v>0</v>
      </c>
      <c r="C43">
        <v>0</v>
      </c>
      <c r="D43">
        <v>0</v>
      </c>
      <c r="E43">
        <v>0.4</v>
      </c>
      <c r="G43">
        <f t="shared" si="14"/>
        <v>30</v>
      </c>
      <c r="P43">
        <f t="shared" si="15"/>
        <v>30</v>
      </c>
      <c r="Q43">
        <v>0</v>
      </c>
      <c r="R43">
        <v>0</v>
      </c>
      <c r="S43">
        <v>0</v>
      </c>
      <c r="T43">
        <v>5.6</v>
      </c>
      <c r="V43">
        <f t="shared" si="16"/>
        <v>30</v>
      </c>
      <c r="W43">
        <v>0</v>
      </c>
      <c r="X43">
        <v>0</v>
      </c>
      <c r="Y43">
        <v>0</v>
      </c>
      <c r="Z43">
        <v>3.7</v>
      </c>
      <c r="AE43">
        <f t="shared" si="10"/>
        <v>45</v>
      </c>
      <c r="AF43">
        <v>0</v>
      </c>
      <c r="AG43">
        <v>0</v>
      </c>
      <c r="AH43">
        <v>0.1</v>
      </c>
      <c r="AI43">
        <v>12.7</v>
      </c>
      <c r="AK43">
        <f t="shared" si="11"/>
        <v>45</v>
      </c>
      <c r="AL43">
        <v>0</v>
      </c>
      <c r="AM43">
        <v>0</v>
      </c>
      <c r="AN43">
        <v>0.9</v>
      </c>
      <c r="AO43">
        <v>19.100000000000001</v>
      </c>
      <c r="AQ43">
        <f t="shared" si="12"/>
        <v>45</v>
      </c>
      <c r="AR43">
        <v>0</v>
      </c>
      <c r="AS43">
        <v>0</v>
      </c>
      <c r="AT43">
        <v>8.6999999999999993</v>
      </c>
      <c r="AU43">
        <v>29.5</v>
      </c>
    </row>
    <row r="44" spans="1:51" x14ac:dyDescent="0.3">
      <c r="A44">
        <f t="shared" si="13"/>
        <v>45</v>
      </c>
      <c r="B44">
        <v>0</v>
      </c>
      <c r="C44">
        <v>0</v>
      </c>
      <c r="D44">
        <v>0</v>
      </c>
      <c r="E44">
        <v>4.7</v>
      </c>
      <c r="G44">
        <f t="shared" si="14"/>
        <v>45</v>
      </c>
      <c r="P44">
        <f t="shared" si="15"/>
        <v>45</v>
      </c>
      <c r="Q44">
        <v>0</v>
      </c>
      <c r="R44">
        <v>0</v>
      </c>
      <c r="S44">
        <v>0</v>
      </c>
      <c r="T44">
        <v>12.4</v>
      </c>
      <c r="V44">
        <f t="shared" si="16"/>
        <v>45</v>
      </c>
      <c r="W44">
        <v>0</v>
      </c>
      <c r="X44">
        <v>0</v>
      </c>
      <c r="Y44">
        <v>0.5</v>
      </c>
      <c r="Z44">
        <v>19.2</v>
      </c>
      <c r="AE44">
        <f t="shared" si="10"/>
        <v>60</v>
      </c>
      <c r="AF44">
        <v>0</v>
      </c>
      <c r="AG44">
        <v>0</v>
      </c>
      <c r="AH44">
        <v>0</v>
      </c>
      <c r="AI44">
        <v>10.8</v>
      </c>
      <c r="AK44">
        <f t="shared" si="11"/>
        <v>60</v>
      </c>
      <c r="AL44">
        <v>0</v>
      </c>
      <c r="AM44">
        <v>0</v>
      </c>
      <c r="AN44">
        <v>0</v>
      </c>
      <c r="AO44">
        <v>8.1</v>
      </c>
      <c r="AQ44">
        <f t="shared" si="12"/>
        <v>60</v>
      </c>
      <c r="AR44">
        <v>0</v>
      </c>
      <c r="AS44">
        <v>0</v>
      </c>
      <c r="AT44">
        <v>0</v>
      </c>
      <c r="AU44">
        <v>8.1</v>
      </c>
    </row>
    <row r="45" spans="1:51" x14ac:dyDescent="0.3">
      <c r="A45">
        <f t="shared" si="13"/>
        <v>60</v>
      </c>
      <c r="B45">
        <v>0</v>
      </c>
      <c r="C45">
        <v>0</v>
      </c>
      <c r="D45">
        <v>0</v>
      </c>
      <c r="E45">
        <v>12.5</v>
      </c>
      <c r="G45">
        <f t="shared" si="14"/>
        <v>60</v>
      </c>
      <c r="P45">
        <f t="shared" si="15"/>
        <v>60</v>
      </c>
      <c r="Q45">
        <v>0</v>
      </c>
      <c r="R45">
        <v>0</v>
      </c>
      <c r="S45">
        <v>0</v>
      </c>
      <c r="T45">
        <v>11.8</v>
      </c>
      <c r="V45">
        <f t="shared" si="16"/>
        <v>60</v>
      </c>
      <c r="W45">
        <v>0</v>
      </c>
      <c r="X45">
        <v>0</v>
      </c>
      <c r="Y45">
        <v>0</v>
      </c>
      <c r="Z45">
        <v>7.9</v>
      </c>
      <c r="AE45">
        <f t="shared" si="10"/>
        <v>75</v>
      </c>
      <c r="AF45">
        <v>0</v>
      </c>
      <c r="AG45">
        <v>0</v>
      </c>
      <c r="AH45">
        <v>0</v>
      </c>
      <c r="AI45">
        <v>4.8</v>
      </c>
      <c r="AK45">
        <f t="shared" si="11"/>
        <v>75</v>
      </c>
      <c r="AL45">
        <v>0</v>
      </c>
      <c r="AM45">
        <v>0</v>
      </c>
      <c r="AN45">
        <v>0</v>
      </c>
      <c r="AO45">
        <v>1</v>
      </c>
      <c r="AQ45">
        <f t="shared" si="12"/>
        <v>75</v>
      </c>
      <c r="AR45">
        <v>0</v>
      </c>
      <c r="AS45">
        <v>0</v>
      </c>
      <c r="AT45">
        <v>0</v>
      </c>
      <c r="AU45">
        <v>0</v>
      </c>
    </row>
    <row r="46" spans="1:51" x14ac:dyDescent="0.3">
      <c r="A46">
        <f t="shared" si="13"/>
        <v>75</v>
      </c>
      <c r="B46">
        <v>0</v>
      </c>
      <c r="C46">
        <v>0</v>
      </c>
      <c r="D46">
        <v>0.9</v>
      </c>
      <c r="E46">
        <v>28.7</v>
      </c>
      <c r="G46">
        <f t="shared" si="14"/>
        <v>75</v>
      </c>
      <c r="P46">
        <f t="shared" si="15"/>
        <v>75</v>
      </c>
      <c r="Q46">
        <v>0</v>
      </c>
      <c r="R46">
        <v>0</v>
      </c>
      <c r="S46">
        <v>0</v>
      </c>
      <c r="T46">
        <v>6.4</v>
      </c>
      <c r="V46">
        <f t="shared" si="16"/>
        <v>75</v>
      </c>
      <c r="W46">
        <v>0</v>
      </c>
      <c r="X46">
        <v>0</v>
      </c>
      <c r="Y46">
        <v>0</v>
      </c>
      <c r="Z46">
        <v>1.5</v>
      </c>
      <c r="AE46">
        <f t="shared" si="10"/>
        <v>90</v>
      </c>
      <c r="AF46">
        <v>0</v>
      </c>
      <c r="AG46">
        <v>0</v>
      </c>
      <c r="AH46">
        <v>0</v>
      </c>
      <c r="AI46">
        <v>10.6</v>
      </c>
      <c r="AK46">
        <f t="shared" si="11"/>
        <v>90</v>
      </c>
      <c r="AL46">
        <v>0</v>
      </c>
      <c r="AM46">
        <v>0</v>
      </c>
      <c r="AN46">
        <v>0</v>
      </c>
      <c r="AO46">
        <v>1.6</v>
      </c>
      <c r="AQ46">
        <f t="shared" si="12"/>
        <v>90</v>
      </c>
      <c r="AR46">
        <v>0</v>
      </c>
      <c r="AS46">
        <v>0</v>
      </c>
      <c r="AT46">
        <v>0</v>
      </c>
      <c r="AU46">
        <v>0.1</v>
      </c>
    </row>
    <row r="47" spans="1:51" x14ac:dyDescent="0.3">
      <c r="A47">
        <f t="shared" si="13"/>
        <v>90</v>
      </c>
      <c r="B47">
        <v>0</v>
      </c>
      <c r="C47">
        <v>3.5</v>
      </c>
      <c r="D47">
        <v>27.4</v>
      </c>
      <c r="E47">
        <v>53.7</v>
      </c>
      <c r="G47">
        <f t="shared" si="14"/>
        <v>90</v>
      </c>
      <c r="P47">
        <f t="shared" si="15"/>
        <v>90</v>
      </c>
      <c r="Q47">
        <v>0</v>
      </c>
      <c r="R47">
        <v>0</v>
      </c>
      <c r="S47">
        <v>0</v>
      </c>
      <c r="T47">
        <v>11</v>
      </c>
      <c r="V47">
        <f t="shared" si="16"/>
        <v>90</v>
      </c>
      <c r="W47">
        <v>0</v>
      </c>
      <c r="X47">
        <v>0</v>
      </c>
      <c r="Y47">
        <v>0</v>
      </c>
      <c r="Z47">
        <v>2.2000000000000002</v>
      </c>
    </row>
    <row r="48" spans="1:51" x14ac:dyDescent="0.3">
      <c r="AG48" t="s">
        <v>88</v>
      </c>
      <c r="AH48">
        <v>0.5</v>
      </c>
      <c r="AM48" t="s">
        <v>88</v>
      </c>
      <c r="AN48">
        <v>1</v>
      </c>
      <c r="AS48" t="s">
        <v>107</v>
      </c>
      <c r="AY48" t="s">
        <v>111</v>
      </c>
    </row>
    <row r="49" spans="1:53" x14ac:dyDescent="0.3">
      <c r="A49" t="s">
        <v>48</v>
      </c>
      <c r="B49" t="s">
        <v>90</v>
      </c>
      <c r="C49" t="s">
        <v>88</v>
      </c>
      <c r="D49">
        <v>2</v>
      </c>
      <c r="G49" t="s">
        <v>48</v>
      </c>
      <c r="H49" t="s">
        <v>90</v>
      </c>
      <c r="I49" t="s">
        <v>88</v>
      </c>
      <c r="J49">
        <v>2</v>
      </c>
      <c r="P49" t="s">
        <v>97</v>
      </c>
      <c r="Q49" t="s">
        <v>90</v>
      </c>
      <c r="R49" t="s">
        <v>89</v>
      </c>
      <c r="S49">
        <v>2</v>
      </c>
      <c r="V49" t="s">
        <v>97</v>
      </c>
      <c r="W49" t="s">
        <v>90</v>
      </c>
      <c r="X49" t="s">
        <v>89</v>
      </c>
      <c r="Y49">
        <v>2</v>
      </c>
      <c r="AE49" s="17" t="s">
        <v>109</v>
      </c>
      <c r="AF49" t="s">
        <v>90</v>
      </c>
      <c r="AG49" t="s">
        <v>89</v>
      </c>
      <c r="AH49">
        <v>2</v>
      </c>
      <c r="AK49" s="17" t="s">
        <v>109</v>
      </c>
      <c r="AL49" t="s">
        <v>90</v>
      </c>
      <c r="AM49" t="s">
        <v>89</v>
      </c>
      <c r="AN49">
        <v>2</v>
      </c>
      <c r="AQ49" s="17" t="s">
        <v>109</v>
      </c>
      <c r="AR49" t="s">
        <v>90</v>
      </c>
      <c r="AS49" t="s">
        <v>89</v>
      </c>
      <c r="AT49">
        <v>2</v>
      </c>
      <c r="AW49" s="17" t="s">
        <v>109</v>
      </c>
      <c r="AX49" t="s">
        <v>90</v>
      </c>
      <c r="AY49" t="s">
        <v>89</v>
      </c>
      <c r="AZ49">
        <v>2</v>
      </c>
    </row>
    <row r="50" spans="1:53" x14ac:dyDescent="0.3">
      <c r="A50" t="s">
        <v>50</v>
      </c>
      <c r="B50">
        <v>60</v>
      </c>
      <c r="C50">
        <v>50</v>
      </c>
      <c r="D50">
        <v>40</v>
      </c>
      <c r="E50">
        <v>30</v>
      </c>
      <c r="G50" t="s">
        <v>50</v>
      </c>
      <c r="H50">
        <v>60</v>
      </c>
      <c r="I50">
        <v>50</v>
      </c>
      <c r="J50">
        <v>40</v>
      </c>
      <c r="K50">
        <v>30</v>
      </c>
      <c r="P50" t="s">
        <v>50</v>
      </c>
      <c r="Q50">
        <v>60</v>
      </c>
      <c r="R50">
        <v>50</v>
      </c>
      <c r="S50">
        <v>40</v>
      </c>
      <c r="T50">
        <v>30</v>
      </c>
      <c r="V50" t="s">
        <v>50</v>
      </c>
      <c r="W50">
        <v>60</v>
      </c>
      <c r="X50">
        <v>50</v>
      </c>
      <c r="Y50">
        <v>40</v>
      </c>
      <c r="Z50">
        <v>30</v>
      </c>
      <c r="AE50" t="s">
        <v>50</v>
      </c>
      <c r="AF50">
        <v>60</v>
      </c>
      <c r="AG50">
        <v>50</v>
      </c>
      <c r="AH50">
        <v>40</v>
      </c>
      <c r="AI50">
        <v>30</v>
      </c>
      <c r="AK50" t="s">
        <v>50</v>
      </c>
      <c r="AL50">
        <v>60</v>
      </c>
      <c r="AM50">
        <v>50</v>
      </c>
      <c r="AN50">
        <v>40</v>
      </c>
      <c r="AO50">
        <v>30</v>
      </c>
      <c r="AQ50" t="s">
        <v>50</v>
      </c>
      <c r="AR50">
        <v>60</v>
      </c>
      <c r="AS50">
        <v>50</v>
      </c>
      <c r="AT50">
        <v>40</v>
      </c>
      <c r="AU50">
        <v>30</v>
      </c>
      <c r="AW50" t="s">
        <v>50</v>
      </c>
      <c r="AX50">
        <v>60</v>
      </c>
      <c r="AY50">
        <v>50</v>
      </c>
      <c r="AZ50">
        <v>40</v>
      </c>
      <c r="BA50">
        <v>30</v>
      </c>
    </row>
    <row r="51" spans="1:53" x14ac:dyDescent="0.3">
      <c r="A51">
        <v>0</v>
      </c>
      <c r="B51">
        <v>0</v>
      </c>
      <c r="C51">
        <v>0</v>
      </c>
      <c r="D51">
        <v>0</v>
      </c>
      <c r="E51">
        <v>1.4</v>
      </c>
      <c r="G51">
        <v>0</v>
      </c>
      <c r="P51">
        <v>0</v>
      </c>
      <c r="Q51">
        <v>0</v>
      </c>
      <c r="R51">
        <v>0</v>
      </c>
      <c r="S51">
        <v>0.8</v>
      </c>
      <c r="T51">
        <v>14.7</v>
      </c>
      <c r="V51">
        <v>0</v>
      </c>
      <c r="W51">
        <v>0</v>
      </c>
      <c r="X51">
        <v>0</v>
      </c>
      <c r="Y51">
        <v>0.1</v>
      </c>
      <c r="Z51">
        <v>6.2</v>
      </c>
      <c r="AE51">
        <v>0</v>
      </c>
      <c r="AF51">
        <v>0</v>
      </c>
      <c r="AG51">
        <v>0</v>
      </c>
      <c r="AH51">
        <v>1.2</v>
      </c>
      <c r="AI51">
        <v>13.3</v>
      </c>
      <c r="AK51">
        <v>0</v>
      </c>
      <c r="AL51">
        <v>0</v>
      </c>
      <c r="AM51">
        <v>0</v>
      </c>
      <c r="AN51">
        <v>0.1</v>
      </c>
      <c r="AO51">
        <v>5</v>
      </c>
      <c r="AQ51">
        <v>0</v>
      </c>
      <c r="AR51">
        <v>0</v>
      </c>
      <c r="AS51">
        <v>0</v>
      </c>
      <c r="AT51">
        <v>0</v>
      </c>
      <c r="AU51">
        <v>3</v>
      </c>
      <c r="AW51">
        <v>0</v>
      </c>
      <c r="AX51">
        <v>0</v>
      </c>
      <c r="AY51">
        <v>0</v>
      </c>
      <c r="AZ51">
        <v>0</v>
      </c>
      <c r="BA51">
        <v>6.3</v>
      </c>
    </row>
    <row r="52" spans="1:53" x14ac:dyDescent="0.3">
      <c r="A52">
        <f t="shared" ref="A52:A57" si="17">A51+15</f>
        <v>15</v>
      </c>
      <c r="B52">
        <v>0</v>
      </c>
      <c r="C52">
        <v>0</v>
      </c>
      <c r="D52">
        <v>0</v>
      </c>
      <c r="E52">
        <v>0.4</v>
      </c>
      <c r="G52">
        <f t="shared" ref="G52:G57" si="18">G51+15</f>
        <v>15</v>
      </c>
      <c r="P52">
        <f t="shared" ref="P52:P57" si="19">P51+15</f>
        <v>15</v>
      </c>
      <c r="Q52">
        <v>0</v>
      </c>
      <c r="R52">
        <v>0</v>
      </c>
      <c r="S52">
        <v>0.8</v>
      </c>
      <c r="T52">
        <v>19.3</v>
      </c>
      <c r="V52">
        <f t="shared" ref="V52:V57" si="20">V51+15</f>
        <v>15</v>
      </c>
      <c r="W52">
        <v>0</v>
      </c>
      <c r="X52">
        <v>0</v>
      </c>
      <c r="Y52">
        <v>0</v>
      </c>
      <c r="Z52">
        <v>4.8</v>
      </c>
      <c r="AE52">
        <f t="shared" ref="AE52:AE57" si="21">AE51+15</f>
        <v>15</v>
      </c>
      <c r="AF52">
        <v>0</v>
      </c>
      <c r="AG52">
        <v>0</v>
      </c>
      <c r="AH52">
        <v>1.1000000000000001</v>
      </c>
      <c r="AI52">
        <v>16.399999999999999</v>
      </c>
      <c r="AK52">
        <f t="shared" ref="AK52:AK57" si="22">AK51+15</f>
        <v>15</v>
      </c>
      <c r="AL52">
        <v>0</v>
      </c>
      <c r="AM52">
        <v>0</v>
      </c>
      <c r="AN52">
        <v>0</v>
      </c>
      <c r="AO52">
        <v>4.8</v>
      </c>
      <c r="AQ52">
        <f t="shared" ref="AQ52:AQ57" si="23">AQ51+15</f>
        <v>15</v>
      </c>
      <c r="AR52">
        <v>0</v>
      </c>
      <c r="AS52">
        <v>0</v>
      </c>
      <c r="AT52">
        <v>0</v>
      </c>
      <c r="AU52">
        <v>0.7</v>
      </c>
      <c r="AW52">
        <f t="shared" ref="AW52:AW57" si="24">AW51+15</f>
        <v>15</v>
      </c>
      <c r="AX52">
        <v>0</v>
      </c>
      <c r="AY52">
        <v>0</v>
      </c>
      <c r="AZ52">
        <v>0</v>
      </c>
      <c r="BA52">
        <v>0.7</v>
      </c>
    </row>
    <row r="53" spans="1:53" x14ac:dyDescent="0.3">
      <c r="A53">
        <f t="shared" si="17"/>
        <v>30</v>
      </c>
      <c r="B53">
        <v>0</v>
      </c>
      <c r="C53">
        <v>0</v>
      </c>
      <c r="D53">
        <v>0</v>
      </c>
      <c r="E53">
        <v>0.8</v>
      </c>
      <c r="G53">
        <f t="shared" si="18"/>
        <v>30</v>
      </c>
      <c r="P53">
        <f t="shared" si="19"/>
        <v>30</v>
      </c>
      <c r="Q53">
        <v>0</v>
      </c>
      <c r="R53">
        <v>0</v>
      </c>
      <c r="S53">
        <v>0.1</v>
      </c>
      <c r="T53">
        <v>6</v>
      </c>
      <c r="V53">
        <f t="shared" si="20"/>
        <v>30</v>
      </c>
      <c r="W53">
        <v>0</v>
      </c>
      <c r="X53">
        <v>0</v>
      </c>
      <c r="Y53">
        <v>0</v>
      </c>
      <c r="Z53">
        <v>0.8</v>
      </c>
      <c r="AE53">
        <f t="shared" si="21"/>
        <v>30</v>
      </c>
      <c r="AF53">
        <v>0</v>
      </c>
      <c r="AG53">
        <v>0</v>
      </c>
      <c r="AH53">
        <v>0</v>
      </c>
      <c r="AI53">
        <v>7.4</v>
      </c>
      <c r="AK53">
        <f t="shared" si="22"/>
        <v>30</v>
      </c>
      <c r="AL53">
        <v>0</v>
      </c>
      <c r="AM53">
        <v>0</v>
      </c>
      <c r="AN53">
        <v>0</v>
      </c>
      <c r="AO53">
        <v>0.6</v>
      </c>
      <c r="AQ53">
        <f t="shared" si="23"/>
        <v>30</v>
      </c>
      <c r="AR53">
        <v>0</v>
      </c>
      <c r="AS53">
        <v>0</v>
      </c>
      <c r="AT53">
        <v>0</v>
      </c>
      <c r="AU53">
        <v>1.4</v>
      </c>
      <c r="AW53">
        <f t="shared" si="24"/>
        <v>30</v>
      </c>
      <c r="AX53">
        <v>0</v>
      </c>
      <c r="AY53">
        <v>0</v>
      </c>
      <c r="AZ53">
        <v>0</v>
      </c>
      <c r="BA53">
        <v>5.3</v>
      </c>
    </row>
    <row r="54" spans="1:53" x14ac:dyDescent="0.3">
      <c r="A54">
        <f t="shared" si="17"/>
        <v>45</v>
      </c>
      <c r="B54">
        <v>0</v>
      </c>
      <c r="C54">
        <v>0</v>
      </c>
      <c r="D54">
        <v>0</v>
      </c>
      <c r="E54">
        <v>4.9000000000000004</v>
      </c>
      <c r="G54">
        <f t="shared" si="18"/>
        <v>45</v>
      </c>
      <c r="P54">
        <f t="shared" si="19"/>
        <v>45</v>
      </c>
      <c r="Q54">
        <v>0</v>
      </c>
      <c r="R54">
        <v>0</v>
      </c>
      <c r="S54">
        <v>0</v>
      </c>
      <c r="T54">
        <v>7.5</v>
      </c>
      <c r="V54">
        <f t="shared" si="20"/>
        <v>45</v>
      </c>
      <c r="W54">
        <v>0</v>
      </c>
      <c r="X54">
        <v>0</v>
      </c>
      <c r="Y54">
        <v>0</v>
      </c>
      <c r="Z54">
        <v>7.6</v>
      </c>
      <c r="AE54">
        <f t="shared" si="21"/>
        <v>45</v>
      </c>
      <c r="AF54">
        <v>0</v>
      </c>
      <c r="AG54">
        <v>0</v>
      </c>
      <c r="AH54">
        <v>0</v>
      </c>
      <c r="AI54">
        <v>8</v>
      </c>
      <c r="AK54">
        <f t="shared" si="22"/>
        <v>45</v>
      </c>
      <c r="AL54">
        <v>0</v>
      </c>
      <c r="AM54">
        <v>0</v>
      </c>
      <c r="AN54">
        <v>0</v>
      </c>
      <c r="AO54">
        <v>6.8</v>
      </c>
      <c r="AQ54">
        <f t="shared" si="23"/>
        <v>45</v>
      </c>
      <c r="AR54">
        <v>0</v>
      </c>
      <c r="AS54">
        <v>0</v>
      </c>
      <c r="AT54">
        <v>0</v>
      </c>
      <c r="AU54">
        <v>13.6</v>
      </c>
      <c r="AW54">
        <f t="shared" si="24"/>
        <v>45</v>
      </c>
      <c r="AX54">
        <v>0</v>
      </c>
      <c r="AY54">
        <v>0</v>
      </c>
      <c r="AZ54">
        <v>1</v>
      </c>
      <c r="BA54">
        <v>23.4</v>
      </c>
    </row>
    <row r="55" spans="1:53" x14ac:dyDescent="0.3">
      <c r="A55">
        <f t="shared" si="17"/>
        <v>60</v>
      </c>
      <c r="B55">
        <v>0</v>
      </c>
      <c r="C55">
        <v>0</v>
      </c>
      <c r="D55">
        <v>0</v>
      </c>
      <c r="E55">
        <v>13.9</v>
      </c>
      <c r="G55">
        <f t="shared" si="18"/>
        <v>60</v>
      </c>
      <c r="P55">
        <f t="shared" si="19"/>
        <v>60</v>
      </c>
      <c r="Q55">
        <v>0</v>
      </c>
      <c r="R55">
        <v>0</v>
      </c>
      <c r="S55">
        <v>0</v>
      </c>
      <c r="T55">
        <v>18.399999999999999</v>
      </c>
      <c r="V55">
        <f t="shared" si="20"/>
        <v>60</v>
      </c>
      <c r="W55">
        <v>0</v>
      </c>
      <c r="X55">
        <v>0</v>
      </c>
      <c r="Y55">
        <v>0</v>
      </c>
      <c r="Z55">
        <v>10.1</v>
      </c>
      <c r="AE55">
        <f t="shared" si="21"/>
        <v>60</v>
      </c>
      <c r="AF55">
        <v>0</v>
      </c>
      <c r="AG55">
        <v>0</v>
      </c>
      <c r="AH55">
        <v>0.2</v>
      </c>
      <c r="AI55">
        <v>17.8</v>
      </c>
      <c r="AK55">
        <f t="shared" si="22"/>
        <v>60</v>
      </c>
      <c r="AL55">
        <v>0</v>
      </c>
      <c r="AM55">
        <v>0</v>
      </c>
      <c r="AN55">
        <v>0</v>
      </c>
      <c r="AO55">
        <v>10.4</v>
      </c>
      <c r="AQ55">
        <f t="shared" si="23"/>
        <v>60</v>
      </c>
      <c r="AR55">
        <v>0</v>
      </c>
      <c r="AS55">
        <v>0</v>
      </c>
      <c r="AT55">
        <v>0</v>
      </c>
      <c r="AU55">
        <v>9.1</v>
      </c>
      <c r="AW55">
        <f t="shared" si="24"/>
        <v>60</v>
      </c>
      <c r="AX55">
        <v>0</v>
      </c>
      <c r="AY55">
        <v>0</v>
      </c>
      <c r="AZ55">
        <v>0</v>
      </c>
      <c r="BA55">
        <v>8.5</v>
      </c>
    </row>
    <row r="56" spans="1:53" x14ac:dyDescent="0.3">
      <c r="A56">
        <f t="shared" si="17"/>
        <v>75</v>
      </c>
      <c r="B56">
        <v>0</v>
      </c>
      <c r="C56">
        <v>0</v>
      </c>
      <c r="D56">
        <v>0.4</v>
      </c>
      <c r="E56">
        <v>27.2</v>
      </c>
      <c r="G56">
        <f t="shared" si="18"/>
        <v>75</v>
      </c>
      <c r="P56">
        <f t="shared" si="19"/>
        <v>75</v>
      </c>
      <c r="Q56">
        <v>0</v>
      </c>
      <c r="R56">
        <v>0</v>
      </c>
      <c r="S56">
        <v>0</v>
      </c>
      <c r="T56">
        <v>18</v>
      </c>
      <c r="V56">
        <f t="shared" si="20"/>
        <v>75</v>
      </c>
      <c r="W56">
        <v>0</v>
      </c>
      <c r="X56">
        <v>0</v>
      </c>
      <c r="Y56">
        <v>0</v>
      </c>
      <c r="Z56">
        <v>3.7</v>
      </c>
      <c r="AE56">
        <f t="shared" si="21"/>
        <v>75</v>
      </c>
      <c r="AF56">
        <v>0</v>
      </c>
      <c r="AG56">
        <v>0</v>
      </c>
      <c r="AH56">
        <v>0</v>
      </c>
      <c r="AI56">
        <v>17</v>
      </c>
      <c r="AK56">
        <f t="shared" si="22"/>
        <v>75</v>
      </c>
      <c r="AL56">
        <v>0</v>
      </c>
      <c r="AM56">
        <v>0</v>
      </c>
      <c r="AN56">
        <v>0</v>
      </c>
      <c r="AO56">
        <v>2.9</v>
      </c>
      <c r="AQ56">
        <f t="shared" si="23"/>
        <v>75</v>
      </c>
      <c r="AR56">
        <v>0</v>
      </c>
      <c r="AS56">
        <v>0</v>
      </c>
      <c r="AT56">
        <v>0</v>
      </c>
      <c r="AU56">
        <v>0.3</v>
      </c>
      <c r="AW56">
        <f t="shared" si="24"/>
        <v>75</v>
      </c>
      <c r="AX56">
        <v>0</v>
      </c>
      <c r="AY56">
        <v>0</v>
      </c>
      <c r="AZ56">
        <v>0</v>
      </c>
      <c r="BA56">
        <v>0.3</v>
      </c>
    </row>
    <row r="57" spans="1:53" x14ac:dyDescent="0.3">
      <c r="A57">
        <f t="shared" si="17"/>
        <v>90</v>
      </c>
      <c r="B57">
        <v>0</v>
      </c>
      <c r="C57">
        <v>3.1</v>
      </c>
      <c r="D57">
        <v>22.2</v>
      </c>
      <c r="E57">
        <v>54.9</v>
      </c>
      <c r="G57">
        <f t="shared" si="18"/>
        <v>90</v>
      </c>
      <c r="P57">
        <f t="shared" si="19"/>
        <v>90</v>
      </c>
      <c r="Q57">
        <v>0</v>
      </c>
      <c r="R57">
        <v>0</v>
      </c>
      <c r="S57">
        <v>0.3</v>
      </c>
      <c r="T57">
        <v>30.4</v>
      </c>
      <c r="V57">
        <f t="shared" si="20"/>
        <v>90</v>
      </c>
      <c r="W57">
        <v>0</v>
      </c>
      <c r="X57">
        <v>0</v>
      </c>
      <c r="Y57">
        <v>0</v>
      </c>
      <c r="Z57">
        <v>10</v>
      </c>
      <c r="AE57">
        <f t="shared" si="21"/>
        <v>90</v>
      </c>
      <c r="AF57">
        <v>0</v>
      </c>
      <c r="AG57">
        <v>0</v>
      </c>
      <c r="AH57">
        <v>0.1</v>
      </c>
      <c r="AI57">
        <v>28.6</v>
      </c>
      <c r="AK57">
        <f t="shared" si="22"/>
        <v>90</v>
      </c>
      <c r="AL57">
        <v>0</v>
      </c>
      <c r="AM57">
        <v>0</v>
      </c>
      <c r="AN57">
        <v>0</v>
      </c>
      <c r="AO57">
        <v>8</v>
      </c>
      <c r="AQ57">
        <f t="shared" si="23"/>
        <v>90</v>
      </c>
      <c r="AR57">
        <v>0</v>
      </c>
      <c r="AS57">
        <v>0</v>
      </c>
      <c r="AT57">
        <v>0</v>
      </c>
      <c r="AU57">
        <v>1.4</v>
      </c>
      <c r="AW57">
        <f t="shared" si="24"/>
        <v>90</v>
      </c>
      <c r="AX57">
        <v>0</v>
      </c>
      <c r="AY57">
        <v>0</v>
      </c>
      <c r="AZ57">
        <v>0</v>
      </c>
      <c r="BA57">
        <v>0.7</v>
      </c>
    </row>
    <row r="59" spans="1:53" x14ac:dyDescent="0.3">
      <c r="A59" t="s">
        <v>48</v>
      </c>
      <c r="B59" t="s">
        <v>90</v>
      </c>
      <c r="C59" t="s">
        <v>88</v>
      </c>
      <c r="D59">
        <v>5</v>
      </c>
      <c r="V59" t="s">
        <v>97</v>
      </c>
      <c r="W59" t="s">
        <v>90</v>
      </c>
      <c r="X59" t="s">
        <v>89</v>
      </c>
      <c r="Y59">
        <v>5</v>
      </c>
    </row>
    <row r="60" spans="1:53" x14ac:dyDescent="0.3">
      <c r="A60" t="s">
        <v>50</v>
      </c>
      <c r="B60">
        <v>60</v>
      </c>
      <c r="C60">
        <v>50</v>
      </c>
      <c r="D60">
        <v>40</v>
      </c>
      <c r="E60">
        <v>30</v>
      </c>
      <c r="V60" t="s">
        <v>50</v>
      </c>
      <c r="W60">
        <v>60</v>
      </c>
      <c r="X60">
        <v>50</v>
      </c>
      <c r="Y60">
        <v>40</v>
      </c>
      <c r="Z60">
        <v>30</v>
      </c>
    </row>
    <row r="61" spans="1:53" x14ac:dyDescent="0.3">
      <c r="A61">
        <v>0</v>
      </c>
      <c r="B61">
        <v>0</v>
      </c>
      <c r="C61">
        <v>0</v>
      </c>
      <c r="D61">
        <v>0</v>
      </c>
      <c r="E61">
        <v>1.1000000000000001</v>
      </c>
      <c r="V61">
        <v>0</v>
      </c>
      <c r="W61">
        <v>0</v>
      </c>
      <c r="X61">
        <v>0</v>
      </c>
      <c r="Y61">
        <v>0.1</v>
      </c>
      <c r="Z61">
        <v>4.2</v>
      </c>
    </row>
    <row r="62" spans="1:53" x14ac:dyDescent="0.3">
      <c r="A62">
        <f t="shared" ref="A62:A67" si="25">A61+15</f>
        <v>15</v>
      </c>
      <c r="B62">
        <v>0</v>
      </c>
      <c r="C62">
        <v>0</v>
      </c>
      <c r="D62">
        <v>0</v>
      </c>
      <c r="E62">
        <v>0.3</v>
      </c>
      <c r="V62">
        <f t="shared" ref="V62:V67" si="26">V61+15</f>
        <v>15</v>
      </c>
      <c r="W62">
        <v>0</v>
      </c>
      <c r="X62">
        <v>0</v>
      </c>
      <c r="Y62">
        <v>0</v>
      </c>
      <c r="Z62">
        <v>3.9</v>
      </c>
    </row>
    <row r="63" spans="1:53" x14ac:dyDescent="0.3">
      <c r="A63">
        <f t="shared" si="25"/>
        <v>30</v>
      </c>
      <c r="B63">
        <v>0</v>
      </c>
      <c r="C63">
        <v>0</v>
      </c>
      <c r="D63">
        <v>0</v>
      </c>
      <c r="E63">
        <v>0.4</v>
      </c>
      <c r="V63">
        <f t="shared" si="26"/>
        <v>30</v>
      </c>
      <c r="W63">
        <v>0</v>
      </c>
      <c r="X63">
        <v>0</v>
      </c>
      <c r="Y63">
        <v>0</v>
      </c>
      <c r="Z63">
        <v>0.4</v>
      </c>
    </row>
    <row r="64" spans="1:53" x14ac:dyDescent="0.3">
      <c r="A64">
        <f t="shared" si="25"/>
        <v>45</v>
      </c>
      <c r="B64">
        <v>0</v>
      </c>
      <c r="C64">
        <v>0</v>
      </c>
      <c r="D64">
        <v>0</v>
      </c>
      <c r="E64">
        <v>3.9</v>
      </c>
      <c r="V64">
        <f t="shared" si="26"/>
        <v>45</v>
      </c>
      <c r="W64">
        <v>0</v>
      </c>
      <c r="X64">
        <v>0</v>
      </c>
      <c r="Y64">
        <v>0</v>
      </c>
      <c r="Z64">
        <v>2.5</v>
      </c>
    </row>
    <row r="65" spans="1:26" x14ac:dyDescent="0.3">
      <c r="A65">
        <f t="shared" si="25"/>
        <v>60</v>
      </c>
      <c r="B65">
        <v>0</v>
      </c>
      <c r="C65">
        <v>0</v>
      </c>
      <c r="D65">
        <v>0</v>
      </c>
      <c r="E65">
        <v>12.1</v>
      </c>
      <c r="V65">
        <f t="shared" si="26"/>
        <v>60</v>
      </c>
      <c r="W65">
        <v>0</v>
      </c>
      <c r="X65">
        <v>0</v>
      </c>
      <c r="Y65">
        <v>0</v>
      </c>
      <c r="Z65">
        <v>14.1</v>
      </c>
    </row>
    <row r="66" spans="1:26" x14ac:dyDescent="0.3">
      <c r="A66">
        <f t="shared" si="25"/>
        <v>75</v>
      </c>
      <c r="B66">
        <v>0</v>
      </c>
      <c r="C66">
        <v>0</v>
      </c>
      <c r="D66">
        <v>0.4</v>
      </c>
      <c r="E66">
        <v>25.1</v>
      </c>
      <c r="V66">
        <f t="shared" si="26"/>
        <v>75</v>
      </c>
      <c r="W66">
        <v>0</v>
      </c>
      <c r="X66">
        <v>0</v>
      </c>
      <c r="Y66">
        <v>9.9</v>
      </c>
      <c r="Z66">
        <v>40.799999999999997</v>
      </c>
    </row>
    <row r="67" spans="1:26" x14ac:dyDescent="0.3">
      <c r="A67">
        <f t="shared" si="25"/>
        <v>90</v>
      </c>
      <c r="B67">
        <v>0</v>
      </c>
      <c r="C67">
        <v>1.9</v>
      </c>
      <c r="D67">
        <v>25.3</v>
      </c>
      <c r="E67">
        <v>52.2</v>
      </c>
      <c r="V67">
        <f t="shared" si="26"/>
        <v>90</v>
      </c>
      <c r="W67">
        <v>0</v>
      </c>
      <c r="X67">
        <v>1.5</v>
      </c>
      <c r="Y67">
        <v>23.2</v>
      </c>
      <c r="Z67">
        <v>53</v>
      </c>
    </row>
    <row r="69" spans="1:26" x14ac:dyDescent="0.3">
      <c r="A69" t="s">
        <v>48</v>
      </c>
      <c r="B69" t="s">
        <v>90</v>
      </c>
      <c r="C69" t="s">
        <v>88</v>
      </c>
      <c r="D69">
        <v>7</v>
      </c>
    </row>
    <row r="70" spans="1:26" x14ac:dyDescent="0.3">
      <c r="A70" t="s">
        <v>50</v>
      </c>
      <c r="B70">
        <v>60</v>
      </c>
      <c r="C70">
        <v>50</v>
      </c>
      <c r="D70">
        <v>40</v>
      </c>
      <c r="E70">
        <v>30</v>
      </c>
    </row>
    <row r="71" spans="1:26" x14ac:dyDescent="0.3">
      <c r="A71">
        <v>0</v>
      </c>
      <c r="B71">
        <v>0</v>
      </c>
      <c r="C71">
        <v>0</v>
      </c>
      <c r="D71">
        <v>0</v>
      </c>
      <c r="E71">
        <v>1.6</v>
      </c>
    </row>
    <row r="72" spans="1:26" x14ac:dyDescent="0.3">
      <c r="A72">
        <f t="shared" ref="A72:A77" si="27">A71+15</f>
        <v>15</v>
      </c>
      <c r="B72">
        <v>0</v>
      </c>
      <c r="C72">
        <v>0</v>
      </c>
      <c r="D72">
        <v>0</v>
      </c>
      <c r="E72">
        <v>0.4</v>
      </c>
    </row>
    <row r="73" spans="1:26" x14ac:dyDescent="0.3">
      <c r="A73">
        <f t="shared" si="27"/>
        <v>30</v>
      </c>
      <c r="B73">
        <v>0</v>
      </c>
      <c r="C73">
        <v>0</v>
      </c>
      <c r="D73">
        <v>0</v>
      </c>
      <c r="E73">
        <v>3.8</v>
      </c>
    </row>
    <row r="74" spans="1:26" x14ac:dyDescent="0.3">
      <c r="A74">
        <f t="shared" si="27"/>
        <v>45</v>
      </c>
      <c r="B74">
        <v>0</v>
      </c>
      <c r="C74">
        <v>0</v>
      </c>
      <c r="D74">
        <v>0</v>
      </c>
      <c r="E74">
        <v>12.4</v>
      </c>
    </row>
    <row r="75" spans="1:26" x14ac:dyDescent="0.3">
      <c r="A75">
        <f t="shared" si="27"/>
        <v>60</v>
      </c>
      <c r="B75">
        <v>0</v>
      </c>
      <c r="C75">
        <v>0</v>
      </c>
      <c r="D75">
        <v>0.3</v>
      </c>
      <c r="E75">
        <v>36.700000000000003</v>
      </c>
    </row>
    <row r="76" spans="1:26" x14ac:dyDescent="0.3">
      <c r="A76">
        <f t="shared" si="27"/>
        <v>75</v>
      </c>
      <c r="B76">
        <v>5.9</v>
      </c>
      <c r="C76">
        <v>35.5</v>
      </c>
      <c r="D76">
        <v>55.4</v>
      </c>
      <c r="E76">
        <v>62.8</v>
      </c>
    </row>
    <row r="77" spans="1:26" x14ac:dyDescent="0.3">
      <c r="A77">
        <f t="shared" si="27"/>
        <v>90</v>
      </c>
      <c r="B77">
        <v>100</v>
      </c>
      <c r="C77">
        <v>100</v>
      </c>
      <c r="D77">
        <v>99.4</v>
      </c>
      <c r="E77">
        <v>86.6</v>
      </c>
    </row>
    <row r="79" spans="1:26" x14ac:dyDescent="0.3">
      <c r="A79" t="s">
        <v>48</v>
      </c>
      <c r="B79" t="s">
        <v>90</v>
      </c>
      <c r="C79" t="s">
        <v>88</v>
      </c>
      <c r="D79">
        <v>20</v>
      </c>
    </row>
    <row r="80" spans="1:26" x14ac:dyDescent="0.3">
      <c r="A80" t="s">
        <v>50</v>
      </c>
      <c r="B80">
        <v>60</v>
      </c>
      <c r="C80">
        <v>50</v>
      </c>
      <c r="D80">
        <v>40</v>
      </c>
      <c r="E80">
        <v>30</v>
      </c>
    </row>
    <row r="81" spans="1:6" x14ac:dyDescent="0.3">
      <c r="A81">
        <v>0</v>
      </c>
      <c r="B81">
        <v>100</v>
      </c>
      <c r="C81">
        <v>100</v>
      </c>
      <c r="D81">
        <v>100</v>
      </c>
      <c r="E81">
        <v>100</v>
      </c>
      <c r="F81" t="s">
        <v>94</v>
      </c>
    </row>
    <row r="82" spans="1:6" x14ac:dyDescent="0.3">
      <c r="A82">
        <f t="shared" ref="A82:A87" si="28">A81+15</f>
        <v>15</v>
      </c>
      <c r="B82">
        <v>100</v>
      </c>
      <c r="C82">
        <v>100</v>
      </c>
      <c r="D82">
        <v>100</v>
      </c>
      <c r="E82">
        <v>100</v>
      </c>
    </row>
    <row r="83" spans="1:6" x14ac:dyDescent="0.3">
      <c r="A83">
        <f t="shared" si="28"/>
        <v>30</v>
      </c>
      <c r="B83">
        <v>100</v>
      </c>
      <c r="C83">
        <v>100</v>
      </c>
      <c r="D83">
        <v>100</v>
      </c>
      <c r="E83">
        <v>100</v>
      </c>
    </row>
    <row r="84" spans="1:6" x14ac:dyDescent="0.3">
      <c r="A84">
        <f t="shared" si="28"/>
        <v>45</v>
      </c>
      <c r="B84">
        <v>100</v>
      </c>
      <c r="C84">
        <v>100</v>
      </c>
      <c r="D84">
        <v>100</v>
      </c>
      <c r="E84">
        <v>100</v>
      </c>
    </row>
    <row r="85" spans="1:6" x14ac:dyDescent="0.3">
      <c r="A85">
        <f t="shared" si="28"/>
        <v>60</v>
      </c>
      <c r="B85">
        <v>100</v>
      </c>
      <c r="C85">
        <v>100</v>
      </c>
      <c r="D85">
        <v>100</v>
      </c>
      <c r="E85">
        <v>100</v>
      </c>
    </row>
    <row r="86" spans="1:6" x14ac:dyDescent="0.3">
      <c r="A86">
        <f t="shared" si="28"/>
        <v>75</v>
      </c>
      <c r="B86">
        <v>100</v>
      </c>
      <c r="C86">
        <v>100</v>
      </c>
      <c r="D86">
        <v>100</v>
      </c>
      <c r="E86">
        <v>100</v>
      </c>
    </row>
    <row r="87" spans="1:6" x14ac:dyDescent="0.3">
      <c r="A87">
        <f t="shared" si="28"/>
        <v>90</v>
      </c>
      <c r="B87">
        <v>100</v>
      </c>
      <c r="C87">
        <v>100</v>
      </c>
      <c r="D87">
        <v>100</v>
      </c>
      <c r="E87">
        <v>100</v>
      </c>
    </row>
  </sheetData>
  <conditionalFormatting sqref="B10:E16">
    <cfRule type="colorScale" priority="85">
      <colorScale>
        <cfvo type="num" val="4.55"/>
        <cfvo type="num" val="4.55"/>
        <color theme="0"/>
        <color rgb="FFFF0000"/>
      </colorScale>
    </cfRule>
    <cfRule type="colorScale" priority="86">
      <colorScale>
        <cfvo type="num" val="4.55"/>
        <cfvo type="num" val="100"/>
        <color rgb="FFFF0000"/>
        <color theme="0"/>
      </colorScale>
    </cfRule>
    <cfRule type="colorScale" priority="87">
      <colorScale>
        <cfvo type="num" val="4.55"/>
        <cfvo type="max"/>
        <color rgb="FFFF7128"/>
        <color rgb="FFFFEF9C"/>
      </colorScale>
    </cfRule>
  </conditionalFormatting>
  <conditionalFormatting sqref="B20:E26">
    <cfRule type="colorScale" priority="82">
      <colorScale>
        <cfvo type="num" val="4.55"/>
        <cfvo type="num" val="4.55"/>
        <color theme="0"/>
        <color rgb="FFFF0000"/>
      </colorScale>
    </cfRule>
    <cfRule type="colorScale" priority="83">
      <colorScale>
        <cfvo type="num" val="4.55"/>
        <cfvo type="num" val="100"/>
        <color rgb="FFFF0000"/>
        <color theme="0"/>
      </colorScale>
    </cfRule>
    <cfRule type="colorScale" priority="84">
      <colorScale>
        <cfvo type="num" val="4.55"/>
        <cfvo type="max"/>
        <color rgb="FFFF7128"/>
        <color rgb="FFFFEF9C"/>
      </colorScale>
    </cfRule>
  </conditionalFormatting>
  <conditionalFormatting sqref="B31:E38">
    <cfRule type="colorScale" priority="79">
      <colorScale>
        <cfvo type="num" val="4.55"/>
        <cfvo type="num" val="4.55"/>
        <color theme="0"/>
        <color rgb="FFFF0000"/>
      </colorScale>
    </cfRule>
    <cfRule type="colorScale" priority="80">
      <colorScale>
        <cfvo type="num" val="4.55"/>
        <cfvo type="num" val="100"/>
        <color rgb="FFFF0000"/>
        <color theme="0"/>
      </colorScale>
    </cfRule>
    <cfRule type="colorScale" priority="81">
      <colorScale>
        <cfvo type="num" val="4.55"/>
        <cfvo type="max"/>
        <color rgb="FFFF7128"/>
        <color rgb="FFFFEF9C"/>
      </colorScale>
    </cfRule>
  </conditionalFormatting>
  <conditionalFormatting sqref="B41:E48">
    <cfRule type="colorScale" priority="76">
      <colorScale>
        <cfvo type="num" val="4.55"/>
        <cfvo type="num" val="4.55"/>
        <color theme="0"/>
        <color rgb="FFFF0000"/>
      </colorScale>
    </cfRule>
    <cfRule type="colorScale" priority="77">
      <colorScale>
        <cfvo type="num" val="4.55"/>
        <cfvo type="num" val="100"/>
        <color rgb="FFFF0000"/>
        <color theme="0"/>
      </colorScale>
    </cfRule>
    <cfRule type="colorScale" priority="78">
      <colorScale>
        <cfvo type="num" val="4.55"/>
        <cfvo type="max"/>
        <color rgb="FFFF7128"/>
        <color rgb="FFFFEF9C"/>
      </colorScale>
    </cfRule>
  </conditionalFormatting>
  <conditionalFormatting sqref="B51:E57">
    <cfRule type="colorScale" priority="73">
      <colorScale>
        <cfvo type="num" val="4.55"/>
        <cfvo type="num" val="4.55"/>
        <color theme="0"/>
        <color rgb="FFFF0000"/>
      </colorScale>
    </cfRule>
    <cfRule type="colorScale" priority="74">
      <colorScale>
        <cfvo type="num" val="4.55"/>
        <cfvo type="num" val="100"/>
        <color rgb="FFFF0000"/>
        <color theme="0"/>
      </colorScale>
    </cfRule>
    <cfRule type="colorScale" priority="75">
      <colorScale>
        <cfvo type="num" val="4.55"/>
        <cfvo type="max"/>
        <color rgb="FFFF7128"/>
        <color rgb="FFFFEF9C"/>
      </colorScale>
    </cfRule>
  </conditionalFormatting>
  <conditionalFormatting sqref="B61:E67">
    <cfRule type="colorScale" priority="70">
      <colorScale>
        <cfvo type="num" val="4.55"/>
        <cfvo type="num" val="4.55"/>
        <color theme="0"/>
        <color rgb="FFFF0000"/>
      </colorScale>
    </cfRule>
    <cfRule type="colorScale" priority="71">
      <colorScale>
        <cfvo type="num" val="4.55"/>
        <cfvo type="num" val="100"/>
        <color rgb="FFFF0000"/>
        <color theme="0"/>
      </colorScale>
    </cfRule>
    <cfRule type="colorScale" priority="72">
      <colorScale>
        <cfvo type="num" val="4.55"/>
        <cfvo type="max"/>
        <color rgb="FFFF7128"/>
        <color rgb="FFFFEF9C"/>
      </colorScale>
    </cfRule>
  </conditionalFormatting>
  <conditionalFormatting sqref="B71:E77">
    <cfRule type="colorScale" priority="67">
      <colorScale>
        <cfvo type="num" val="4.55"/>
        <cfvo type="num" val="4.55"/>
        <color theme="0"/>
        <color rgb="FFFF0000"/>
      </colorScale>
    </cfRule>
    <cfRule type="colorScale" priority="68">
      <colorScale>
        <cfvo type="num" val="4.55"/>
        <cfvo type="num" val="100"/>
        <color rgb="FFFF0000"/>
        <color theme="0"/>
      </colorScale>
    </cfRule>
    <cfRule type="colorScale" priority="69">
      <colorScale>
        <cfvo type="num" val="4.55"/>
        <cfvo type="max"/>
        <color rgb="FFFF7128"/>
        <color rgb="FFFFEF9C"/>
      </colorScale>
    </cfRule>
  </conditionalFormatting>
  <conditionalFormatting sqref="B80:E87">
    <cfRule type="colorScale" priority="64">
      <colorScale>
        <cfvo type="num" val="4.55"/>
        <cfvo type="num" val="4.55"/>
        <color theme="0"/>
        <color rgb="FFFF0000"/>
      </colorScale>
    </cfRule>
    <cfRule type="colorScale" priority="65">
      <colorScale>
        <cfvo type="num" val="4.55"/>
        <cfvo type="num" val="100"/>
        <color rgb="FFFF0000"/>
        <color theme="0"/>
      </colorScale>
    </cfRule>
    <cfRule type="colorScale" priority="66">
      <colorScale>
        <cfvo type="num" val="4.55"/>
        <cfvo type="max"/>
        <color rgb="FFFF7128"/>
        <color rgb="FFFFEF9C"/>
      </colorScale>
    </cfRule>
  </conditionalFormatting>
  <conditionalFormatting sqref="Q31:T37">
    <cfRule type="colorScale" priority="61">
      <colorScale>
        <cfvo type="num" val="4.55"/>
        <cfvo type="num" val="4.55"/>
        <color theme="0"/>
        <color rgb="FFFF0000"/>
      </colorScale>
    </cfRule>
    <cfRule type="colorScale" priority="62">
      <colorScale>
        <cfvo type="num" val="4.55"/>
        <cfvo type="num" val="100"/>
        <color rgb="FFFF0000"/>
        <color theme="0"/>
      </colorScale>
    </cfRule>
    <cfRule type="colorScale" priority="63">
      <colorScale>
        <cfvo type="num" val="4.55"/>
        <cfvo type="max"/>
        <color rgb="FFFF7128"/>
        <color rgb="FFFFEF9C"/>
      </colorScale>
    </cfRule>
  </conditionalFormatting>
  <conditionalFormatting sqref="W31:Z37">
    <cfRule type="colorScale" priority="58">
      <colorScale>
        <cfvo type="num" val="4.55"/>
        <cfvo type="num" val="4.55"/>
        <color theme="0"/>
        <color rgb="FFFF0000"/>
      </colorScale>
    </cfRule>
    <cfRule type="colorScale" priority="59">
      <colorScale>
        <cfvo type="num" val="4.55"/>
        <cfvo type="num" val="100"/>
        <color rgb="FFFF0000"/>
        <color theme="0"/>
      </colorScale>
    </cfRule>
    <cfRule type="colorScale" priority="60">
      <colorScale>
        <cfvo type="num" val="4.55"/>
        <cfvo type="max"/>
        <color rgb="FFFF7128"/>
        <color rgb="FFFFEF9C"/>
      </colorScale>
    </cfRule>
  </conditionalFormatting>
  <conditionalFormatting sqref="Q20:T26">
    <cfRule type="colorScale" priority="55">
      <colorScale>
        <cfvo type="num" val="4.55"/>
        <cfvo type="num" val="4.55"/>
        <color theme="0"/>
        <color rgb="FFFF0000"/>
      </colorScale>
    </cfRule>
    <cfRule type="colorScale" priority="56">
      <colorScale>
        <cfvo type="num" val="4.55"/>
        <cfvo type="num" val="100"/>
        <color rgb="FFFF0000"/>
        <color theme="0"/>
      </colorScale>
    </cfRule>
    <cfRule type="colorScale" priority="57">
      <colorScale>
        <cfvo type="num" val="4.55"/>
        <cfvo type="max"/>
        <color rgb="FFFF7128"/>
        <color rgb="FFFFEF9C"/>
      </colorScale>
    </cfRule>
  </conditionalFormatting>
  <conditionalFormatting sqref="Q10:T16">
    <cfRule type="colorScale" priority="52">
      <colorScale>
        <cfvo type="num" val="4.55"/>
        <cfvo type="num" val="4.55"/>
        <color theme="0"/>
        <color rgb="FFFF0000"/>
      </colorScale>
    </cfRule>
    <cfRule type="colorScale" priority="53">
      <colorScale>
        <cfvo type="num" val="4.55"/>
        <cfvo type="num" val="100"/>
        <color rgb="FFFF0000"/>
        <color theme="0"/>
      </colorScale>
    </cfRule>
    <cfRule type="colorScale" priority="54">
      <colorScale>
        <cfvo type="num" val="4.55"/>
        <cfvo type="max"/>
        <color rgb="FFFF7128"/>
        <color rgb="FFFFEF9C"/>
      </colorScale>
    </cfRule>
  </conditionalFormatting>
  <conditionalFormatting sqref="W20:Z26">
    <cfRule type="colorScale" priority="49">
      <colorScale>
        <cfvo type="num" val="4.55"/>
        <cfvo type="num" val="4.55"/>
        <color theme="0"/>
        <color rgb="FFFF0000"/>
      </colorScale>
    </cfRule>
    <cfRule type="colorScale" priority="50">
      <colorScale>
        <cfvo type="num" val="4.55"/>
        <cfvo type="num" val="100"/>
        <color rgb="FFFF0000"/>
        <color theme="0"/>
      </colorScale>
    </cfRule>
    <cfRule type="colorScale" priority="51">
      <colorScale>
        <cfvo type="num" val="4.55"/>
        <cfvo type="max"/>
        <color rgb="FFFF7128"/>
        <color rgb="FFFFEF9C"/>
      </colorScale>
    </cfRule>
  </conditionalFormatting>
  <conditionalFormatting sqref="W10:Z16">
    <cfRule type="colorScale" priority="46">
      <colorScale>
        <cfvo type="num" val="4.55"/>
        <cfvo type="num" val="4.55"/>
        <color theme="0"/>
        <color rgb="FFFF0000"/>
      </colorScale>
    </cfRule>
    <cfRule type="colorScale" priority="47">
      <colorScale>
        <cfvo type="num" val="4.55"/>
        <cfvo type="num" val="100"/>
        <color rgb="FFFF0000"/>
        <color theme="0"/>
      </colorScale>
    </cfRule>
    <cfRule type="colorScale" priority="48">
      <colorScale>
        <cfvo type="num" val="4.55"/>
        <cfvo type="max"/>
        <color rgb="FFFF7128"/>
        <color rgb="FFFFEF9C"/>
      </colorScale>
    </cfRule>
  </conditionalFormatting>
  <conditionalFormatting sqref="W41:Z47">
    <cfRule type="colorScale" priority="43">
      <colorScale>
        <cfvo type="num" val="4.55"/>
        <cfvo type="num" val="4.55"/>
        <color theme="0"/>
        <color rgb="FFFF0000"/>
      </colorScale>
    </cfRule>
    <cfRule type="colorScale" priority="44">
      <colorScale>
        <cfvo type="num" val="4.55"/>
        <cfvo type="num" val="100"/>
        <color rgb="FFFF0000"/>
        <color theme="0"/>
      </colorScale>
    </cfRule>
    <cfRule type="colorScale" priority="45">
      <colorScale>
        <cfvo type="num" val="4.55"/>
        <cfvo type="max"/>
        <color rgb="FFFF7128"/>
        <color rgb="FFFFEF9C"/>
      </colorScale>
    </cfRule>
  </conditionalFormatting>
  <conditionalFormatting sqref="Q41:T47">
    <cfRule type="colorScale" priority="40">
      <colorScale>
        <cfvo type="num" val="4.55"/>
        <cfvo type="num" val="4.55"/>
        <color theme="0"/>
        <color rgb="FFFF0000"/>
      </colorScale>
    </cfRule>
    <cfRule type="colorScale" priority="41">
      <colorScale>
        <cfvo type="num" val="4.55"/>
        <cfvo type="num" val="100"/>
        <color rgb="FFFF0000"/>
        <color theme="0"/>
      </colorScale>
    </cfRule>
    <cfRule type="colorScale" priority="42">
      <colorScale>
        <cfvo type="num" val="4.55"/>
        <cfvo type="max"/>
        <color rgb="FFFF7128"/>
        <color rgb="FFFFEF9C"/>
      </colorScale>
    </cfRule>
  </conditionalFormatting>
  <conditionalFormatting sqref="W51:Z57">
    <cfRule type="colorScale" priority="37">
      <colorScale>
        <cfvo type="num" val="4.55"/>
        <cfvo type="num" val="4.55"/>
        <color theme="0"/>
        <color rgb="FFFF0000"/>
      </colorScale>
    </cfRule>
    <cfRule type="colorScale" priority="38">
      <colorScale>
        <cfvo type="num" val="4.55"/>
        <cfvo type="num" val="100"/>
        <color rgb="FFFF0000"/>
        <color theme="0"/>
      </colorScale>
    </cfRule>
    <cfRule type="colorScale" priority="39">
      <colorScale>
        <cfvo type="num" val="4.55"/>
        <cfvo type="max"/>
        <color rgb="FFFF7128"/>
        <color rgb="FFFFEF9C"/>
      </colorScale>
    </cfRule>
  </conditionalFormatting>
  <conditionalFormatting sqref="W61:Z67">
    <cfRule type="colorScale" priority="34">
      <colorScale>
        <cfvo type="num" val="4.55"/>
        <cfvo type="num" val="4.55"/>
        <color theme="0"/>
        <color rgb="FFFF0000"/>
      </colorScale>
    </cfRule>
    <cfRule type="colorScale" priority="35">
      <colorScale>
        <cfvo type="num" val="4.55"/>
        <cfvo type="num" val="100"/>
        <color rgb="FFFF0000"/>
        <color theme="0"/>
      </colorScale>
    </cfRule>
    <cfRule type="colorScale" priority="36">
      <colorScale>
        <cfvo type="num" val="4.55"/>
        <cfvo type="max"/>
        <color rgb="FFFF7128"/>
        <color rgb="FFFFEF9C"/>
      </colorScale>
    </cfRule>
  </conditionalFormatting>
  <conditionalFormatting sqref="Q51:T57">
    <cfRule type="colorScale" priority="31">
      <colorScale>
        <cfvo type="num" val="4.55"/>
        <cfvo type="num" val="4.55"/>
        <color theme="0"/>
        <color rgb="FFFF0000"/>
      </colorScale>
    </cfRule>
    <cfRule type="colorScale" priority="32">
      <colorScale>
        <cfvo type="num" val="4.55"/>
        <cfvo type="num" val="100"/>
        <color rgb="FFFF0000"/>
        <color theme="0"/>
      </colorScale>
    </cfRule>
    <cfRule type="colorScale" priority="33">
      <colorScale>
        <cfvo type="num" val="4.55"/>
        <cfvo type="max"/>
        <color rgb="FFFF7128"/>
        <color rgb="FFFFEF9C"/>
      </colorScale>
    </cfRule>
  </conditionalFormatting>
  <conditionalFormatting sqref="AR51:AU57">
    <cfRule type="colorScale" priority="28">
      <colorScale>
        <cfvo type="num" val="4.55"/>
        <cfvo type="num" val="4.55"/>
        <color theme="0"/>
        <color rgb="FFFF0000"/>
      </colorScale>
    </cfRule>
    <cfRule type="colorScale" priority="29">
      <colorScale>
        <cfvo type="num" val="4.55"/>
        <cfvo type="num" val="100"/>
        <color rgb="FFFF0000"/>
        <color theme="0"/>
      </colorScale>
    </cfRule>
    <cfRule type="colorScale" priority="30">
      <colorScale>
        <cfvo type="num" val="4.55"/>
        <cfvo type="max"/>
        <color rgb="FFFF7128"/>
        <color rgb="FFFFEF9C"/>
      </colorScale>
    </cfRule>
  </conditionalFormatting>
  <conditionalFormatting sqref="AX51:BA57">
    <cfRule type="colorScale" priority="25">
      <colorScale>
        <cfvo type="num" val="4.55"/>
        <cfvo type="num" val="4.55"/>
        <color theme="0"/>
        <color rgb="FFFF0000"/>
      </colorScale>
    </cfRule>
    <cfRule type="colorScale" priority="26">
      <colorScale>
        <cfvo type="num" val="4.55"/>
        <cfvo type="num" val="100"/>
        <color rgb="FFFF0000"/>
        <color theme="0"/>
      </colorScale>
    </cfRule>
    <cfRule type="colorScale" priority="27">
      <colorScale>
        <cfvo type="num" val="4.55"/>
        <cfvo type="max"/>
        <color rgb="FFFF7128"/>
        <color rgb="FFFFEF9C"/>
      </colorScale>
    </cfRule>
  </conditionalFormatting>
  <conditionalFormatting sqref="H51:K57">
    <cfRule type="colorScale" priority="22">
      <colorScale>
        <cfvo type="num" val="4.55"/>
        <cfvo type="num" val="4.55"/>
        <color theme="0"/>
        <color rgb="FFFF0000"/>
      </colorScale>
    </cfRule>
    <cfRule type="colorScale" priority="23">
      <colorScale>
        <cfvo type="num" val="4.55"/>
        <cfvo type="num" val="100"/>
        <color rgb="FFFF0000"/>
        <color theme="0"/>
      </colorScale>
    </cfRule>
    <cfRule type="colorScale" priority="24">
      <colorScale>
        <cfvo type="num" val="4.55"/>
        <cfvo type="max"/>
        <color rgb="FFFF7128"/>
        <color rgb="FFFFEF9C"/>
      </colorScale>
    </cfRule>
  </conditionalFormatting>
  <conditionalFormatting sqref="H41:K47">
    <cfRule type="colorScale" priority="19">
      <colorScale>
        <cfvo type="num" val="4.55"/>
        <cfvo type="num" val="4.55"/>
        <color theme="0"/>
        <color rgb="FFFF0000"/>
      </colorScale>
    </cfRule>
    <cfRule type="colorScale" priority="20">
      <colorScale>
        <cfvo type="num" val="4.55"/>
        <cfvo type="num" val="100"/>
        <color rgb="FFFF0000"/>
        <color theme="0"/>
      </colorScale>
    </cfRule>
    <cfRule type="colorScale" priority="21">
      <colorScale>
        <cfvo type="num" val="4.55"/>
        <cfvo type="max"/>
        <color rgb="FFFF7128"/>
        <color rgb="FFFFEF9C"/>
      </colorScale>
    </cfRule>
  </conditionalFormatting>
  <conditionalFormatting sqref="AL51:AO57">
    <cfRule type="colorScale" priority="16">
      <colorScale>
        <cfvo type="num" val="4.55"/>
        <cfvo type="num" val="4.55"/>
        <color theme="0"/>
        <color rgb="FFFF0000"/>
      </colorScale>
    </cfRule>
    <cfRule type="colorScale" priority="17">
      <colorScale>
        <cfvo type="num" val="4.55"/>
        <cfvo type="num" val="100"/>
        <color rgb="FFFF0000"/>
        <color theme="0"/>
      </colorScale>
    </cfRule>
    <cfRule type="colorScale" priority="18">
      <colorScale>
        <cfvo type="num" val="4.55"/>
        <cfvo type="max"/>
        <color rgb="FFFF7128"/>
        <color rgb="FFFFEF9C"/>
      </colorScale>
    </cfRule>
  </conditionalFormatting>
  <conditionalFormatting sqref="AF51:AI57">
    <cfRule type="colorScale" priority="13">
      <colorScale>
        <cfvo type="num" val="4.55"/>
        <cfvo type="num" val="4.55"/>
        <color theme="0"/>
        <color rgb="FFFF0000"/>
      </colorScale>
    </cfRule>
    <cfRule type="colorScale" priority="14">
      <colorScale>
        <cfvo type="num" val="4.55"/>
        <cfvo type="num" val="100"/>
        <color rgb="FFFF0000"/>
        <color theme="0"/>
      </colorScale>
    </cfRule>
    <cfRule type="colorScale" priority="15">
      <colorScale>
        <cfvo type="num" val="4.55"/>
        <cfvo type="max"/>
        <color rgb="FFFF7128"/>
        <color rgb="FFFFEF9C"/>
      </colorScale>
    </cfRule>
  </conditionalFormatting>
  <conditionalFormatting sqref="AF40:AI46">
    <cfRule type="colorScale" priority="10">
      <colorScale>
        <cfvo type="num" val="4.55"/>
        <cfvo type="num" val="4.55"/>
        <color theme="0"/>
        <color rgb="FFFF0000"/>
      </colorScale>
    </cfRule>
    <cfRule type="colorScale" priority="11">
      <colorScale>
        <cfvo type="num" val="4.55"/>
        <cfvo type="num" val="100"/>
        <color rgb="FFFF0000"/>
        <color theme="0"/>
      </colorScale>
    </cfRule>
    <cfRule type="colorScale" priority="12">
      <colorScale>
        <cfvo type="num" val="4.55"/>
        <cfvo type="max"/>
        <color rgb="FFFF7128"/>
        <color rgb="FFFFEF9C"/>
      </colorScale>
    </cfRule>
  </conditionalFormatting>
  <conditionalFormatting sqref="AL40:AO46">
    <cfRule type="colorScale" priority="7">
      <colorScale>
        <cfvo type="num" val="4.55"/>
        <cfvo type="num" val="4.55"/>
        <color theme="0"/>
        <color rgb="FFFF0000"/>
      </colorScale>
    </cfRule>
    <cfRule type="colorScale" priority="8">
      <colorScale>
        <cfvo type="num" val="4.55"/>
        <cfvo type="num" val="100"/>
        <color rgb="FFFF0000"/>
        <color theme="0"/>
      </colorScale>
    </cfRule>
    <cfRule type="colorScale" priority="9">
      <colorScale>
        <cfvo type="num" val="4.55"/>
        <cfvo type="max"/>
        <color rgb="FFFF7128"/>
        <color rgb="FFFFEF9C"/>
      </colorScale>
    </cfRule>
  </conditionalFormatting>
  <conditionalFormatting sqref="AR40:AU46">
    <cfRule type="colorScale" priority="4">
      <colorScale>
        <cfvo type="num" val="4.55"/>
        <cfvo type="num" val="4.55"/>
        <color theme="0"/>
        <color rgb="FFFF0000"/>
      </colorScale>
    </cfRule>
    <cfRule type="colorScale" priority="5">
      <colorScale>
        <cfvo type="num" val="4.55"/>
        <cfvo type="num" val="100"/>
        <color rgb="FFFF0000"/>
        <color theme="0"/>
      </colorScale>
    </cfRule>
    <cfRule type="colorScale" priority="6">
      <colorScale>
        <cfvo type="num" val="4.55"/>
        <cfvo type="max"/>
        <color rgb="FFFF7128"/>
        <color rgb="FFFFEF9C"/>
      </colorScale>
    </cfRule>
  </conditionalFormatting>
  <conditionalFormatting sqref="AF29:AI35">
    <cfRule type="colorScale" priority="1">
      <colorScale>
        <cfvo type="num" val="4.55"/>
        <cfvo type="num" val="4.55"/>
        <color theme="0"/>
        <color rgb="FFFF0000"/>
      </colorScale>
    </cfRule>
    <cfRule type="colorScale" priority="2">
      <colorScale>
        <cfvo type="num" val="4.55"/>
        <cfvo type="num" val="100"/>
        <color rgb="FFFF0000"/>
        <color theme="0"/>
      </colorScale>
    </cfRule>
    <cfRule type="colorScale" priority="3">
      <colorScale>
        <cfvo type="num" val="4.55"/>
        <cfvo type="max"/>
        <color rgb="FFFF7128"/>
        <color rgb="FFFFEF9C"/>
      </colorScale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FE</vt:lpstr>
      <vt:lpstr>EPS comparison</vt:lpstr>
      <vt:lpstr>II-B2-FE</vt:lpstr>
      <vt:lpstr>EPS-lambda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2019-08-30T18:58:27Z</dcterms:modified>
</cp:coreProperties>
</file>