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I-B1" sheetId="3" r:id="rId1"/>
    <sheet name="II-B2-FE" sheetId="1" r:id="rId2"/>
    <sheet name="EPS comparison" sheetId="2" r:id="rId3"/>
  </sheets>
  <calcPr calcId="152511"/>
</workbook>
</file>

<file path=xl/calcChain.xml><?xml version="1.0" encoding="utf-8"?>
<calcChain xmlns="http://schemas.openxmlformats.org/spreadsheetml/2006/main">
  <c r="H54" i="1" l="1"/>
  <c r="H55" i="1"/>
  <c r="H50" i="1"/>
  <c r="H51" i="1"/>
  <c r="H52" i="1"/>
  <c r="H53" i="1" s="1"/>
  <c r="H49" i="1"/>
  <c r="H48" i="1"/>
  <c r="B33" i="1"/>
  <c r="E34" i="1" s="1"/>
  <c r="C34" i="1" l="1"/>
  <c r="B34" i="1"/>
  <c r="D34" i="1"/>
</calcChain>
</file>

<file path=xl/sharedStrings.xml><?xml version="1.0" encoding="utf-8"?>
<sst xmlns="http://schemas.openxmlformats.org/spreadsheetml/2006/main" count="48" uniqueCount="40">
  <si>
    <t>FE_std_HE</t>
  </si>
  <si>
    <t>FE_mean_HE</t>
  </si>
  <si>
    <t>Resultados para um degrau de fase</t>
  </si>
  <si>
    <t>ks = 10 graus</t>
  </si>
  <si>
    <t>lambda_theta_i = 1;</t>
  </si>
  <si>
    <t>lambda_a_i = 0.5;   % lambda : regularization parameter</t>
  </si>
  <si>
    <t>PATV results</t>
  </si>
  <si>
    <t>mean</t>
  </si>
  <si>
    <t>std</t>
  </si>
  <si>
    <t>lambda_theta_i = 1.5;</t>
  </si>
  <si>
    <t>lambda_theta_i = 0.5;</t>
  </si>
  <si>
    <t>lambda_theta_i = 0.1;</t>
  </si>
  <si>
    <t>kas = 10.1 graus</t>
  </si>
  <si>
    <t>Aplicando correção sistemática com lambda = 1</t>
  </si>
  <si>
    <t xml:space="preserve">Como não sabemos o nível de ruído, adotamos um valor médio </t>
  </si>
  <si>
    <t xml:space="preserve">Correção: </t>
  </si>
  <si>
    <t>Caso II-B2</t>
  </si>
  <si>
    <t>Comparações de FE</t>
  </si>
  <si>
    <t>ATENÇÃO: simulação com phi_0 uniformemente distribuído entre 0 e 90</t>
  </si>
  <si>
    <t>Não sei ainda se teria alguma influência do ângulo phi_0 na estimação de frequencia.</t>
  </si>
  <si>
    <t>kas = 10 graus</t>
  </si>
  <si>
    <t>PATV</t>
  </si>
  <si>
    <t>FE</t>
  </si>
  <si>
    <t>FE_mean</t>
  </si>
  <si>
    <t>FE_STD</t>
  </si>
  <si>
    <t>kas = -10</t>
  </si>
  <si>
    <t>kas = -20</t>
  </si>
  <si>
    <t>Pequena perturbação em kas não afeta o desempenho</t>
  </si>
  <si>
    <t>kas = -30</t>
  </si>
  <si>
    <t>kas = -40</t>
  </si>
  <si>
    <t>[Hz/Hz]</t>
  </si>
  <si>
    <t>kas = -50</t>
  </si>
  <si>
    <t>kas = -60</t>
  </si>
  <si>
    <t>O valor do erro sistemático depende bastante de kas</t>
  </si>
  <si>
    <t>Talvez se encontrarmos algum parâmetro no sinal de detecção que seja correlacionado com kas possamos fazer uma calibração do método</t>
  </si>
  <si>
    <t>tentativa: valor máximo do sinal de detecção?</t>
  </si>
  <si>
    <t>mean dmax</t>
  </si>
  <si>
    <t>std_dmax</t>
  </si>
  <si>
    <t>SNR 60 dB</t>
  </si>
  <si>
    <t>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</si>
</sst>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5" formatCode="0.000000"/>
    <numFmt numFmtId="166" formatCode="0.00000"/>
    <numFmt numFmtId="167" formatCode="0.0000"/>
    <numFmt numFmtId="168" formatCode="0.0%"/>
    <numFmt numFmtId="171" formatCode="_-* #,##0.00000_-;\-* #,##0.00000_-;_-* &quot;-&quot;??_-;_-@_-"/>
    <numFmt numFmtId="172" formatCode="_-* #,##0.000000_-;\-* #,##0.000000_-;_-* &quot;-&quot;??_-;_-@_-"/>
    <numFmt numFmtId="177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2" applyNumberFormat="1" applyFont="1"/>
    <xf numFmtId="10" fontId="0" fillId="0" borderId="0" xfId="2" applyNumberFormat="1" applyFont="1"/>
    <xf numFmtId="171" fontId="0" fillId="0" borderId="0" xfId="1" applyNumberFormat="1" applyFont="1"/>
    <xf numFmtId="0" fontId="0" fillId="2" borderId="0" xfId="0" applyFill="1"/>
    <xf numFmtId="177" fontId="0" fillId="0" borderId="0" xfId="0" applyNumberFormat="1"/>
    <xf numFmtId="2" fontId="0" fillId="0" borderId="0" xfId="0" applyNumberFormat="1"/>
    <xf numFmtId="172" fontId="0" fillId="2" borderId="0" xfId="1" applyNumberFormat="1" applyFont="1" applyFill="1" applyAlignment="1">
      <alignment horizontal="right"/>
    </xf>
    <xf numFmtId="0" fontId="0" fillId="3" borderId="0" xfId="0" applyFill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'II-B2-FE'!$J$46</c:f>
              <c:strCache>
                <c:ptCount val="1"/>
                <c:pt idx="0">
                  <c:v>FE_mean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'II-B2-FE'!$I$47:$I$53</c:f>
              <c:numCache>
                <c:formatCode>0.0000</c:formatCode>
                <c:ptCount val="7"/>
                <c:pt idx="0" formatCode="General">
                  <c:v>3.7000000000000002E-3</c:v>
                </c:pt>
                <c:pt idx="1">
                  <c:v>4.5566643297521E-3</c:v>
                </c:pt>
                <c:pt idx="2" formatCode="0.000">
                  <c:v>2.8188661061079801E-2</c:v>
                </c:pt>
                <c:pt idx="3" formatCode="0.000">
                  <c:v>6.1540168866375602E-2</c:v>
                </c:pt>
                <c:pt idx="4" formatCode="0.00">
                  <c:v>0.111931148338968</c:v>
                </c:pt>
                <c:pt idx="5" formatCode="0.00">
                  <c:v>0.15541788218267699</c:v>
                </c:pt>
                <c:pt idx="6" formatCode="0.00">
                  <c:v>0.16061308265056201</c:v>
                </c:pt>
              </c:numCache>
            </c:numRef>
          </c:xVal>
          <c:yVal>
            <c:numRef>
              <c:f>'II-B2-FE'!$J$47:$J$53</c:f>
              <c:numCache>
                <c:formatCode>0.0000</c:formatCode>
                <c:ptCount val="7"/>
                <c:pt idx="0">
                  <c:v>2.2118772199628098E-3</c:v>
                </c:pt>
                <c:pt idx="1">
                  <c:v>2.1649932208435601E-3</c:v>
                </c:pt>
                <c:pt idx="2" formatCode="0.000">
                  <c:v>1.4805433392445599E-3</c:v>
                </c:pt>
                <c:pt idx="3">
                  <c:v>3.46474178107816E-3</c:v>
                </c:pt>
                <c:pt idx="4">
                  <c:v>3.1081787665888701E-3</c:v>
                </c:pt>
                <c:pt idx="5">
                  <c:v>2.27097856401685E-3</c:v>
                </c:pt>
                <c:pt idx="6">
                  <c:v>4.4627966058032297E-4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91280"/>
        <c:axId val="331597520"/>
      </c:scatterChart>
      <c:valAx>
        <c:axId val="33019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597520"/>
        <c:crosses val="autoZero"/>
        <c:crossBetween val="midCat"/>
      </c:valAx>
      <c:valAx>
        <c:axId val="331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019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'II-B2-FE'!$I$46</c:f>
              <c:strCache>
                <c:ptCount val="1"/>
                <c:pt idx="0">
                  <c:v>mean dmax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'II-B2-FE'!$H$47:$H$53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'II-B2-FE'!$I$47:$I$53</c:f>
              <c:numCache>
                <c:formatCode>0.0000</c:formatCode>
                <c:ptCount val="7"/>
                <c:pt idx="0" formatCode="General">
                  <c:v>3.7000000000000002E-3</c:v>
                </c:pt>
                <c:pt idx="1">
                  <c:v>4.5566643297521E-3</c:v>
                </c:pt>
                <c:pt idx="2" formatCode="0.000">
                  <c:v>2.8188661061079801E-2</c:v>
                </c:pt>
                <c:pt idx="3" formatCode="0.000">
                  <c:v>6.1540168866375602E-2</c:v>
                </c:pt>
                <c:pt idx="4" formatCode="0.00">
                  <c:v>0.111931148338968</c:v>
                </c:pt>
                <c:pt idx="5" formatCode="0.00">
                  <c:v>0.15541788218267699</c:v>
                </c:pt>
                <c:pt idx="6" formatCode="0.00">
                  <c:v>0.16061308265056201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92456"/>
        <c:axId val="328569672"/>
      </c:scatterChart>
      <c:valAx>
        <c:axId val="33019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569672"/>
        <c:crosses val="autoZero"/>
        <c:crossBetween val="midCat"/>
      </c:valAx>
      <c:valAx>
        <c:axId val="3285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019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128587</xdr:colOff>
      <xdr:row>44</xdr:row>
      <xdr:rowOff>180975</xdr:rowOff>
    </xdr:from>
    <xdr:to>
      <xdr:col>19</xdr:col>
      <xdr:colOff>433387</xdr:colOff>
      <xdr:row>59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528637</xdr:colOff>
      <xdr:row>56</xdr:row>
      <xdr:rowOff>95250</xdr:rowOff>
    </xdr:from>
    <xdr:to>
      <xdr:col>12</xdr:col>
      <xdr:colOff>23812</xdr:colOff>
      <xdr:row>70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A3" sqref="A3"/>
    </sheetView>
  </sheetViews>
  <sheetFormatPr defaultRowHeight="15" x14ac:dyDescent="0.25"/>
  <cols>
    <col min="1" max="1" width="20.28515625" customWidth="1"/>
    <col min="2" max="2" width="9.7109375" bestFit="1" customWidth="1"/>
    <col min="3" max="4" width="9.5703125" bestFit="1" customWidth="1"/>
    <col min="5" max="5" width="10" bestFit="1" customWidth="1"/>
    <col min="7" max="7" width="11.140625" customWidth="1"/>
    <col min="8" max="8" width="11.5703125" bestFit="1" customWidth="1"/>
    <col min="9" max="10" width="12.28515625" bestFit="1" customWidth="1"/>
    <col min="11" max="11" width="10.5703125" bestFit="1" customWidth="1"/>
  </cols>
  <sheetData>
    <row r="1" spans="1:13" x14ac:dyDescent="0.25">
      <c r="A1" t="s">
        <v>2</v>
      </c>
    </row>
    <row r="3" spans="1:13" x14ac:dyDescent="0.25">
      <c r="A3" s="12" t="s">
        <v>16</v>
      </c>
    </row>
    <row r="5" spans="1:13" x14ac:dyDescent="0.25">
      <c r="A5" t="s">
        <v>17</v>
      </c>
    </row>
    <row r="7" spans="1:13" x14ac:dyDescent="0.25">
      <c r="A7" t="s">
        <v>3</v>
      </c>
    </row>
    <row r="8" spans="1:13" x14ac:dyDescent="0.25">
      <c r="A8" t="s">
        <v>1</v>
      </c>
      <c r="B8">
        <v>9.1106134929124199E-4</v>
      </c>
      <c r="C8">
        <v>1.54337988536257E-3</v>
      </c>
      <c r="D8">
        <v>2.3653612482046702E-3</v>
      </c>
      <c r="E8">
        <v>3.27144081009661E-3</v>
      </c>
      <c r="G8" s="8" t="s">
        <v>18</v>
      </c>
    </row>
    <row r="9" spans="1:13" x14ac:dyDescent="0.25">
      <c r="A9" t="s">
        <v>0</v>
      </c>
      <c r="B9">
        <v>5.0520920986476701E-4</v>
      </c>
      <c r="C9">
        <v>1.03303217881681E-3</v>
      </c>
      <c r="D9">
        <v>2.5282448854770999E-3</v>
      </c>
      <c r="E9">
        <v>7.1657420944716797E-3</v>
      </c>
      <c r="G9" s="8" t="s">
        <v>19</v>
      </c>
    </row>
    <row r="11" spans="1:13" x14ac:dyDescent="0.25">
      <c r="A11" t="s">
        <v>6</v>
      </c>
    </row>
    <row r="12" spans="1:13" x14ac:dyDescent="0.25">
      <c r="A12" t="s">
        <v>5</v>
      </c>
    </row>
    <row r="14" spans="1:13" x14ac:dyDescent="0.25">
      <c r="A14" t="s">
        <v>9</v>
      </c>
      <c r="B14">
        <v>90</v>
      </c>
      <c r="C14">
        <v>80</v>
      </c>
      <c r="D14">
        <v>70</v>
      </c>
      <c r="E14">
        <v>60</v>
      </c>
      <c r="F14">
        <v>50</v>
      </c>
      <c r="G14">
        <v>40</v>
      </c>
      <c r="H14">
        <v>30</v>
      </c>
      <c r="J14" t="s">
        <v>12</v>
      </c>
    </row>
    <row r="15" spans="1:13" x14ac:dyDescent="0.25">
      <c r="A15" t="s">
        <v>7</v>
      </c>
      <c r="E15" s="4">
        <v>3.39818816066186E-3</v>
      </c>
      <c r="F15" s="4">
        <v>3.38739828062862E-3</v>
      </c>
      <c r="G15" s="4">
        <v>3.34130698534317E-3</v>
      </c>
      <c r="H15" s="4">
        <v>3.2923522745526099E-3</v>
      </c>
      <c r="J15" s="4">
        <v>3.3987921653649399E-3</v>
      </c>
      <c r="K15" s="4">
        <v>3.3864068518566601E-3</v>
      </c>
      <c r="L15" s="4">
        <v>3.34779028123684E-3</v>
      </c>
      <c r="M15" s="4">
        <v>3.2802614457142702E-3</v>
      </c>
    </row>
    <row r="16" spans="1:13" x14ac:dyDescent="0.25">
      <c r="A16" t="s">
        <v>8</v>
      </c>
      <c r="E16" s="1">
        <v>1.4352945247077501E-5</v>
      </c>
      <c r="F16" s="1">
        <v>4.21269667454179E-5</v>
      </c>
      <c r="G16" s="1">
        <v>1.3746463529222701E-4</v>
      </c>
      <c r="H16" s="1">
        <v>4.4489958771445199E-4</v>
      </c>
      <c r="J16" s="1">
        <v>1.3738490760718099E-5</v>
      </c>
      <c r="K16" s="1">
        <v>4.4590463683961898E-5</v>
      </c>
      <c r="L16" s="1">
        <v>1.3580288293841501E-4</v>
      </c>
      <c r="M16" s="1">
        <v>4.5071145312710101E-4</v>
      </c>
    </row>
    <row r="18" spans="1:13" x14ac:dyDescent="0.25">
      <c r="A18" t="s">
        <v>4</v>
      </c>
      <c r="J18">
        <v>60</v>
      </c>
      <c r="K18">
        <v>50</v>
      </c>
      <c r="L18">
        <v>40</v>
      </c>
      <c r="M18">
        <v>30</v>
      </c>
    </row>
    <row r="19" spans="1:13" x14ac:dyDescent="0.25">
      <c r="A19" t="s">
        <v>7</v>
      </c>
      <c r="B19" s="3">
        <v>2.2174834841413799E-3</v>
      </c>
      <c r="C19" s="3">
        <v>2.2173636870741701E-3</v>
      </c>
      <c r="D19" s="3">
        <v>2.2165607027240099E-3</v>
      </c>
      <c r="E19" s="11">
        <v>2.21256983397581E-3</v>
      </c>
      <c r="F19" s="3">
        <v>2.19357690546891E-3</v>
      </c>
      <c r="G19" s="3">
        <v>2.1454545592692201E-3</v>
      </c>
      <c r="H19" s="3">
        <v>2.0905497903933199E-3</v>
      </c>
      <c r="J19" s="11">
        <v>2.2118748129290899E-3</v>
      </c>
      <c r="K19" s="4">
        <v>2.1937662828832001E-3</v>
      </c>
      <c r="L19" s="4">
        <v>2.1555681207071501E-3</v>
      </c>
      <c r="M19" s="4">
        <v>2.0769202567494901E-3</v>
      </c>
    </row>
    <row r="20" spans="1:13" x14ac:dyDescent="0.25">
      <c r="A20" t="s">
        <v>8</v>
      </c>
      <c r="B20" s="1">
        <v>4.4579053682022198E-7</v>
      </c>
      <c r="C20" s="1">
        <v>1.37711696005554E-6</v>
      </c>
      <c r="D20" s="1">
        <v>4.37567522213816E-6</v>
      </c>
      <c r="E20" s="11">
        <v>1.4152367321491801E-5</v>
      </c>
      <c r="F20" s="1">
        <v>4.3915118135296198E-5</v>
      </c>
      <c r="G20" s="1">
        <v>1.3896454834803499E-4</v>
      </c>
      <c r="H20" s="1">
        <v>4.5001141857460998E-4</v>
      </c>
      <c r="J20" s="11">
        <v>1.4019038282388201E-5</v>
      </c>
      <c r="K20" s="1">
        <v>4.3091320950479502E-5</v>
      </c>
      <c r="L20">
        <v>1.41774875982181E-4</v>
      </c>
      <c r="M20">
        <v>4.4871321568041602E-4</v>
      </c>
    </row>
    <row r="22" spans="1:13" x14ac:dyDescent="0.25">
      <c r="A22" t="s">
        <v>10</v>
      </c>
    </row>
    <row r="23" spans="1:13" x14ac:dyDescent="0.25">
      <c r="A23" t="s">
        <v>7</v>
      </c>
      <c r="E23" s="3">
        <v>9.2980126328905805E-4</v>
      </c>
      <c r="F23" s="3">
        <v>9.1697586583923104E-4</v>
      </c>
      <c r="G23" s="3">
        <v>9.0333252324615101E-4</v>
      </c>
      <c r="H23" s="3">
        <v>9.2397122003400002E-4</v>
      </c>
      <c r="J23" s="3">
        <v>9.2684330660353304E-4</v>
      </c>
      <c r="K23" s="3">
        <v>9.1426272016572902E-4</v>
      </c>
      <c r="L23" s="3">
        <v>8.9093069763033703E-4</v>
      </c>
      <c r="M23" s="3">
        <v>9.2702022162879298E-4</v>
      </c>
    </row>
    <row r="24" spans="1:13" x14ac:dyDescent="0.25">
      <c r="A24" t="s">
        <v>8</v>
      </c>
      <c r="E24" s="1">
        <v>1.5341057646112501E-5</v>
      </c>
      <c r="F24" s="1">
        <v>4.8170153209329298E-5</v>
      </c>
      <c r="G24">
        <v>1.4751370212406001E-4</v>
      </c>
      <c r="H24">
        <v>4.6755372514574797E-4</v>
      </c>
      <c r="J24" s="1">
        <v>1.5224274062994701E-5</v>
      </c>
      <c r="K24" s="1">
        <v>4.9367305678682999E-5</v>
      </c>
      <c r="L24">
        <v>1.47456113175943E-4</v>
      </c>
      <c r="M24">
        <v>4.9477639907994698E-4</v>
      </c>
    </row>
    <row r="25" spans="1:13" x14ac:dyDescent="0.25">
      <c r="J25" s="7"/>
      <c r="K25" s="7"/>
      <c r="L25" s="7"/>
      <c r="M25" s="7"/>
    </row>
    <row r="26" spans="1:13" x14ac:dyDescent="0.25">
      <c r="A26" t="s">
        <v>11</v>
      </c>
    </row>
    <row r="27" spans="1:13" x14ac:dyDescent="0.25">
      <c r="A27" t="s">
        <v>7</v>
      </c>
      <c r="E27" s="2">
        <v>5.46314930882785E-5</v>
      </c>
      <c r="F27" s="2">
        <v>5.2998615513810002E-5</v>
      </c>
      <c r="G27" s="3">
        <v>1.2618176950264599E-4</v>
      </c>
      <c r="H27" s="3">
        <v>1.0193651246684201E-3</v>
      </c>
      <c r="J27" s="2">
        <v>5.5077407461215099E-5</v>
      </c>
      <c r="K27" s="2">
        <v>5.6308754861886002E-5</v>
      </c>
      <c r="L27" s="3">
        <v>1.1528281839387099E-4</v>
      </c>
      <c r="M27" s="3">
        <v>1.0209234467157E-3</v>
      </c>
    </row>
    <row r="28" spans="1:13" x14ac:dyDescent="0.25">
      <c r="A28" t="s">
        <v>8</v>
      </c>
      <c r="E28" s="1">
        <v>2.34288838944181E-5</v>
      </c>
      <c r="F28" s="1">
        <v>7.2452062253393904E-5</v>
      </c>
      <c r="G28">
        <v>2.2200753183057901E-4</v>
      </c>
      <c r="H28">
        <v>8.9113719824623699E-4</v>
      </c>
      <c r="J28" s="1">
        <v>2.3029666599093299E-5</v>
      </c>
      <c r="K28" s="1">
        <v>7.5301168573491906E-5</v>
      </c>
      <c r="L28">
        <v>2.3084002076578E-4</v>
      </c>
      <c r="M28">
        <v>8.9328868849508105E-4</v>
      </c>
    </row>
    <row r="29" spans="1:13" x14ac:dyDescent="0.25">
      <c r="G29" s="5"/>
      <c r="H29" s="5"/>
      <c r="I29" s="5"/>
      <c r="J29" s="5"/>
    </row>
    <row r="30" spans="1:13" x14ac:dyDescent="0.25">
      <c r="G30" s="6"/>
      <c r="J30" s="8" t="s">
        <v>27</v>
      </c>
    </row>
    <row r="31" spans="1:13" x14ac:dyDescent="0.25">
      <c r="A31" t="s">
        <v>13</v>
      </c>
    </row>
    <row r="32" spans="1:13" x14ac:dyDescent="0.25">
      <c r="A32" t="s">
        <v>14</v>
      </c>
    </row>
    <row r="33" spans="1:12" x14ac:dyDescent="0.25">
      <c r="A33" t="s">
        <v>15</v>
      </c>
      <c r="B33" s="4">
        <f>AVERAGE(E19:H19)</f>
        <v>2.1605377722768151E-3</v>
      </c>
    </row>
    <row r="34" spans="1:12" x14ac:dyDescent="0.25">
      <c r="A34" t="s">
        <v>7</v>
      </c>
      <c r="B34" s="1">
        <f>E19-$B$33</f>
        <v>5.2032061698994905E-5</v>
      </c>
      <c r="C34" s="1">
        <f t="shared" ref="C34:E34" si="0">F19-$B$33</f>
        <v>3.3039133192094838E-5</v>
      </c>
      <c r="D34" s="1">
        <f t="shared" si="0"/>
        <v>-1.5083213007595006E-5</v>
      </c>
      <c r="E34" s="1">
        <f t="shared" si="0"/>
        <v>-6.9987981883495171E-5</v>
      </c>
    </row>
    <row r="35" spans="1:12" x14ac:dyDescent="0.25">
      <c r="B35" s="1"/>
      <c r="C35" s="1"/>
      <c r="D35" s="1"/>
      <c r="E35" s="1"/>
    </row>
    <row r="36" spans="1:12" x14ac:dyDescent="0.25">
      <c r="B36" s="1"/>
      <c r="C36" s="1"/>
      <c r="D36" s="1"/>
      <c r="E36" s="1"/>
    </row>
    <row r="37" spans="1:12" x14ac:dyDescent="0.25">
      <c r="A37" t="s">
        <v>30</v>
      </c>
    </row>
    <row r="38" spans="1:12" x14ac:dyDescent="0.25">
      <c r="A38" t="s">
        <v>22</v>
      </c>
      <c r="B38">
        <v>60</v>
      </c>
      <c r="C38">
        <v>50</v>
      </c>
      <c r="D38">
        <v>40</v>
      </c>
      <c r="E38">
        <v>30</v>
      </c>
    </row>
    <row r="39" spans="1:12" x14ac:dyDescent="0.25">
      <c r="A39" t="s">
        <v>25</v>
      </c>
      <c r="B39" s="4">
        <v>-1.8985172077897101E-3</v>
      </c>
      <c r="C39" s="4">
        <v>-1.8859839321786801E-3</v>
      </c>
      <c r="D39" s="4">
        <v>-1.84408711463619E-3</v>
      </c>
      <c r="E39" s="4">
        <v>-1.8357987678080999E-3</v>
      </c>
    </row>
    <row r="40" spans="1:12" x14ac:dyDescent="0.25">
      <c r="B40" s="1">
        <v>1.3870852577291001E-5</v>
      </c>
      <c r="C40" s="1">
        <v>4.4370290699854898E-5</v>
      </c>
      <c r="D40">
        <v>1.37758759280098E-4</v>
      </c>
      <c r="E40">
        <v>4.3177118710681502E-4</v>
      </c>
    </row>
    <row r="42" spans="1:12" x14ac:dyDescent="0.25">
      <c r="A42" t="s">
        <v>26</v>
      </c>
      <c r="B42" s="4">
        <v>-1.14411466143884E-3</v>
      </c>
      <c r="C42" s="4">
        <v>-1.13732636156727E-3</v>
      </c>
      <c r="D42" s="4">
        <v>-1.1311222817731201E-3</v>
      </c>
      <c r="E42" s="4">
        <v>-1.13916299235699E-3</v>
      </c>
      <c r="G42" t="s">
        <v>33</v>
      </c>
    </row>
    <row r="43" spans="1:12" x14ac:dyDescent="0.25">
      <c r="B43" s="1">
        <v>1.632029604517E-5</v>
      </c>
      <c r="C43" s="1">
        <v>4.9560099941886499E-5</v>
      </c>
      <c r="D43">
        <v>1.6060387608141501E-4</v>
      </c>
      <c r="E43">
        <v>4.9632987227239103E-4</v>
      </c>
      <c r="G43" t="s">
        <v>34</v>
      </c>
    </row>
    <row r="44" spans="1:12" x14ac:dyDescent="0.25">
      <c r="G44" t="s">
        <v>35</v>
      </c>
    </row>
    <row r="45" spans="1:12" x14ac:dyDescent="0.25">
      <c r="A45" t="s">
        <v>28</v>
      </c>
      <c r="B45" s="4">
        <v>-5.2528405083098698E-4</v>
      </c>
      <c r="C45" s="4">
        <v>-5.2476064743835302E-4</v>
      </c>
      <c r="D45" s="4">
        <v>-5.2115200376183003E-4</v>
      </c>
      <c r="E45" s="4">
        <v>-5.3310761789805098E-4</v>
      </c>
      <c r="H45" t="s">
        <v>38</v>
      </c>
    </row>
    <row r="46" spans="1:12" x14ac:dyDescent="0.25">
      <c r="B46" s="1">
        <v>1.7113734935356899E-5</v>
      </c>
      <c r="C46" s="1">
        <v>5.4769647542505501E-5</v>
      </c>
      <c r="D46">
        <v>1.6810675219378201E-4</v>
      </c>
      <c r="E46">
        <v>5.5323714320546597E-4</v>
      </c>
      <c r="H46" t="s">
        <v>39</v>
      </c>
      <c r="I46" t="s">
        <v>36</v>
      </c>
      <c r="J46" t="s">
        <v>23</v>
      </c>
      <c r="L46" t="s">
        <v>37</v>
      </c>
    </row>
    <row r="47" spans="1:12" x14ac:dyDescent="0.25">
      <c r="H47">
        <v>10</v>
      </c>
      <c r="I47">
        <v>3.7000000000000002E-3</v>
      </c>
      <c r="J47" s="4">
        <v>2.2118772199628098E-3</v>
      </c>
      <c r="L47" s="3">
        <v>1.4458157246083101E-5</v>
      </c>
    </row>
    <row r="48" spans="1:12" x14ac:dyDescent="0.25">
      <c r="A48" t="s">
        <v>29</v>
      </c>
      <c r="B48" s="3">
        <v>6.3790293082863702E-6</v>
      </c>
      <c r="C48" s="3">
        <v>6.7647208051132201E-6</v>
      </c>
      <c r="D48" s="3">
        <v>1.28786324412826E-5</v>
      </c>
      <c r="E48" s="3">
        <v>4.1919718019352101E-5</v>
      </c>
      <c r="H48">
        <f>15</f>
        <v>15</v>
      </c>
      <c r="I48" s="4">
        <v>4.5566643297521E-3</v>
      </c>
      <c r="J48" s="4">
        <v>2.1649932208435601E-3</v>
      </c>
      <c r="L48" s="3">
        <v>1.8148094370953901E-4</v>
      </c>
    </row>
    <row r="49" spans="1:12" x14ac:dyDescent="0.25">
      <c r="B49" s="1">
        <v>1.73263306517101E-5</v>
      </c>
      <c r="C49" s="1">
        <v>5.4935769521614102E-5</v>
      </c>
      <c r="D49">
        <v>1.7271820992204501E-4</v>
      </c>
      <c r="E49">
        <v>5.4530682268384505E-4</v>
      </c>
      <c r="H49">
        <f>H48+15</f>
        <v>30</v>
      </c>
      <c r="I49" s="9">
        <v>2.8188661061079801E-2</v>
      </c>
      <c r="J49" s="9">
        <v>1.4805433392445599E-3</v>
      </c>
      <c r="L49" s="3">
        <v>3.5223250677112199E-4</v>
      </c>
    </row>
    <row r="50" spans="1:12" x14ac:dyDescent="0.25">
      <c r="H50">
        <f t="shared" ref="H50:H55" si="1">H49+15</f>
        <v>45</v>
      </c>
      <c r="I50" s="9">
        <v>6.1540168866375602E-2</v>
      </c>
      <c r="J50" s="4">
        <v>3.46474178107816E-3</v>
      </c>
      <c r="L50" s="3">
        <v>4.9611771021625703E-4</v>
      </c>
    </row>
    <row r="51" spans="1:12" x14ac:dyDescent="0.25">
      <c r="A51" t="s">
        <v>31</v>
      </c>
      <c r="B51" s="4">
        <v>5.6858121833954802E-4</v>
      </c>
      <c r="C51" s="4">
        <v>5.6645159995523105E-4</v>
      </c>
      <c r="D51" s="4">
        <v>5.66874990669772E-4</v>
      </c>
      <c r="E51" s="4">
        <v>6.3390868184733096E-4</v>
      </c>
      <c r="H51">
        <f t="shared" si="1"/>
        <v>60</v>
      </c>
      <c r="I51" s="10">
        <v>0.111931148338968</v>
      </c>
      <c r="J51" s="4">
        <v>3.1081787665888701E-3</v>
      </c>
      <c r="L51" s="3">
        <v>5.0677305705378397E-4</v>
      </c>
    </row>
    <row r="52" spans="1:12" x14ac:dyDescent="0.25">
      <c r="B52" s="1">
        <v>2.0277905166956101E-5</v>
      </c>
      <c r="C52" s="1">
        <v>6.2388705014937001E-5</v>
      </c>
      <c r="D52">
        <v>1.86766139468301E-4</v>
      </c>
      <c r="E52">
        <v>6.43205226906826E-4</v>
      </c>
      <c r="H52">
        <f t="shared" si="1"/>
        <v>75</v>
      </c>
      <c r="I52" s="10">
        <v>0.15541788218267699</v>
      </c>
      <c r="J52" s="4">
        <v>2.27097856401685E-3</v>
      </c>
      <c r="L52" s="3">
        <v>5.7550877009226596E-4</v>
      </c>
    </row>
    <row r="53" spans="1:12" x14ac:dyDescent="0.25">
      <c r="H53">
        <f t="shared" si="1"/>
        <v>90</v>
      </c>
      <c r="I53" s="10">
        <v>0.16061308265056201</v>
      </c>
      <c r="J53" s="4">
        <v>4.4627966058032297E-4</v>
      </c>
      <c r="L53" s="3">
        <v>5.53791658750513E-4</v>
      </c>
    </row>
    <row r="54" spans="1:12" x14ac:dyDescent="0.25">
      <c r="A54" t="s">
        <v>32</v>
      </c>
      <c r="B54" s="4">
        <v>9.2585088157849595E-4</v>
      </c>
      <c r="C54" s="4">
        <v>9.2905986106649001E-4</v>
      </c>
      <c r="D54" s="4">
        <v>9.47953283117272E-4</v>
      </c>
      <c r="E54" s="4">
        <v>9.6233798310813099E-4</v>
      </c>
      <c r="H54">
        <f>H53+15</f>
        <v>105</v>
      </c>
      <c r="I54" s="10">
        <v>0.10988885417041599</v>
      </c>
      <c r="J54" s="4">
        <v>-5.3275215219592198E-3</v>
      </c>
      <c r="L54" s="3">
        <v>5.97704462378584E-4</v>
      </c>
    </row>
    <row r="55" spans="1:12" x14ac:dyDescent="0.25">
      <c r="B55" s="1">
        <v>1.9175126747274499E-5</v>
      </c>
      <c r="C55" s="1">
        <v>5.98823371423586E-5</v>
      </c>
      <c r="D55">
        <v>1.91943820653193E-4</v>
      </c>
      <c r="E55">
        <v>6.0160956353417605E-4</v>
      </c>
      <c r="H55">
        <f t="shared" si="1"/>
        <v>120</v>
      </c>
      <c r="I55" s="10">
        <v>8.5329534580362798E-2</v>
      </c>
      <c r="J55" s="4">
        <v>-1.53589490174731E-2</v>
      </c>
      <c r="L55" s="3">
        <v>5.0891785553617002E-4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"/>
  <sheetViews>
    <sheetView workbookViewId="0">
      <selection activeCell="N6" sqref="N6:Q12"/>
    </sheetView>
  </sheetViews>
  <sheetFormatPr defaultRowHeight="15" x14ac:dyDescent="0.25"/>
  <sheetData>
    <row r="2" spans="1:17" x14ac:dyDescent="0.25">
      <c r="A2" t="s">
        <v>20</v>
      </c>
    </row>
    <row r="4" spans="1:17" x14ac:dyDescent="0.25">
      <c r="A4" t="s">
        <v>21</v>
      </c>
      <c r="H4" t="s">
        <v>23</v>
      </c>
      <c r="N4" t="s">
        <v>24</v>
      </c>
    </row>
    <row r="6" spans="1:17" x14ac:dyDescent="0.25">
      <c r="B6">
        <v>0</v>
      </c>
      <c r="C6">
        <v>0</v>
      </c>
      <c r="D6">
        <v>0</v>
      </c>
      <c r="E6">
        <v>0</v>
      </c>
      <c r="I6">
        <v>2.2125025294899799E-3</v>
      </c>
      <c r="J6">
        <v>2.1934373724922002E-3</v>
      </c>
      <c r="K6">
        <v>2.1474178095515E-3</v>
      </c>
      <c r="L6">
        <v>2.0856218540179299E-3</v>
      </c>
      <c r="N6" s="1">
        <v>1.41678800463697E-5</v>
      </c>
      <c r="O6" s="1">
        <v>4.4287369757191802E-5</v>
      </c>
      <c r="P6">
        <v>1.3885142683918799E-4</v>
      </c>
      <c r="Q6">
        <v>4.4423225817998198E-4</v>
      </c>
    </row>
    <row r="7" spans="1:17" x14ac:dyDescent="0.25">
      <c r="B7">
        <v>0</v>
      </c>
      <c r="C7">
        <v>0</v>
      </c>
      <c r="D7">
        <v>0</v>
      </c>
      <c r="E7">
        <v>0</v>
      </c>
      <c r="I7">
        <v>2.2125080234570399E-3</v>
      </c>
      <c r="J7">
        <v>2.1934044651903801E-3</v>
      </c>
      <c r="K7">
        <v>2.14685310520821E-3</v>
      </c>
      <c r="L7">
        <v>2.0904798686203598E-3</v>
      </c>
      <c r="N7" s="1">
        <v>1.4015834874032001E-5</v>
      </c>
      <c r="O7" s="1">
        <v>4.4013014169035201E-5</v>
      </c>
      <c r="P7">
        <v>1.3801978129326101E-4</v>
      </c>
      <c r="Q7">
        <v>4.4499719130213498E-4</v>
      </c>
    </row>
    <row r="8" spans="1:17" x14ac:dyDescent="0.25">
      <c r="B8">
        <v>0</v>
      </c>
      <c r="C8">
        <v>0</v>
      </c>
      <c r="D8">
        <v>0</v>
      </c>
      <c r="E8">
        <v>0</v>
      </c>
      <c r="I8">
        <v>2.2126785776689401E-3</v>
      </c>
      <c r="J8">
        <v>2.1938362810644402E-3</v>
      </c>
      <c r="K8">
        <v>2.1476906784019399E-3</v>
      </c>
      <c r="L8">
        <v>2.0985714115193599E-3</v>
      </c>
      <c r="N8" s="1">
        <v>1.3911189943835299E-5</v>
      </c>
      <c r="O8" s="1">
        <v>4.33403373487918E-5</v>
      </c>
      <c r="P8">
        <v>1.41234598098615E-4</v>
      </c>
      <c r="Q8">
        <v>4.4516382592519498E-4</v>
      </c>
    </row>
    <row r="9" spans="1:17" x14ac:dyDescent="0.25">
      <c r="B9">
        <v>0</v>
      </c>
      <c r="C9">
        <v>0</v>
      </c>
      <c r="D9">
        <v>0</v>
      </c>
      <c r="E9">
        <v>0</v>
      </c>
      <c r="I9">
        <v>2.2126228379139999E-3</v>
      </c>
      <c r="J9">
        <v>2.19412870818221E-3</v>
      </c>
      <c r="K9">
        <v>2.1468735845302702E-3</v>
      </c>
      <c r="L9">
        <v>2.0861328745990998E-3</v>
      </c>
      <c r="N9" s="1">
        <v>1.3876364257070799E-5</v>
      </c>
      <c r="O9" s="1">
        <v>4.4350995418859902E-5</v>
      </c>
      <c r="P9">
        <v>1.3934868589947499E-4</v>
      </c>
      <c r="Q9">
        <v>4.4485398939897902E-4</v>
      </c>
    </row>
    <row r="10" spans="1:17" x14ac:dyDescent="0.25">
      <c r="B10">
        <v>0</v>
      </c>
      <c r="C10">
        <v>0</v>
      </c>
      <c r="D10">
        <v>0</v>
      </c>
      <c r="E10">
        <v>0</v>
      </c>
      <c r="I10">
        <v>2.21266650523551E-3</v>
      </c>
      <c r="J10">
        <v>2.1936388216520801E-3</v>
      </c>
      <c r="K10">
        <v>2.1454369035184802E-3</v>
      </c>
      <c r="L10">
        <v>2.0850583393036302E-3</v>
      </c>
      <c r="N10" s="1">
        <v>1.41239313928432E-5</v>
      </c>
      <c r="O10" s="1">
        <v>4.4078893475494999E-5</v>
      </c>
      <c r="P10">
        <v>1.3920430179989199E-4</v>
      </c>
      <c r="Q10">
        <v>4.44639123696454E-4</v>
      </c>
    </row>
    <row r="11" spans="1:17" x14ac:dyDescent="0.25">
      <c r="B11">
        <v>0</v>
      </c>
      <c r="C11">
        <v>0</v>
      </c>
      <c r="D11">
        <v>0</v>
      </c>
      <c r="E11">
        <v>0</v>
      </c>
      <c r="I11">
        <v>2.21281360671976E-3</v>
      </c>
      <c r="J11">
        <v>2.1933756950027099E-3</v>
      </c>
      <c r="K11">
        <v>2.1478273526456199E-3</v>
      </c>
      <c r="L11">
        <v>2.0923955193802401E-3</v>
      </c>
      <c r="N11" s="1">
        <v>1.3986991323090799E-5</v>
      </c>
      <c r="O11" s="1">
        <v>4.4016786620159702E-5</v>
      </c>
      <c r="P11">
        <v>1.3900204502960501E-4</v>
      </c>
      <c r="Q11">
        <v>4.4696574684306001E-4</v>
      </c>
    </row>
    <row r="12" spans="1:17" x14ac:dyDescent="0.25">
      <c r="B12">
        <v>0</v>
      </c>
      <c r="C12">
        <v>0</v>
      </c>
      <c r="D12">
        <v>0</v>
      </c>
      <c r="E12">
        <v>0</v>
      </c>
      <c r="I12">
        <v>2.21277236853938E-3</v>
      </c>
      <c r="J12">
        <v>2.1940784801676898E-3</v>
      </c>
      <c r="K12">
        <v>2.14621374177348E-3</v>
      </c>
      <c r="L12">
        <v>2.0917072270902801E-3</v>
      </c>
      <c r="N12" s="1">
        <v>1.40967890252059E-5</v>
      </c>
      <c r="O12" s="1">
        <v>4.3894539640871401E-5</v>
      </c>
      <c r="P12">
        <v>1.3902056635483001E-4</v>
      </c>
      <c r="Q12">
        <v>4.4420610056820198E-4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II-B1</vt:lpstr>
      <vt:lpstr>II-B2-FE</vt:lpstr>
      <vt:lpstr>EPS 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2019-07-16T18:49:47Z</dcterms:modified>
</cp:coreProperties>
</file>