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mecinternational-my.sharepoint.com/personal/mouras54_imec_be/Documents/VUB cursus analoge elektronica/AEC_2020_21_STUDENTS/LTSpice/final project/"/>
    </mc:Choice>
  </mc:AlternateContent>
  <xr:revisionPtr revIDLastSave="98" documentId="11_F25DC773A252ABDACC1048D9395C6A0A5ADE58F9" xr6:coauthVersionLast="47" xr6:coauthVersionMax="47" xr10:uidLastSave="{D51D54B5-62CA-4EB5-8C0E-79943E1CF91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7" i="1"/>
  <c r="C10" i="1" s="1"/>
  <c r="C13" i="1" s="1"/>
  <c r="C16" i="1" s="1"/>
  <c r="C8" i="1"/>
  <c r="C11" i="1" s="1"/>
  <c r="C14" i="1" s="1"/>
  <c r="C17" i="1" s="1"/>
  <c r="C9" i="1"/>
  <c r="C12" i="1" s="1"/>
  <c r="C15" i="1" s="1"/>
  <c r="C18" i="1" s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<sst xmlns="http://schemas.openxmlformats.org/spreadsheetml/2006/main" count="4" uniqueCount="4">
  <si>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Vin (V)</t>
  </si>
  <si>
    <t>Vin (dBvrms)</t>
  </si>
  <si>
    <t>Vout (dBvrms)</t>
  </si>
  <si>
    <t>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</si>
</sst>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-123.01029995663981</c:v>
                </c:pt>
                <c:pt idx="1">
                  <c:v>-116.34377314857073</c:v>
                </c:pt>
                <c:pt idx="2">
                  <c:v>-109.67713286085319</c:v>
                </c:pt>
                <c:pt idx="3">
                  <c:v>-103.01029995663981</c:v>
                </c:pt>
                <c:pt idx="4">
                  <c:v>-96.343773148570733</c:v>
                </c:pt>
                <c:pt idx="5">
                  <c:v>-89.677132860853192</c:v>
                </c:pt>
                <c:pt idx="6">
                  <c:v>-83.010299956639813</c:v>
                </c:pt>
                <c:pt idx="7">
                  <c:v>-76.343773148570733</c:v>
                </c:pt>
                <c:pt idx="8">
                  <c:v>-69.677132860853177</c:v>
                </c:pt>
                <c:pt idx="9">
                  <c:v>-63.010299956639813</c:v>
                </c:pt>
                <c:pt idx="10">
                  <c:v>-56.343773148570733</c:v>
                </c:pt>
                <c:pt idx="11">
                  <c:v>-49.677132860853177</c:v>
                </c:pt>
                <c:pt idx="12">
                  <c:v>-43.010299956639813</c:v>
                </c:pt>
                <c:pt idx="13">
                  <c:v>-36.343773148570733</c:v>
                </c:pt>
                <c:pt idx="14">
                  <c:v>-29.677132860853185</c:v>
                </c:pt>
                <c:pt idx="15">
                  <c:v>-23.010299956639813</c:v>
                </c:pt>
              </c:numCache>
            </c:numRef>
          </c:xVal>
          <c:yVal>
            <c:numRef>
              <c:f>Sheet1!$F$3:$F$18</c:f>
              <c:numCache>
                <c:formatCode>0.0</c:formatCode>
                <c:ptCount val="16"/>
                <c:pt idx="0">
                  <c:v>123.01029995663981</c:v>
                </c:pt>
                <c:pt idx="1">
                  <c:v>116.34377314857073</c:v>
                </c:pt>
                <c:pt idx="2">
                  <c:v>109.67713286085319</c:v>
                </c:pt>
                <c:pt idx="3">
                  <c:v>103.01029995663981</c:v>
                </c:pt>
                <c:pt idx="4">
                  <c:v>96.343773148570733</c:v>
                </c:pt>
                <c:pt idx="5">
                  <c:v>89.677132860853192</c:v>
                </c:pt>
                <c:pt idx="6">
                  <c:v>83.010299956639813</c:v>
                </c:pt>
                <c:pt idx="7">
                  <c:v>76.343773148570733</c:v>
                </c:pt>
                <c:pt idx="8">
                  <c:v>69.677132860853177</c:v>
                </c:pt>
                <c:pt idx="9">
                  <c:v>63.010299956639813</c:v>
                </c:pt>
                <c:pt idx="10">
                  <c:v>56.343773148570733</c:v>
                </c:pt>
                <c:pt idx="11">
                  <c:v>49.677132860853177</c:v>
                </c:pt>
                <c:pt idx="12">
                  <c:v>43.010299956639813</c:v>
                </c:pt>
                <c:pt idx="13">
                  <c:v>36.343773148570733</c:v>
                </c:pt>
                <c:pt idx="14">
                  <c:v>29.677132860853185</c:v>
                </c:pt>
                <c:pt idx="15">
                  <c:v>23.010299956639813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Sheet1!$D$3:$D$18</c:f>
              <c:numCache>
                <c:formatCode>0.0</c:formatCode>
                <c:ptCount val="16"/>
                <c:pt idx="0">
                  <c:v>-123.01029995663981</c:v>
                </c:pt>
                <c:pt idx="1">
                  <c:v>-116.34377314857073</c:v>
                </c:pt>
                <c:pt idx="2">
                  <c:v>-109.67713286085319</c:v>
                </c:pt>
                <c:pt idx="3">
                  <c:v>-103.01029995663981</c:v>
                </c:pt>
                <c:pt idx="4">
                  <c:v>-96.343773148570733</c:v>
                </c:pt>
                <c:pt idx="5">
                  <c:v>-89.677132860853192</c:v>
                </c:pt>
                <c:pt idx="6">
                  <c:v>-83.010299956639813</c:v>
                </c:pt>
                <c:pt idx="7">
                  <c:v>-76.343773148570733</c:v>
                </c:pt>
                <c:pt idx="8">
                  <c:v>-69.677132860853177</c:v>
                </c:pt>
                <c:pt idx="9">
                  <c:v>-63.010299956639813</c:v>
                </c:pt>
                <c:pt idx="10">
                  <c:v>-56.343773148570733</c:v>
                </c:pt>
                <c:pt idx="11">
                  <c:v>-49.677132860853177</c:v>
                </c:pt>
                <c:pt idx="12">
                  <c:v>-43.010299956639813</c:v>
                </c:pt>
                <c:pt idx="13">
                  <c:v>-36.343773148570733</c:v>
                </c:pt>
                <c:pt idx="14">
                  <c:v>-29.677132860853185</c:v>
                </c:pt>
                <c:pt idx="15">
                  <c:v>-23.010299956639813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E-4EC3-9779-623C9704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79440"/>
        <c:axId val="824678456"/>
      </c:scatterChart>
      <c:valAx>
        <c:axId val="824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8456"/>
        <c:crosses val="autoZero"/>
        <c:crossBetween val="midCat"/>
        <c:majorUnit val="10"/>
      </c:valAx>
      <c:valAx>
        <c:axId val="824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(dBvrms)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200024</xdr:rowOff>
    </xdr:from>
    <xdr:to>
      <xdr:col>15</xdr:col>
      <xdr:colOff>600074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7C0A-64F1-4619-A685-C38B19BB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19</xdr:row>
      <xdr:rowOff>9524</xdr:rowOff>
    </xdr:from>
    <xdr:to>
      <xdr:col>16</xdr:col>
      <xdr:colOff>9524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35AC3-ED1A-4DAD-953E-B487EEDF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8"/>
  <sheetViews>
    <sheetView tabSelected="1" workbookViewId="0">
      <selection activeCell="C2" sqref="C2"/>
    </sheetView>
  </sheetViews>
  <sheetFormatPr defaultRowHeight="15" x14ac:dyDescent="0.25"/>
  <cols>
    <col min="1" max="1" width="3.140625" customWidth="1"/>
    <col min="2" max="2" width="3.28515625" customWidth="1"/>
    <col min="3" max="3" width="11" bestFit="1" customWidth="1"/>
    <col min="4" max="4" width="12.42578125" bestFit="1" customWidth="1"/>
    <col min="5" max="5" width="13.85546875" bestFit="1" customWidth="1"/>
  </cols>
  <sheetData>
    <row r="1" spans="3:6" ht="15.75" thickBot="1" x14ac:dyDescent="0.3"/>
    <row r="2" spans="3:6" ht="15.75" thickBot="1" x14ac:dyDescent="0.3">
      <c r="C2" s="7" t="s">
        <v>0</v>
      </c>
      <c r="D2" s="7" t="s">
        <v>1</v>
      </c>
      <c r="E2" s="8" t="s">
        <v>2</v>
      </c>
      <c r="F2" s="9" t="s">
        <v>3</v>
      </c>
    </row>
    <row r="3" spans="3:6" x14ac:dyDescent="0.25">
      <c r="C3" s="10">
        <f>0.000001</f>
        <v>9.9999999999999995E-7</v>
      </c>
      <c r="D3" s="11">
        <f>20*LOG10(C3/SQRT(2))</f>
        <v>-123.01029995663981</v>
      </c>
      <c r="E3" s="4">
        <v>0</v>
      </c>
      <c r="F3" s="1">
        <f>E3-D3</f>
        <v>123.01029995663981</v>
      </c>
    </row>
    <row r="4" spans="3:6" x14ac:dyDescent="0.25">
      <c r="C4" s="12">
        <f>0.0000021544</f>
        <v>2.1544000000000001E-6</v>
      </c>
      <c r="D4" s="13">
        <f t="shared" ref="D4:D18" si="0">20*LOG10(C4/SQRT(2))</f>
        <v>-116.34377314857073</v>
      </c>
      <c r="E4" s="5">
        <v>0</v>
      </c>
      <c r="F4" s="2">
        <f t="shared" ref="F4:F18" si="1">E4-D4</f>
        <v>116.34377314857073</v>
      </c>
    </row>
    <row r="5" spans="3:6" x14ac:dyDescent="0.25">
      <c r="C5" s="12">
        <f>0.0000046415</f>
        <v>4.6415000000000004E-6</v>
      </c>
      <c r="D5" s="13">
        <f t="shared" si="0"/>
        <v>-109.67713286085319</v>
      </c>
      <c r="E5" s="5">
        <v>0</v>
      </c>
      <c r="F5" s="2">
        <f t="shared" si="1"/>
        <v>109.67713286085319</v>
      </c>
    </row>
    <row r="6" spans="3:6" x14ac:dyDescent="0.25">
      <c r="C6" s="12">
        <f>10*C3</f>
        <v>9.9999999999999991E-6</v>
      </c>
      <c r="D6" s="13">
        <f t="shared" si="0"/>
        <v>-103.01029995663981</v>
      </c>
      <c r="E6" s="5">
        <v>0</v>
      </c>
      <c r="F6" s="2">
        <f t="shared" si="1"/>
        <v>103.01029995663981</v>
      </c>
    </row>
    <row r="7" spans="3:6" x14ac:dyDescent="0.25">
      <c r="C7" s="12">
        <f t="shared" ref="C7:C18" si="2">10*C4</f>
        <v>2.1544000000000002E-5</v>
      </c>
      <c r="D7" s="13">
        <f t="shared" si="0"/>
        <v>-96.343773148570733</v>
      </c>
      <c r="E7" s="5">
        <v>0</v>
      </c>
      <c r="F7" s="2">
        <f t="shared" si="1"/>
        <v>96.343773148570733</v>
      </c>
    </row>
    <row r="8" spans="3:6" x14ac:dyDescent="0.25">
      <c r="C8" s="12">
        <f t="shared" si="2"/>
        <v>4.6415000000000002E-5</v>
      </c>
      <c r="D8" s="13">
        <f t="shared" si="0"/>
        <v>-89.677132860853192</v>
      </c>
      <c r="E8" s="5">
        <v>0</v>
      </c>
      <c r="F8" s="2">
        <f t="shared" si="1"/>
        <v>89.677132860853192</v>
      </c>
    </row>
    <row r="9" spans="3:6" x14ac:dyDescent="0.25">
      <c r="C9" s="12">
        <f t="shared" si="2"/>
        <v>9.9999999999999991E-5</v>
      </c>
      <c r="D9" s="13">
        <f t="shared" si="0"/>
        <v>-83.010299956639813</v>
      </c>
      <c r="E9" s="5">
        <v>0</v>
      </c>
      <c r="F9" s="2">
        <f t="shared" si="1"/>
        <v>83.010299956639813</v>
      </c>
    </row>
    <row r="10" spans="3:6" x14ac:dyDescent="0.25">
      <c r="C10" s="12">
        <f t="shared" si="2"/>
        <v>2.1544000000000001E-4</v>
      </c>
      <c r="D10" s="13">
        <f t="shared" si="0"/>
        <v>-76.343773148570733</v>
      </c>
      <c r="E10" s="5">
        <v>0</v>
      </c>
      <c r="F10" s="2">
        <f t="shared" si="1"/>
        <v>76.343773148570733</v>
      </c>
    </row>
    <row r="11" spans="3:6" x14ac:dyDescent="0.25">
      <c r="C11" s="12">
        <f t="shared" si="2"/>
        <v>4.6415000000000003E-4</v>
      </c>
      <c r="D11" s="13">
        <f t="shared" si="0"/>
        <v>-69.677132860853177</v>
      </c>
      <c r="E11" s="5">
        <v>0</v>
      </c>
      <c r="F11" s="2">
        <f t="shared" si="1"/>
        <v>69.677132860853177</v>
      </c>
    </row>
    <row r="12" spans="3:6" x14ac:dyDescent="0.25">
      <c r="C12" s="12">
        <f t="shared" si="2"/>
        <v>1E-3</v>
      </c>
      <c r="D12" s="13">
        <f t="shared" si="0"/>
        <v>-63.010299956639813</v>
      </c>
      <c r="E12" s="5">
        <v>0</v>
      </c>
      <c r="F12" s="2">
        <f t="shared" si="1"/>
        <v>63.010299956639813</v>
      </c>
    </row>
    <row r="13" spans="3:6" x14ac:dyDescent="0.25">
      <c r="C13" s="12">
        <f t="shared" si="2"/>
        <v>2.1543999999999999E-3</v>
      </c>
      <c r="D13" s="13">
        <f t="shared" si="0"/>
        <v>-56.343773148570733</v>
      </c>
      <c r="E13" s="5">
        <v>0</v>
      </c>
      <c r="F13" s="2">
        <f t="shared" si="1"/>
        <v>56.343773148570733</v>
      </c>
    </row>
    <row r="14" spans="3:6" x14ac:dyDescent="0.25">
      <c r="C14" s="12">
        <f t="shared" si="2"/>
        <v>4.6415000000000007E-3</v>
      </c>
      <c r="D14" s="13">
        <f t="shared" si="0"/>
        <v>-49.677132860853177</v>
      </c>
      <c r="E14" s="5">
        <v>0</v>
      </c>
      <c r="F14" s="2">
        <f t="shared" si="1"/>
        <v>49.677132860853177</v>
      </c>
    </row>
    <row r="15" spans="3:6" x14ac:dyDescent="0.25">
      <c r="C15" s="12">
        <f t="shared" si="2"/>
        <v>0.01</v>
      </c>
      <c r="D15" s="13">
        <f t="shared" si="0"/>
        <v>-43.010299956639813</v>
      </c>
      <c r="E15" s="5">
        <v>0</v>
      </c>
      <c r="F15" s="2">
        <f t="shared" si="1"/>
        <v>43.010299956639813</v>
      </c>
    </row>
    <row r="16" spans="3:6" x14ac:dyDescent="0.25">
      <c r="C16" s="12">
        <f t="shared" si="2"/>
        <v>2.1544000000000001E-2</v>
      </c>
      <c r="D16" s="13">
        <f t="shared" si="0"/>
        <v>-36.343773148570733</v>
      </c>
      <c r="E16" s="5">
        <v>0</v>
      </c>
      <c r="F16" s="2">
        <f t="shared" si="1"/>
        <v>36.343773148570733</v>
      </c>
    </row>
    <row r="17" spans="3:6" x14ac:dyDescent="0.25">
      <c r="C17" s="12">
        <f t="shared" si="2"/>
        <v>4.6415000000000005E-2</v>
      </c>
      <c r="D17" s="13">
        <f t="shared" si="0"/>
        <v>-29.677132860853185</v>
      </c>
      <c r="E17" s="5">
        <v>0</v>
      </c>
      <c r="F17" s="2">
        <f t="shared" si="1"/>
        <v>29.677132860853185</v>
      </c>
    </row>
    <row r="18" spans="3:6" ht="15.75" thickBot="1" x14ac:dyDescent="0.3">
      <c r="C18" s="14">
        <f t="shared" si="2"/>
        <v>0.1</v>
      </c>
      <c r="D18" s="15">
        <f t="shared" si="0"/>
        <v>-23.010299956639813</v>
      </c>
      <c r="E18" s="6">
        <v>0</v>
      </c>
      <c r="F18" s="3">
        <f t="shared" si="1"/>
        <v>23.010299956639813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Santana (----)</dc:creator>
  <cp:lastModifiedBy>Lucas Moura Santana (----)</cp:lastModifiedBy>
  <dcterms:created xsi:type="dcterms:W3CDTF">2015-06-05T18:17:20Z</dcterms:created>
  <dcterms:modified xsi:type="dcterms:W3CDTF">2021-11-30T09:02:51Z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eba32c-0974-4663-a3a1-3cd8c30938e9_Enabled">
    <vt:lpwstr>true</vt:lpwstr>
  </property>
  <property fmtid="{D5CDD505-2E9C-101B-9397-08002B2CF9AE}" pid="3" name="MSIP_Label_f0eba32c-0974-4663-a3a1-3cd8c30938e9_SetDate">
    <vt:lpwstr>2021-11-30T09:01:14Z</vt:lpwstr>
  </property>
  <property fmtid="{D5CDD505-2E9C-101B-9397-08002B2CF9AE}" pid="4" name="MSIP_Label_f0eba32c-0974-4663-a3a1-3cd8c30938e9_Method">
    <vt:lpwstr>Privileged</vt:lpwstr>
  </property>
  <property fmtid="{D5CDD505-2E9C-101B-9397-08002B2CF9AE}" pid="5" name="MSIP_Label_f0eba32c-0974-4663-a3a1-3cd8c30938e9_Name">
    <vt:lpwstr>Public - General - Unmarked</vt:lpwstr>
  </property>
  <property fmtid="{D5CDD505-2E9C-101B-9397-08002B2CF9AE}" pid="6" name="MSIP_Label_f0eba32c-0974-4663-a3a1-3cd8c30938e9_SiteId">
    <vt:lpwstr>a72d5a72-25ee-40f0-9bd1-067cb5b770d4</vt:lpwstr>
  </property>
  <property fmtid="{D5CDD505-2E9C-101B-9397-08002B2CF9AE}" pid="7" name="MSIP_Label_f0eba32c-0974-4663-a3a1-3cd8c30938e9_ActionId">
    <vt:lpwstr>539acd26-b2cd-47d0-a028-53ba8236d6e7</vt:lpwstr>
  </property>
  <property fmtid="{D5CDD505-2E9C-101B-9397-08002B2CF9AE}" pid="8" name="MSIP_Label_f0eba32c-0974-4663-a3a1-3cd8c30938e9_ContentBits">
    <vt:lpwstr>0</vt:lpwstr>
  </property>
</Properties>
</file>