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ebing\Documents\Business\Sales Gameboard\I. On Market &amp; In Escrow\Liv Crossroads\Virtual Deal Room\Operating Statements\"/>
    </mc:Choice>
  </mc:AlternateContent>
  <xr:revisionPtr revIDLastSave="0" documentId="13_ncr:1_{DDF78D68-006D-4EFC-BE6C-7E30FA7FD93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Liv Crossroads" sheetId="1" r:id="rId1"/>
  </sheets>
  <definedNames>
    <definedName name="_xlnm.Print_Titles" localSheetId="0">'Liv Crossroads'!$7:$7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8" i="1" l="1"/>
  <c r="R228" i="1"/>
  <c r="Q228" i="1"/>
  <c r="S226" i="1"/>
  <c r="R226" i="1"/>
  <c r="Q226" i="1"/>
  <c r="S224" i="1"/>
  <c r="R224" i="1"/>
  <c r="Q224" i="1"/>
  <c r="S222" i="1"/>
  <c r="R222" i="1"/>
  <c r="Q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AF219" i="1"/>
  <c r="AF222" i="1" s="1"/>
  <c r="N222" i="1" s="1"/>
  <c r="AE219" i="1"/>
  <c r="AE222" i="1" s="1"/>
  <c r="M222" i="1" s="1"/>
  <c r="AD219" i="1"/>
  <c r="AC219" i="1"/>
  <c r="AB219" i="1"/>
  <c r="AA219" i="1"/>
  <c r="Z219" i="1"/>
  <c r="Y219" i="1"/>
  <c r="Y222" i="1" s="1"/>
  <c r="G222" i="1" s="1"/>
  <c r="X219" i="1"/>
  <c r="X222" i="1" s="1"/>
  <c r="F222" i="1" s="1"/>
  <c r="W219" i="1"/>
  <c r="W222" i="1" s="1"/>
  <c r="E222" i="1" s="1"/>
  <c r="V219" i="1"/>
  <c r="U219" i="1"/>
  <c r="T219" i="1"/>
  <c r="S216" i="1"/>
  <c r="R216" i="1"/>
  <c r="Q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AF204" i="1"/>
  <c r="AE204" i="1"/>
  <c r="AD204" i="1"/>
  <c r="AD216" i="1" s="1"/>
  <c r="L216" i="1" s="1"/>
  <c r="AC204" i="1"/>
  <c r="AB204" i="1"/>
  <c r="AA204" i="1"/>
  <c r="Z204" i="1"/>
  <c r="Y204" i="1"/>
  <c r="X204" i="1"/>
  <c r="W204" i="1"/>
  <c r="V204" i="1"/>
  <c r="V216" i="1" s="1"/>
  <c r="D216" i="1" s="1"/>
  <c r="U204" i="1"/>
  <c r="T204" i="1"/>
  <c r="S201" i="1"/>
  <c r="R201" i="1"/>
  <c r="Q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F188" i="1"/>
  <c r="AE188" i="1"/>
  <c r="AD188" i="1"/>
  <c r="AC188" i="1"/>
  <c r="AB188" i="1"/>
  <c r="AA188" i="1"/>
  <c r="Z188" i="1"/>
  <c r="Z201" i="1" s="1"/>
  <c r="H201" i="1" s="1"/>
  <c r="Y188" i="1"/>
  <c r="X188" i="1"/>
  <c r="W188" i="1"/>
  <c r="V188" i="1"/>
  <c r="U188" i="1"/>
  <c r="T188" i="1"/>
  <c r="S185" i="1"/>
  <c r="R185" i="1"/>
  <c r="Q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AF177" i="1"/>
  <c r="AE177" i="1"/>
  <c r="AD177" i="1"/>
  <c r="AC177" i="1"/>
  <c r="AC224" i="1" s="1"/>
  <c r="K224" i="1" s="1"/>
  <c r="AB177" i="1"/>
  <c r="AA177" i="1"/>
  <c r="Z177" i="1"/>
  <c r="Y177" i="1"/>
  <c r="X177" i="1"/>
  <c r="W177" i="1"/>
  <c r="V177" i="1"/>
  <c r="U177" i="1"/>
  <c r="U224" i="1" s="1"/>
  <c r="C224" i="1" s="1"/>
  <c r="T177" i="1"/>
  <c r="S173" i="1"/>
  <c r="R173" i="1"/>
  <c r="Q173" i="1"/>
  <c r="AF172" i="1"/>
  <c r="AF173" i="1" s="1"/>
  <c r="N173" i="1" s="1"/>
  <c r="AE172" i="1"/>
  <c r="AE173" i="1" s="1"/>
  <c r="M173" i="1" s="1"/>
  <c r="AD172" i="1"/>
  <c r="AD173" i="1" s="1"/>
  <c r="L173" i="1" s="1"/>
  <c r="AC172" i="1"/>
  <c r="AC173" i="1" s="1"/>
  <c r="K173" i="1" s="1"/>
  <c r="AB172" i="1"/>
  <c r="AB173" i="1" s="1"/>
  <c r="J173" i="1" s="1"/>
  <c r="AA172" i="1"/>
  <c r="AA173" i="1" s="1"/>
  <c r="I173" i="1" s="1"/>
  <c r="Z172" i="1"/>
  <c r="Z173" i="1" s="1"/>
  <c r="H173" i="1" s="1"/>
  <c r="Y172" i="1"/>
  <c r="Y173" i="1" s="1"/>
  <c r="G173" i="1" s="1"/>
  <c r="X172" i="1"/>
  <c r="X173" i="1" s="1"/>
  <c r="F173" i="1" s="1"/>
  <c r="W172" i="1"/>
  <c r="W173" i="1" s="1"/>
  <c r="E173" i="1" s="1"/>
  <c r="V172" i="1"/>
  <c r="V173" i="1" s="1"/>
  <c r="D173" i="1" s="1"/>
  <c r="U172" i="1"/>
  <c r="U173" i="1" s="1"/>
  <c r="C173" i="1" s="1"/>
  <c r="T172" i="1"/>
  <c r="T173" i="1" s="1"/>
  <c r="B173" i="1" s="1"/>
  <c r="S169" i="1"/>
  <c r="R169" i="1"/>
  <c r="Q169" i="1"/>
  <c r="S167" i="1"/>
  <c r="R167" i="1"/>
  <c r="Q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F146" i="1"/>
  <c r="AE146" i="1"/>
  <c r="AD146" i="1"/>
  <c r="AD167" i="1" s="1"/>
  <c r="L167" i="1" s="1"/>
  <c r="AC146" i="1"/>
  <c r="AB146" i="1"/>
  <c r="AA146" i="1"/>
  <c r="Z146" i="1"/>
  <c r="Y146" i="1"/>
  <c r="X146" i="1"/>
  <c r="W146" i="1"/>
  <c r="V146" i="1"/>
  <c r="V167" i="1" s="1"/>
  <c r="D167" i="1" s="1"/>
  <c r="U146" i="1"/>
  <c r="T146" i="1"/>
  <c r="S143" i="1"/>
  <c r="R143" i="1"/>
  <c r="Q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0" i="1"/>
  <c r="R130" i="1"/>
  <c r="Q130" i="1"/>
  <c r="S128" i="1"/>
  <c r="R128" i="1"/>
  <c r="Q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98" i="1"/>
  <c r="R98" i="1"/>
  <c r="Q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F89" i="1"/>
  <c r="AF98" i="1" s="1"/>
  <c r="N98" i="1" s="1"/>
  <c r="AE89" i="1"/>
  <c r="AD89" i="1"/>
  <c r="AC89" i="1"/>
  <c r="AB89" i="1"/>
  <c r="AA89" i="1"/>
  <c r="Z89" i="1"/>
  <c r="Y89" i="1"/>
  <c r="X89" i="1"/>
  <c r="W89" i="1"/>
  <c r="W130" i="1" s="1"/>
  <c r="E130" i="1" s="1"/>
  <c r="V89" i="1"/>
  <c r="U89" i="1"/>
  <c r="T89" i="1"/>
  <c r="S85" i="1"/>
  <c r="R85" i="1"/>
  <c r="Q85" i="1"/>
  <c r="S83" i="1"/>
  <c r="R83" i="1"/>
  <c r="Q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AF80" i="1"/>
  <c r="AE80" i="1"/>
  <c r="AD80" i="1"/>
  <c r="AC80" i="1"/>
  <c r="AB80" i="1"/>
  <c r="AA80" i="1"/>
  <c r="Z80" i="1"/>
  <c r="Y80" i="1"/>
  <c r="X80" i="1"/>
  <c r="W80" i="1"/>
  <c r="W83" i="1" s="1"/>
  <c r="E83" i="1" s="1"/>
  <c r="V80" i="1"/>
  <c r="U80" i="1"/>
  <c r="T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AF78" i="1"/>
  <c r="AF83" i="1" s="1"/>
  <c r="N83" i="1" s="1"/>
  <c r="AE78" i="1"/>
  <c r="AE83" i="1" s="1"/>
  <c r="M83" i="1" s="1"/>
  <c r="AD78" i="1"/>
  <c r="AC78" i="1"/>
  <c r="AB78" i="1"/>
  <c r="AA78" i="1"/>
  <c r="Z78" i="1"/>
  <c r="Y78" i="1"/>
  <c r="X78" i="1"/>
  <c r="X83" i="1" s="1"/>
  <c r="F83" i="1" s="1"/>
  <c r="W78" i="1"/>
  <c r="V78" i="1"/>
  <c r="U78" i="1"/>
  <c r="T78" i="1"/>
  <c r="S75" i="1"/>
  <c r="R75" i="1"/>
  <c r="Q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F69" i="1"/>
  <c r="AE69" i="1"/>
  <c r="AE75" i="1" s="1"/>
  <c r="M75" i="1" s="1"/>
  <c r="AD69" i="1"/>
  <c r="AC69" i="1"/>
  <c r="AC85" i="1" s="1"/>
  <c r="K85" i="1" s="1"/>
  <c r="AB69" i="1"/>
  <c r="AA69" i="1"/>
  <c r="Z69" i="1"/>
  <c r="Z75" i="1" s="1"/>
  <c r="H75" i="1" s="1"/>
  <c r="Y69" i="1"/>
  <c r="X69" i="1"/>
  <c r="W69" i="1"/>
  <c r="W75" i="1" s="1"/>
  <c r="E75" i="1" s="1"/>
  <c r="V69" i="1"/>
  <c r="U69" i="1"/>
  <c r="U85" i="1" s="1"/>
  <c r="C85" i="1" s="1"/>
  <c r="T69" i="1"/>
  <c r="S65" i="1"/>
  <c r="R65" i="1"/>
  <c r="Q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AF62" i="1"/>
  <c r="AF65" i="1" s="1"/>
  <c r="N65" i="1" s="1"/>
  <c r="AE62" i="1"/>
  <c r="AD62" i="1"/>
  <c r="AD65" i="1" s="1"/>
  <c r="L65" i="1" s="1"/>
  <c r="AC62" i="1"/>
  <c r="AB62" i="1"/>
  <c r="AA62" i="1"/>
  <c r="Z62" i="1"/>
  <c r="Z226" i="1" s="1"/>
  <c r="H226" i="1" s="1"/>
  <c r="Y62" i="1"/>
  <c r="X62" i="1"/>
  <c r="X65" i="1" s="1"/>
  <c r="F65" i="1" s="1"/>
  <c r="W62" i="1"/>
  <c r="V62" i="1"/>
  <c r="V65" i="1" s="1"/>
  <c r="D65" i="1" s="1"/>
  <c r="U62" i="1"/>
  <c r="T62" i="1"/>
  <c r="S58" i="1"/>
  <c r="R58" i="1"/>
  <c r="Q58" i="1"/>
  <c r="S56" i="1"/>
  <c r="R56" i="1"/>
  <c r="Q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4" i="1"/>
  <c r="R24" i="1"/>
  <c r="Q24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1" i="1"/>
  <c r="R11" i="1"/>
  <c r="Q11" i="1"/>
  <c r="AF10" i="1"/>
  <c r="AE10" i="1"/>
  <c r="AD10" i="1"/>
  <c r="AC10" i="1"/>
  <c r="AB10" i="1"/>
  <c r="AA10" i="1"/>
  <c r="AA11" i="1" s="1"/>
  <c r="I11" i="1" s="1"/>
  <c r="Z10" i="1"/>
  <c r="Y10" i="1"/>
  <c r="X10" i="1"/>
  <c r="W10" i="1"/>
  <c r="V10" i="1"/>
  <c r="U10" i="1"/>
  <c r="T10" i="1"/>
  <c r="AF9" i="1"/>
  <c r="AE9" i="1"/>
  <c r="AD9" i="1"/>
  <c r="AD11" i="1" s="1"/>
  <c r="L11" i="1" s="1"/>
  <c r="AC9" i="1"/>
  <c r="AC11" i="1" s="1"/>
  <c r="K11" i="1" s="1"/>
  <c r="AB9" i="1"/>
  <c r="AA9" i="1"/>
  <c r="Z9" i="1"/>
  <c r="Y9" i="1"/>
  <c r="X9" i="1"/>
  <c r="W9" i="1"/>
  <c r="V9" i="1"/>
  <c r="V11" i="1" s="1"/>
  <c r="D11" i="1" s="1"/>
  <c r="U9" i="1"/>
  <c r="U11" i="1" s="1"/>
  <c r="C11" i="1" s="1"/>
  <c r="T9" i="1"/>
  <c r="W56" i="1" l="1"/>
  <c r="E56" i="1" s="1"/>
  <c r="AE56" i="1"/>
  <c r="M56" i="1" s="1"/>
  <c r="T75" i="1"/>
  <c r="B75" i="1" s="1"/>
  <c r="AB75" i="1"/>
  <c r="J75" i="1" s="1"/>
  <c r="AA224" i="1"/>
  <c r="I224" i="1" s="1"/>
  <c r="X201" i="1"/>
  <c r="F201" i="1" s="1"/>
  <c r="AF201" i="1"/>
  <c r="N201" i="1" s="1"/>
  <c r="U222" i="1"/>
  <c r="C222" i="1" s="1"/>
  <c r="AC222" i="1"/>
  <c r="K222" i="1" s="1"/>
  <c r="T85" i="1"/>
  <c r="B85" i="1" s="1"/>
  <c r="AB85" i="1"/>
  <c r="J85" i="1" s="1"/>
  <c r="W85" i="1"/>
  <c r="E85" i="1" s="1"/>
  <c r="AE85" i="1"/>
  <c r="M85" i="1" s="1"/>
  <c r="V83" i="1"/>
  <c r="D83" i="1" s="1"/>
  <c r="AD83" i="1"/>
  <c r="L83" i="1" s="1"/>
  <c r="T83" i="1"/>
  <c r="B83" i="1" s="1"/>
  <c r="AB83" i="1"/>
  <c r="J83" i="1" s="1"/>
  <c r="X130" i="1"/>
  <c r="F130" i="1" s="1"/>
  <c r="AF130" i="1"/>
  <c r="N130" i="1" s="1"/>
  <c r="AE130" i="1"/>
  <c r="M130" i="1" s="1"/>
  <c r="AA128" i="1"/>
  <c r="I128" i="1" s="1"/>
  <c r="Y128" i="1"/>
  <c r="G128" i="1" s="1"/>
  <c r="T128" i="1"/>
  <c r="B128" i="1" s="1"/>
  <c r="AB128" i="1"/>
  <c r="J128" i="1" s="1"/>
  <c r="U167" i="1"/>
  <c r="C167" i="1" s="1"/>
  <c r="AC167" i="1"/>
  <c r="K167" i="1" s="1"/>
  <c r="T224" i="1"/>
  <c r="B224" i="1" s="1"/>
  <c r="AB224" i="1"/>
  <c r="J224" i="1" s="1"/>
  <c r="Y201" i="1"/>
  <c r="G201" i="1" s="1"/>
  <c r="V222" i="1"/>
  <c r="D222" i="1" s="1"/>
  <c r="AD222" i="1"/>
  <c r="L222" i="1" s="1"/>
  <c r="T11" i="1"/>
  <c r="B11" i="1" s="1"/>
  <c r="AB11" i="1"/>
  <c r="J11" i="1" s="1"/>
  <c r="Z56" i="1"/>
  <c r="H56" i="1" s="1"/>
  <c r="X56" i="1"/>
  <c r="F56" i="1" s="1"/>
  <c r="AF56" i="1"/>
  <c r="N56" i="1" s="1"/>
  <c r="Y56" i="1"/>
  <c r="G56" i="1" s="1"/>
  <c r="AA226" i="1"/>
  <c r="I226" i="1" s="1"/>
  <c r="U75" i="1"/>
  <c r="C75" i="1" s="1"/>
  <c r="Z83" i="1"/>
  <c r="H83" i="1" s="1"/>
  <c r="V224" i="1"/>
  <c r="D224" i="1" s="1"/>
  <c r="AD224" i="1"/>
  <c r="L224" i="1" s="1"/>
  <c r="AA201" i="1"/>
  <c r="I201" i="1" s="1"/>
  <c r="W216" i="1"/>
  <c r="E216" i="1" s="1"/>
  <c r="AE216" i="1"/>
  <c r="M216" i="1" s="1"/>
  <c r="V24" i="1"/>
  <c r="D24" i="1" s="1"/>
  <c r="AD24" i="1"/>
  <c r="L24" i="1" s="1"/>
  <c r="T58" i="1"/>
  <c r="B58" i="1" s="1"/>
  <c r="AC75" i="1"/>
  <c r="K75" i="1" s="1"/>
  <c r="V128" i="1"/>
  <c r="D128" i="1" s="1"/>
  <c r="AD128" i="1"/>
  <c r="L128" i="1" s="1"/>
  <c r="X167" i="1"/>
  <c r="F167" i="1" s="1"/>
  <c r="AF167" i="1"/>
  <c r="N167" i="1" s="1"/>
  <c r="W167" i="1"/>
  <c r="E167" i="1" s="1"/>
  <c r="AE167" i="1"/>
  <c r="M167" i="1" s="1"/>
  <c r="W224" i="1"/>
  <c r="E224" i="1" s="1"/>
  <c r="AE224" i="1"/>
  <c r="M224" i="1" s="1"/>
  <c r="T201" i="1"/>
  <c r="B201" i="1" s="1"/>
  <c r="AB201" i="1"/>
  <c r="J201" i="1" s="1"/>
  <c r="X216" i="1"/>
  <c r="F216" i="1" s="1"/>
  <c r="AF216" i="1"/>
  <c r="N216" i="1" s="1"/>
  <c r="T216" i="1"/>
  <c r="B216" i="1" s="1"/>
  <c r="AB216" i="1"/>
  <c r="J216" i="1" s="1"/>
  <c r="AB58" i="1"/>
  <c r="J58" i="1" s="1"/>
  <c r="W24" i="1"/>
  <c r="E24" i="1" s="1"/>
  <c r="AE24" i="1"/>
  <c r="M24" i="1" s="1"/>
  <c r="W128" i="1"/>
  <c r="E128" i="1" s="1"/>
  <c r="AE128" i="1"/>
  <c r="M128" i="1" s="1"/>
  <c r="Y169" i="1"/>
  <c r="G169" i="1" s="1"/>
  <c r="T143" i="1"/>
  <c r="B143" i="1" s="1"/>
  <c r="AB143" i="1"/>
  <c r="J143" i="1" s="1"/>
  <c r="X224" i="1"/>
  <c r="F224" i="1" s="1"/>
  <c r="AF224" i="1"/>
  <c r="N224" i="1" s="1"/>
  <c r="Y216" i="1"/>
  <c r="G216" i="1" s="1"/>
  <c r="U216" i="1"/>
  <c r="C216" i="1" s="1"/>
  <c r="AC216" i="1"/>
  <c r="K216" i="1" s="1"/>
  <c r="Z222" i="1"/>
  <c r="H222" i="1" s="1"/>
  <c r="Y65" i="1"/>
  <c r="G65" i="1" s="1"/>
  <c r="Y75" i="1"/>
  <c r="G75" i="1" s="1"/>
  <c r="U83" i="1"/>
  <c r="C83" i="1" s="1"/>
  <c r="AC83" i="1"/>
  <c r="K83" i="1" s="1"/>
  <c r="Z130" i="1"/>
  <c r="H130" i="1" s="1"/>
  <c r="U143" i="1"/>
  <c r="C143" i="1" s="1"/>
  <c r="AC143" i="1"/>
  <c r="K143" i="1" s="1"/>
  <c r="Y224" i="1"/>
  <c r="G224" i="1" s="1"/>
  <c r="V201" i="1"/>
  <c r="D201" i="1" s="1"/>
  <c r="AD201" i="1"/>
  <c r="L201" i="1" s="1"/>
  <c r="U201" i="1"/>
  <c r="C201" i="1" s="1"/>
  <c r="AC201" i="1"/>
  <c r="K201" i="1" s="1"/>
  <c r="Z216" i="1"/>
  <c r="H216" i="1" s="1"/>
  <c r="AA222" i="1"/>
  <c r="I222" i="1" s="1"/>
  <c r="U24" i="1"/>
  <c r="C24" i="1" s="1"/>
  <c r="AC24" i="1"/>
  <c r="K24" i="1" s="1"/>
  <c r="U65" i="1"/>
  <c r="C65" i="1" s="1"/>
  <c r="AC65" i="1"/>
  <c r="K65" i="1" s="1"/>
  <c r="Z85" i="1"/>
  <c r="H85" i="1" s="1"/>
  <c r="AA130" i="1"/>
  <c r="I130" i="1" s="1"/>
  <c r="AA167" i="1"/>
  <c r="I167" i="1" s="1"/>
  <c r="Z224" i="1"/>
  <c r="H224" i="1" s="1"/>
  <c r="W201" i="1"/>
  <c r="E201" i="1" s="1"/>
  <c r="AE201" i="1"/>
  <c r="M201" i="1" s="1"/>
  <c r="AA216" i="1"/>
  <c r="I216" i="1" s="1"/>
  <c r="T222" i="1"/>
  <c r="B222" i="1" s="1"/>
  <c r="AB222" i="1"/>
  <c r="J222" i="1" s="1"/>
  <c r="T24" i="1"/>
  <c r="B24" i="1" s="1"/>
  <c r="AA58" i="1"/>
  <c r="I58" i="1" s="1"/>
  <c r="U56" i="1"/>
  <c r="C56" i="1" s="1"/>
  <c r="AC56" i="1"/>
  <c r="K56" i="1" s="1"/>
  <c r="X226" i="1"/>
  <c r="F226" i="1" s="1"/>
  <c r="AF226" i="1"/>
  <c r="N226" i="1" s="1"/>
  <c r="W169" i="1"/>
  <c r="E169" i="1" s="1"/>
  <c r="AE169" i="1"/>
  <c r="M169" i="1" s="1"/>
  <c r="Y226" i="1"/>
  <c r="G226" i="1" s="1"/>
  <c r="AA75" i="1"/>
  <c r="I75" i="1" s="1"/>
  <c r="AA85" i="1"/>
  <c r="I85" i="1" s="1"/>
  <c r="V226" i="1"/>
  <c r="D226" i="1" s="1"/>
  <c r="V75" i="1"/>
  <c r="D75" i="1" s="1"/>
  <c r="AD226" i="1"/>
  <c r="L226" i="1" s="1"/>
  <c r="AD75" i="1"/>
  <c r="L75" i="1" s="1"/>
  <c r="Y85" i="1"/>
  <c r="G85" i="1" s="1"/>
  <c r="Y130" i="1"/>
  <c r="G130" i="1" s="1"/>
  <c r="X169" i="1"/>
  <c r="F169" i="1" s="1"/>
  <c r="AF169" i="1"/>
  <c r="N169" i="1" s="1"/>
  <c r="AB24" i="1"/>
  <c r="J24" i="1" s="1"/>
  <c r="Z143" i="1"/>
  <c r="H143" i="1" s="1"/>
  <c r="Z169" i="1"/>
  <c r="H169" i="1" s="1"/>
  <c r="W228" i="1"/>
  <c r="E228" i="1" s="1"/>
  <c r="W58" i="1"/>
  <c r="E58" i="1" s="1"/>
  <c r="W11" i="1"/>
  <c r="E11" i="1" s="1"/>
  <c r="AE228" i="1"/>
  <c r="M228" i="1" s="1"/>
  <c r="AE11" i="1"/>
  <c r="M11" i="1" s="1"/>
  <c r="AE58" i="1"/>
  <c r="M58" i="1" s="1"/>
  <c r="T226" i="1"/>
  <c r="B226" i="1" s="1"/>
  <c r="AB226" i="1"/>
  <c r="J226" i="1" s="1"/>
  <c r="V85" i="1"/>
  <c r="D85" i="1" s="1"/>
  <c r="AD85" i="1"/>
  <c r="L85" i="1" s="1"/>
  <c r="Y83" i="1"/>
  <c r="G83" i="1" s="1"/>
  <c r="T130" i="1"/>
  <c r="B130" i="1" s="1"/>
  <c r="AB130" i="1"/>
  <c r="J130" i="1" s="1"/>
  <c r="W98" i="1"/>
  <c r="E98" i="1" s="1"/>
  <c r="AE98" i="1"/>
  <c r="M98" i="1" s="1"/>
  <c r="X128" i="1"/>
  <c r="F128" i="1" s="1"/>
  <c r="AF128" i="1"/>
  <c r="N128" i="1" s="1"/>
  <c r="AA143" i="1"/>
  <c r="I143" i="1" s="1"/>
  <c r="V143" i="1"/>
  <c r="D143" i="1" s="1"/>
  <c r="AD143" i="1"/>
  <c r="L143" i="1" s="1"/>
  <c r="Y228" i="1"/>
  <c r="G228" i="1" s="1"/>
  <c r="AF228" i="1"/>
  <c r="N228" i="1" s="1"/>
  <c r="AF58" i="1"/>
  <c r="N58" i="1" s="1"/>
  <c r="AF24" i="1"/>
  <c r="N24" i="1" s="1"/>
  <c r="AF11" i="1"/>
  <c r="N11" i="1" s="1"/>
  <c r="U226" i="1"/>
  <c r="C226" i="1" s="1"/>
  <c r="U130" i="1"/>
  <c r="C130" i="1" s="1"/>
  <c r="U98" i="1"/>
  <c r="C98" i="1" s="1"/>
  <c r="T169" i="1"/>
  <c r="B169" i="1" s="1"/>
  <c r="AB169" i="1"/>
  <c r="J169" i="1" s="1"/>
  <c r="X228" i="1"/>
  <c r="F228" i="1" s="1"/>
  <c r="X58" i="1"/>
  <c r="F58" i="1" s="1"/>
  <c r="X11" i="1"/>
  <c r="F11" i="1" s="1"/>
  <c r="X24" i="1"/>
  <c r="F24" i="1" s="1"/>
  <c r="AC226" i="1"/>
  <c r="K226" i="1" s="1"/>
  <c r="AC130" i="1"/>
  <c r="K130" i="1" s="1"/>
  <c r="AC98" i="1"/>
  <c r="K98" i="1" s="1"/>
  <c r="Y58" i="1"/>
  <c r="G58" i="1" s="1"/>
  <c r="AA56" i="1"/>
  <c r="I56" i="1" s="1"/>
  <c r="V56" i="1"/>
  <c r="D56" i="1" s="1"/>
  <c r="AD56" i="1"/>
  <c r="L56" i="1" s="1"/>
  <c r="X85" i="1"/>
  <c r="F85" i="1" s="1"/>
  <c r="AF85" i="1"/>
  <c r="N85" i="1" s="1"/>
  <c r="AA83" i="1"/>
  <c r="I83" i="1" s="1"/>
  <c r="V130" i="1"/>
  <c r="D130" i="1" s="1"/>
  <c r="AD130" i="1"/>
  <c r="L130" i="1" s="1"/>
  <c r="Y98" i="1"/>
  <c r="G98" i="1" s="1"/>
  <c r="X98" i="1"/>
  <c r="F98" i="1" s="1"/>
  <c r="Z128" i="1"/>
  <c r="H128" i="1" s="1"/>
  <c r="U128" i="1"/>
  <c r="C128" i="1" s="1"/>
  <c r="AC128" i="1"/>
  <c r="K128" i="1" s="1"/>
  <c r="U169" i="1"/>
  <c r="C169" i="1" s="1"/>
  <c r="AC169" i="1"/>
  <c r="K169" i="1" s="1"/>
  <c r="Y167" i="1"/>
  <c r="G167" i="1" s="1"/>
  <c r="T167" i="1"/>
  <c r="B167" i="1" s="1"/>
  <c r="AB167" i="1"/>
  <c r="J167" i="1" s="1"/>
  <c r="Z58" i="1"/>
  <c r="H58" i="1" s="1"/>
  <c r="T56" i="1"/>
  <c r="B56" i="1" s="1"/>
  <c r="AB56" i="1"/>
  <c r="J56" i="1" s="1"/>
  <c r="W65" i="1"/>
  <c r="E65" i="1" s="1"/>
  <c r="W226" i="1"/>
  <c r="E226" i="1" s="1"/>
  <c r="AE65" i="1"/>
  <c r="M65" i="1" s="1"/>
  <c r="AE226" i="1"/>
  <c r="M226" i="1" s="1"/>
  <c r="V169" i="1"/>
  <c r="D169" i="1" s="1"/>
  <c r="AD169" i="1"/>
  <c r="L169" i="1" s="1"/>
  <c r="Z167" i="1"/>
  <c r="H167" i="1" s="1"/>
  <c r="U58" i="1"/>
  <c r="C58" i="1" s="1"/>
  <c r="AC58" i="1"/>
  <c r="K58" i="1" s="1"/>
  <c r="AA169" i="1"/>
  <c r="I169" i="1" s="1"/>
  <c r="T185" i="1"/>
  <c r="B185" i="1" s="1"/>
  <c r="AB185" i="1"/>
  <c r="J185" i="1" s="1"/>
  <c r="Z228" i="1"/>
  <c r="H228" i="1" s="1"/>
  <c r="Y24" i="1"/>
  <c r="G24" i="1" s="1"/>
  <c r="V58" i="1"/>
  <c r="D58" i="1" s="1"/>
  <c r="AD58" i="1"/>
  <c r="L58" i="1" s="1"/>
  <c r="Z65" i="1"/>
  <c r="H65" i="1" s="1"/>
  <c r="Z98" i="1"/>
  <c r="H98" i="1" s="1"/>
  <c r="W143" i="1"/>
  <c r="E143" i="1" s="1"/>
  <c r="AE143" i="1"/>
  <c r="M143" i="1" s="1"/>
  <c r="U185" i="1"/>
  <c r="C185" i="1" s="1"/>
  <c r="AC185" i="1"/>
  <c r="K185" i="1" s="1"/>
  <c r="AA228" i="1"/>
  <c r="I228" i="1" s="1"/>
  <c r="AA185" i="1"/>
  <c r="I185" i="1" s="1"/>
  <c r="Y11" i="1"/>
  <c r="G11" i="1" s="1"/>
  <c r="Z24" i="1"/>
  <c r="H24" i="1" s="1"/>
  <c r="AA65" i="1"/>
  <c r="I65" i="1" s="1"/>
  <c r="X75" i="1"/>
  <c r="F75" i="1" s="1"/>
  <c r="AF75" i="1"/>
  <c r="N75" i="1" s="1"/>
  <c r="AA98" i="1"/>
  <c r="I98" i="1" s="1"/>
  <c r="X143" i="1"/>
  <c r="F143" i="1" s="1"/>
  <c r="AF143" i="1"/>
  <c r="N143" i="1" s="1"/>
  <c r="V185" i="1"/>
  <c r="D185" i="1" s="1"/>
  <c r="AD185" i="1"/>
  <c r="L185" i="1" s="1"/>
  <c r="T228" i="1"/>
  <c r="B228" i="1" s="1"/>
  <c r="AB228" i="1"/>
  <c r="J228" i="1" s="1"/>
  <c r="Z11" i="1"/>
  <c r="H11" i="1" s="1"/>
  <c r="AA24" i="1"/>
  <c r="I24" i="1" s="1"/>
  <c r="T65" i="1"/>
  <c r="B65" i="1" s="1"/>
  <c r="AB65" i="1"/>
  <c r="J65" i="1" s="1"/>
  <c r="T98" i="1"/>
  <c r="B98" i="1" s="1"/>
  <c r="AB98" i="1"/>
  <c r="J98" i="1" s="1"/>
  <c r="Y143" i="1"/>
  <c r="G143" i="1" s="1"/>
  <c r="W185" i="1"/>
  <c r="E185" i="1" s="1"/>
  <c r="AE185" i="1"/>
  <c r="M185" i="1" s="1"/>
  <c r="U228" i="1"/>
  <c r="C228" i="1" s="1"/>
  <c r="AC228" i="1"/>
  <c r="K228" i="1" s="1"/>
  <c r="X185" i="1"/>
  <c r="F185" i="1" s="1"/>
  <c r="AF185" i="1"/>
  <c r="N185" i="1" s="1"/>
  <c r="V228" i="1"/>
  <c r="D228" i="1" s="1"/>
  <c r="AD228" i="1"/>
  <c r="L228" i="1" s="1"/>
  <c r="V98" i="1"/>
  <c r="D98" i="1" s="1"/>
  <c r="AD98" i="1"/>
  <c r="L98" i="1" s="1"/>
  <c r="Y185" i="1"/>
  <c r="G185" i="1" s="1"/>
  <c r="Z185" i="1"/>
  <c r="H185" i="1" s="1"/>
</calcChain>
</file>

<file path=xl/sharedStrings.xml><?xml version="1.0" encoding="utf-8"?>
<sst xmlns="http://schemas.openxmlformats.org/spreadsheetml/2006/main" count="393" uniqueCount="392">
  <si>
    <t>Income Statement</t>
  </si>
  <si>
    <t>Liv Crossroads</t>
  </si>
  <si>
    <t>Accrual Basis</t>
  </si>
  <si>
    <t>Aug 2021 - Jul 2022</t>
  </si>
  <si>
    <t>Account Name</t>
  </si>
  <si>
    <t>Income Statement: GL Account Type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</si>
  <si>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</si>
  <si>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</si>
  <si>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</si>
  <si>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</si>
  <si>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</si>
  <si>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</si>
  <si>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</si>
  <si>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</si>
  <si>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</si>
  <si>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</si>
  <si>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</si>
  <si>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</si>
  <si>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</si>
  <si>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</si>
  <si>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</si>
  <si>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</si>
  <si>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</si>
  <si>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</si>
  <si>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</si>
  <si>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</si>
  <si>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</si>
  <si>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</si>
  <si>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</si>
  <si>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</si>
  <si>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</si>
  <si>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</si>
  <si>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</si>
  <si>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</si>
  <si>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</si>
  <si>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</si>
  <si>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Market Rent</t>
  </si>
  <si>
    <t>Liv Crossroads</t>
  </si>
  <si>
    <t>Variance from Market</t>
  </si>
  <si>
    <t>Liv Crossroads</t>
  </si>
  <si>
    <t>Gross Potential Rent</t>
  </si>
  <si>
    <t>Vacancy Loss</t>
  </si>
  <si>
    <t>Liv Crossroads</t>
  </si>
  <si>
    <t>Move In Concessions: Rent</t>
  </si>
  <si>
    <t>Liv Crossroads</t>
  </si>
  <si>
    <t>Referral Concessions</t>
  </si>
  <si>
    <t>Liv Crossroads</t>
  </si>
  <si>
    <t>Rentgrata Concession</t>
  </si>
  <si>
    <t>Liv Crossroads</t>
  </si>
  <si>
    <t>Concessions: Other</t>
  </si>
  <si>
    <t>Liv Crossroads</t>
  </si>
  <si>
    <t>Incentco program</t>
  </si>
  <si>
    <t>Liv Crossroads</t>
  </si>
  <si>
    <t>Referral Fees</t>
  </si>
  <si>
    <t>Liv Crossroads</t>
  </si>
  <si>
    <t>Model Concession</t>
  </si>
  <si>
    <t>Liv Crossroads</t>
  </si>
  <si>
    <t>Bad Debt Loss</t>
  </si>
  <si>
    <t>Liv Crossroads</t>
  </si>
  <si>
    <t>Bad Debts- Doubtful Accounts</t>
  </si>
  <si>
    <t>Liv Crossroads</t>
  </si>
  <si>
    <t>Net Rental Income</t>
  </si>
  <si>
    <t>Other Income</t>
  </si>
  <si>
    <t>Employee Concessions</t>
  </si>
  <si>
    <t>Liv Crossroads</t>
  </si>
  <si>
    <t>Liv Comm/Gen Corp Conc</t>
  </si>
  <si>
    <t>Liv Crossroads</t>
  </si>
  <si>
    <t>LivWell- Partner Rent Concess</t>
  </si>
  <si>
    <t>Liv Crossroads</t>
  </si>
  <si>
    <t>Garage/Carport Rent</t>
  </si>
  <si>
    <t>Liv Crossroads</t>
  </si>
  <si>
    <t>Lease Cancellation Fee</t>
  </si>
  <si>
    <t>Liv Crossroads</t>
  </si>
  <si>
    <t>Lease Cancellation - Transfer Fees</t>
  </si>
  <si>
    <t>Liv Crossroads</t>
  </si>
  <si>
    <t>Cancel Move-In</t>
  </si>
  <si>
    <t>Liv Crossroads</t>
  </si>
  <si>
    <t>Cancel Fees- Lack of Notice</t>
  </si>
  <si>
    <t>Liv Crossroads</t>
  </si>
  <si>
    <t>NonRefundable Move-in Fee</t>
  </si>
  <si>
    <t>Liv Crossroads</t>
  </si>
  <si>
    <t>Admin/Non-Refund Cleaning Fees</t>
  </si>
  <si>
    <t>Liv Crossroads</t>
  </si>
  <si>
    <t>Look &amp; Lease Conc-Waive Fees</t>
  </si>
  <si>
    <t>Liv Crossroads</t>
  </si>
  <si>
    <t>PEP Conc-Waive Fees</t>
  </si>
  <si>
    <t>Liv Crossroads</t>
  </si>
  <si>
    <t>Application Fee</t>
  </si>
  <si>
    <t>Liv Crossroads</t>
  </si>
  <si>
    <t>Late Fees/NSF Fees</t>
  </si>
  <si>
    <t>Liv Crossroads</t>
  </si>
  <si>
    <t>NSF Fees</t>
  </si>
  <si>
    <t>Liv Crossroads</t>
  </si>
  <si>
    <t>Clubhouse Rental</t>
  </si>
  <si>
    <t>Liv Crossroads</t>
  </si>
  <si>
    <t>Pet Fees- NonRefundable</t>
  </si>
  <si>
    <t>Liv Crossroads</t>
  </si>
  <si>
    <t>Pet Fees- Monthly Rent</t>
  </si>
  <si>
    <t>Liv Crossroads</t>
  </si>
  <si>
    <t>Short Term /MTM Premiums</t>
  </si>
  <si>
    <t>Liv Crossroads</t>
  </si>
  <si>
    <t>Cable Commission</t>
  </si>
  <si>
    <t>Liv Crossroads</t>
  </si>
  <si>
    <t>Renters Insurance Commission</t>
  </si>
  <si>
    <t>Liv Crossroads</t>
  </si>
  <si>
    <t>Liv Smart Loft/doorbell monthly fees</t>
  </si>
  <si>
    <t>Liv Crossroads</t>
  </si>
  <si>
    <t>Tenant Damages/Damages Recovery</t>
  </si>
  <si>
    <t>Liv Crossroads</t>
  </si>
  <si>
    <t>Legal/Court Costs Recovery</t>
  </si>
  <si>
    <t>Liv Crossroads</t>
  </si>
  <si>
    <t>Water Reimbursements</t>
  </si>
  <si>
    <t>Liv Crossroads</t>
  </si>
  <si>
    <t>Trash/Compactor Recovery Fees</t>
  </si>
  <si>
    <t>Liv Crossroads</t>
  </si>
  <si>
    <t>Resident Fines</t>
  </si>
  <si>
    <t>Liv Crossroads</t>
  </si>
  <si>
    <t>Cabana Rentals</t>
  </si>
  <si>
    <t>Liv Crossroads</t>
  </si>
  <si>
    <t>Miscellaneous Income</t>
  </si>
  <si>
    <t>Liv Crossroads</t>
  </si>
  <si>
    <t>Total Other Income</t>
  </si>
  <si>
    <t>TOTAL INCOME</t>
  </si>
  <si>
    <t>OPERATING EXPENSES</t>
  </si>
  <si>
    <t>Taxes &amp; Insurance</t>
  </si>
  <si>
    <t>Real Estate Taxes</t>
  </si>
  <si>
    <t>Liv Crossroads</t>
  </si>
  <si>
    <t>Insurance Expense</t>
  </si>
  <si>
    <t>Liv Crossroads</t>
  </si>
  <si>
    <t>Insurance- Tenant Liability insurance</t>
  </si>
  <si>
    <t>Liv Crossroads</t>
  </si>
  <si>
    <t>Total Taxes &amp; Insurance</t>
  </si>
  <si>
    <t>Utilities</t>
  </si>
  <si>
    <t>Utilities - Buildings/Apts</t>
  </si>
  <si>
    <t>Electric - Apt Buildings/Common Areas</t>
  </si>
  <si>
    <t>Liv Crossroads</t>
  </si>
  <si>
    <t>Electric Expense-Vacant Units</t>
  </si>
  <si>
    <t>Liv Crossroads</t>
  </si>
  <si>
    <t>Water Expense (Apt Buildings)</t>
  </si>
  <si>
    <t>Liv Crossroads</t>
  </si>
  <si>
    <t>Sprinkling/Reclaimed Water</t>
  </si>
  <si>
    <t>Liv Crossroads</t>
  </si>
  <si>
    <t>Trash Removal</t>
  </si>
  <si>
    <t>Liv Crossroads</t>
  </si>
  <si>
    <t>Valet Trash</t>
  </si>
  <si>
    <t>Liv Crossroads</t>
  </si>
  <si>
    <t>Total Apartment Utilities</t>
  </si>
  <si>
    <t>Utilities - Office/Clubhouse</t>
  </si>
  <si>
    <t>Office/Club -Gas (club/pool 1)</t>
  </si>
  <si>
    <t>Liv Crossroads</t>
  </si>
  <si>
    <t>Office/Club- Electric (club/pool 1)</t>
  </si>
  <si>
    <t>Liv Crossroads</t>
  </si>
  <si>
    <t>Office/Club- Electric Club/Pool 2</t>
  </si>
  <si>
    <t>Liv Crossroads</t>
  </si>
  <si>
    <t>Office/Club- Water</t>
  </si>
  <si>
    <t>Liv Crossroads</t>
  </si>
  <si>
    <t>Office/Club - Cable</t>
  </si>
  <si>
    <t>Liv Crossroads</t>
  </si>
  <si>
    <t>Total Office/Clubhouse Utilities</t>
  </si>
  <si>
    <t>Total Utilities</t>
  </si>
  <si>
    <t>Administrative Expenses</t>
  </si>
  <si>
    <t>Office/Leasing Payroll</t>
  </si>
  <si>
    <t>Office Payroll Expense</t>
  </si>
  <si>
    <t>Liv Crossroads</t>
  </si>
  <si>
    <t>Office Payroll - Overtime</t>
  </si>
  <si>
    <t>Liv Crossroads</t>
  </si>
  <si>
    <t>Office Payroll - Bonuses</t>
  </si>
  <si>
    <t>Liv Crossroads</t>
  </si>
  <si>
    <t>Office - Payroll Taxes</t>
  </si>
  <si>
    <t>Liv Crossroads</t>
  </si>
  <si>
    <t>Office-Health/Life Insurance</t>
  </si>
  <si>
    <t>Liv Crossroads</t>
  </si>
  <si>
    <t>Office- 401(k) ER Match</t>
  </si>
  <si>
    <t>Liv Crossroads</t>
  </si>
  <si>
    <t>Office- Work Comp</t>
  </si>
  <si>
    <t>Liv Crossroads</t>
  </si>
  <si>
    <t>Office- Payroll Proc Fees</t>
  </si>
  <si>
    <t>Liv Crossroads</t>
  </si>
  <si>
    <t>Office Staffing Reims-To/From</t>
  </si>
  <si>
    <t>Liv Crossroads</t>
  </si>
  <si>
    <t>Total Office Payroll</t>
  </si>
  <si>
    <t>Office Expenses</t>
  </si>
  <si>
    <t>HOA Expense</t>
  </si>
  <si>
    <t>Liv Crossroads</t>
  </si>
  <si>
    <t>Mileage Reimbursements</t>
  </si>
  <si>
    <t>Liv Crossroads</t>
  </si>
  <si>
    <t>Education Expense</t>
  </si>
  <si>
    <t>Liv Crossroads</t>
  </si>
  <si>
    <t>Travel &amp; Lodging</t>
  </si>
  <si>
    <t>Liv Crossroads</t>
  </si>
  <si>
    <t>Telephone Expense</t>
  </si>
  <si>
    <t>Liv Crossroads</t>
  </si>
  <si>
    <t>Telephone - Cell Phone/Pager Usage</t>
  </si>
  <si>
    <t>Liv Crossroads</t>
  </si>
  <si>
    <t>Telephone- Equip/parts/repairs</t>
  </si>
  <si>
    <t>Liv Crossroads</t>
  </si>
  <si>
    <t>Telephone-Security Lines</t>
  </si>
  <si>
    <t>Liv Crossroads</t>
  </si>
  <si>
    <t>Office Supplies</t>
  </si>
  <si>
    <t>Liv Crossroads</t>
  </si>
  <si>
    <t>Office- Copier Rental</t>
  </si>
  <si>
    <t>Liv Crossroads</t>
  </si>
  <si>
    <t>Postage</t>
  </si>
  <si>
    <t>Liv Crossroads</t>
  </si>
  <si>
    <t>IT - Support</t>
  </si>
  <si>
    <t>Liv Crossroads</t>
  </si>
  <si>
    <t>IT Expense- Software/Service Contract</t>
  </si>
  <si>
    <t>Liv Crossroads</t>
  </si>
  <si>
    <t>IT- Parts/ Small Equipment</t>
  </si>
  <si>
    <t>Liv Crossroads</t>
  </si>
  <si>
    <t>IT- Contracted Programming</t>
  </si>
  <si>
    <t>Liv Crossroads</t>
  </si>
  <si>
    <t>Credit Report Fees</t>
  </si>
  <si>
    <t>Liv Crossroads</t>
  </si>
  <si>
    <t>Clubhouse Expense</t>
  </si>
  <si>
    <t>Liv Crossroads</t>
  </si>
  <si>
    <t>Eviction Expense</t>
  </si>
  <si>
    <t>Liv Crossroads</t>
  </si>
  <si>
    <t>Legal Expense</t>
  </si>
  <si>
    <t>Liv Crossroads</t>
  </si>
  <si>
    <t>Accounting Fees (Outside)</t>
  </si>
  <si>
    <t>Liv Crossroads</t>
  </si>
  <si>
    <t>Licenses/Permits Expense</t>
  </si>
  <si>
    <t>Liv Crossroads</t>
  </si>
  <si>
    <t>Poo Prints Kits</t>
  </si>
  <si>
    <t>Liv Crossroads</t>
  </si>
  <si>
    <t>Penalties/Late Charges Expense</t>
  </si>
  <si>
    <t>Liv Crossroads</t>
  </si>
  <si>
    <t>Bank Service Charges</t>
  </si>
  <si>
    <t>Liv Crossroads</t>
  </si>
  <si>
    <t>Payment Processing Fees</t>
  </si>
  <si>
    <t>Liv Crossroads</t>
  </si>
  <si>
    <t>Resident Portal/Entrata Expense</t>
  </si>
  <si>
    <t>Liv Crossroads</t>
  </si>
  <si>
    <t>Dues &amp; Subscriptions (Don't Use)</t>
  </si>
  <si>
    <t>Liv Crossroads</t>
  </si>
  <si>
    <t>Total Office Expenses</t>
  </si>
  <si>
    <t>Total Administrative Expenses</t>
  </si>
  <si>
    <t>Marketing &amp; Retention</t>
  </si>
  <si>
    <t>Advertising</t>
  </si>
  <si>
    <t>Advertising - General</t>
  </si>
  <si>
    <t>Liv Crossroads</t>
  </si>
  <si>
    <t>Advertising - Internet</t>
  </si>
  <si>
    <t>Liv Crossroads</t>
  </si>
  <si>
    <t>Advertising - Networking Groups</t>
  </si>
  <si>
    <t>Liv Crossroads</t>
  </si>
  <si>
    <t>Advertising- Outreach &amp; Collateral</t>
  </si>
  <si>
    <t>Liv Crossroads</t>
  </si>
  <si>
    <t>Advertising-Promotional</t>
  </si>
  <si>
    <t>Liv Crossroads</t>
  </si>
  <si>
    <t>Advertising - Signage</t>
  </si>
  <si>
    <t>Liv Crossroads</t>
  </si>
  <si>
    <t>Advertising - Job Openings</t>
  </si>
  <si>
    <t>Liv Crossroads</t>
  </si>
  <si>
    <t>Advertising- screenscape</t>
  </si>
  <si>
    <t>Liv Crossroads</t>
  </si>
  <si>
    <t>Marketing Survey &amp; Pricing Tools</t>
  </si>
  <si>
    <t>Liv Crossroads</t>
  </si>
  <si>
    <t>Total Advertising</t>
  </si>
  <si>
    <t>Retention Expenses</t>
  </si>
  <si>
    <t>Retention - Renewal Benefits</t>
  </si>
  <si>
    <t>Liv Crossroads</t>
  </si>
  <si>
    <t>Retention-Water</t>
  </si>
  <si>
    <t>Liv Crossroads</t>
  </si>
  <si>
    <t>Retention - Coffee</t>
  </si>
  <si>
    <t>Liv Crossroads</t>
  </si>
  <si>
    <t>Retention - Resident Surveys</t>
  </si>
  <si>
    <t>Liv Crossroads</t>
  </si>
  <si>
    <t>Retention - Resident Surprises</t>
  </si>
  <si>
    <t>Liv Crossroads</t>
  </si>
  <si>
    <t>Retention - Small Amenities</t>
  </si>
  <si>
    <t>Liv Crossroads</t>
  </si>
  <si>
    <t>Retention - Promotional Gifts</t>
  </si>
  <si>
    <t>Liv Crossroads</t>
  </si>
  <si>
    <t>Retention- Liv App (Mobile Doorman)</t>
  </si>
  <si>
    <t>Liv Crossroads</t>
  </si>
  <si>
    <t>Retention-Home Automation Fees</t>
  </si>
  <si>
    <t>Liv Crossroads</t>
  </si>
  <si>
    <t>Res Retention: Move-in Gifts</t>
  </si>
  <si>
    <t>Liv Crossroads</t>
  </si>
  <si>
    <t>Retention - Wellbeats/Other</t>
  </si>
  <si>
    <t>Liv Crossroads</t>
  </si>
  <si>
    <t>Resident Relations</t>
  </si>
  <si>
    <t>Liv Crossroads</t>
  </si>
  <si>
    <t>Employee Relations</t>
  </si>
  <si>
    <t>Liv Crossroads</t>
  </si>
  <si>
    <t>Socialization - Events</t>
  </si>
  <si>
    <t>Liv Crossroads</t>
  </si>
  <si>
    <t>SociaMovie/Music License/Subscrip</t>
  </si>
  <si>
    <t>Liv Crossroads</t>
  </si>
  <si>
    <t>Socialization - event calendars</t>
  </si>
  <si>
    <t>Liv Crossroads</t>
  </si>
  <si>
    <t>LivWell-Get Fit /Stay Fit</t>
  </si>
  <si>
    <t>Liv Crossroads</t>
  </si>
  <si>
    <t>LivWell-Wellness Classes</t>
  </si>
  <si>
    <t>Liv Crossroads</t>
  </si>
  <si>
    <t>Model Expense</t>
  </si>
  <si>
    <t>Liv Crossroads</t>
  </si>
  <si>
    <t>Air Scents</t>
  </si>
  <si>
    <t>Liv Crossroads</t>
  </si>
  <si>
    <t>Uniform Expense</t>
  </si>
  <si>
    <t>Liv Crossroads</t>
  </si>
  <si>
    <t>Total Retention</t>
  </si>
  <si>
    <t>Total Marketing &amp; Retention</t>
  </si>
  <si>
    <t>Management Fees</t>
  </si>
  <si>
    <t>Liv Crossroads</t>
  </si>
  <si>
    <t>Management Fees</t>
  </si>
  <si>
    <t>Maintenance</t>
  </si>
  <si>
    <t>Maintenance Payroll</t>
  </si>
  <si>
    <t>Maint Payroll - Salaries</t>
  </si>
  <si>
    <t>Liv Crossroads</t>
  </si>
  <si>
    <t>Maint Payroll- Overtime</t>
  </si>
  <si>
    <t>Liv Crossroads</t>
  </si>
  <si>
    <t>Maint Payroll- Bonuses</t>
  </si>
  <si>
    <t>Liv Crossroads</t>
  </si>
  <si>
    <t>Maint Payroll- Taxes</t>
  </si>
  <si>
    <t>Liv Crossroads</t>
  </si>
  <si>
    <t>Maint- Health/life Insur</t>
  </si>
  <si>
    <t>Liv Crossroads</t>
  </si>
  <si>
    <t>Maint Payroll - Work Comp</t>
  </si>
  <si>
    <t>Liv Crossroads</t>
  </si>
  <si>
    <t>Maint Payroll- Processing Fees</t>
  </si>
  <si>
    <t>Liv Crossroads</t>
  </si>
  <si>
    <t>Maint Staffing Reims</t>
  </si>
  <si>
    <t>Liv Crossroads</t>
  </si>
  <si>
    <t>Total Maintenance Payroll</t>
  </si>
  <si>
    <t>Maintenance Supplies/Parts</t>
  </si>
  <si>
    <t>Blinds</t>
  </si>
  <si>
    <t>Liv Crossroads</t>
  </si>
  <si>
    <t>Appliance Parts &amp; Supplies</t>
  </si>
  <si>
    <t>Liv Crossroads</t>
  </si>
  <si>
    <t>HVAC Parts &amp; Supplies</t>
  </si>
  <si>
    <t>Liv Crossroads</t>
  </si>
  <si>
    <t>Light Bulbs &amp; Lighting Repairs</t>
  </si>
  <si>
    <t>Liv Crossroads</t>
  </si>
  <si>
    <t>Locks &amp; Keys</t>
  </si>
  <si>
    <t>Liv Crossroads</t>
  </si>
  <si>
    <t>Paint - Other</t>
  </si>
  <si>
    <t>Liv Crossroads</t>
  </si>
  <si>
    <t>Pet Station Supplies</t>
  </si>
  <si>
    <t>Liv Crossroads</t>
  </si>
  <si>
    <t>Plumbing Supplies</t>
  </si>
  <si>
    <t>Liv Crossroads</t>
  </si>
  <si>
    <t>Small Tools/ Small Equipment</t>
  </si>
  <si>
    <t>Liv Crossroads</t>
  </si>
  <si>
    <t>Maint Cart- Upkeep/Parts</t>
  </si>
  <si>
    <t>Liv Crossroads</t>
  </si>
  <si>
    <t>Cleaning Supplies</t>
  </si>
  <si>
    <t>Liv Crossroads</t>
  </si>
  <si>
    <t>Pool/Spa- Chemicals</t>
  </si>
  <si>
    <t>Liv Crossroads</t>
  </si>
  <si>
    <t>Maintenance Supplies- Other</t>
  </si>
  <si>
    <t>Liv Crossroads</t>
  </si>
  <si>
    <t>Total Maintenance Supplies</t>
  </si>
  <si>
    <t>Contracted Maintenance</t>
  </si>
  <si>
    <t>Cleaning- Common Area Contracted</t>
  </si>
  <si>
    <t>Liv Crossroads</t>
  </si>
  <si>
    <t>Contracted- Electrical Repairs</t>
  </si>
  <si>
    <t>Liv Crossroads</t>
  </si>
  <si>
    <t>Contracted-Fire Extinguisher Inspect/Repair</t>
  </si>
  <si>
    <t>Liv Crossroads</t>
  </si>
  <si>
    <t>Contracted-Gate Repairs</t>
  </si>
  <si>
    <t>Liv Crossroads</t>
  </si>
  <si>
    <t>Contracted-Trash Compactor Repr</t>
  </si>
  <si>
    <t>Liv Crossroads</t>
  </si>
  <si>
    <t>Contracted-Vehicle Towing</t>
  </si>
  <si>
    <t>Liv Crossroads</t>
  </si>
  <si>
    <t>Contracted- Other Maint.</t>
  </si>
  <si>
    <t>Liv Crossroads</t>
  </si>
  <si>
    <t>Exterminating</t>
  </si>
  <si>
    <t>Liv Crossroads</t>
  </si>
  <si>
    <t>Security Patrols</t>
  </si>
  <si>
    <t>Liv Crossroads</t>
  </si>
  <si>
    <t>Landscaping- Monthly Contract</t>
  </si>
  <si>
    <t>Liv Crossroads</t>
  </si>
  <si>
    <t>Landscape Expense - Other</t>
  </si>
  <si>
    <t>Liv Crossroads</t>
  </si>
  <si>
    <t>Pool/Spa- Maint &amp; Repairs</t>
  </si>
  <si>
    <t>Liv Crossroads</t>
  </si>
  <si>
    <t>Total Contracted Maintenance</t>
  </si>
  <si>
    <t>Apt Turnover Expenses</t>
  </si>
  <si>
    <t>Apt Turnover- Carpet Cleaning</t>
  </si>
  <si>
    <t>Liv Crossroads</t>
  </si>
  <si>
    <t>Apt Turnover- Apt Cleaning</t>
  </si>
  <si>
    <t>Liv Crossroads</t>
  </si>
  <si>
    <t>Apt. Turnover- Paint</t>
  </si>
  <si>
    <t>Liv Crossroads</t>
  </si>
  <si>
    <t>Total Turnover Expenses</t>
  </si>
  <si>
    <t>Total Maintenance Expenses</t>
  </si>
  <si>
    <t>Total Operating Expenses</t>
  </si>
  <si>
    <t>NET OPERATING INCOME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</si>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</sst>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1" fillId="0" borderId="19" xfId="0" applyNumberFormat="1" applyFont="1" applyBorder="1" applyAlignment="1">
      <alignment horizontal="left" vertical="center" indent="1"/>
    </xf>
    <xf numFmtId="49" fontId="2" fillId="0" borderId="20" xfId="0" applyNumberFormat="1" applyFont="1" applyBorder="1" applyAlignment="1">
      <alignment vertical="center" indent="2"/>
    </xf>
    <xf numFmtId="49" fontId="1" fillId="0" borderId="21" xfId="0" applyNumberFormat="1" applyFont="1" applyBorder="1" applyAlignment="1">
      <alignment horizontal="left" vertical="center" indent="2"/>
    </xf>
    <xf numFmtId="49" fontId="1" fillId="0" borderId="22" xfId="0" applyNumberFormat="1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L230"/>
  <sheetViews>
    <sheetView tabSelected="1" zoomScale="85" zoomScaleNormal="85" workbookViewId="0">
      <pane ySplit="7" topLeftCell="A8" activePane="bottomLeft" state="frozen"/>
      <selection pane="bottomLeft"/>
    </sheetView>
  </sheetViews>
  <sheetFormatPr defaultRowHeight="14.4" x14ac:dyDescent="0.55000000000000004"/>
  <cols>
    <col min="1" max="1" width="52.26171875" customWidth="1"/>
    <col min="2" max="6" width="17.578125" customWidth="1"/>
    <col min="7" max="7" width="15.15625" customWidth="1"/>
    <col min="8" max="12" width="17.578125" customWidth="1"/>
    <col min="13" max="13" width="15.15625" customWidth="1"/>
    <col min="14" max="14" width="18.68359375" customWidth="1"/>
    <col min="16" max="16" width="15.15625" hidden="1" customWidth="1"/>
    <col min="17" max="17" width="17.578125" hidden="1" customWidth="1"/>
    <col min="18" max="19" width="9.15625" hidden="1" customWidth="1"/>
    <col min="20" max="32" width="18.15625" hidden="1" customWidth="1"/>
    <col min="34" max="35" width="9.15625" hidden="1" customWidth="1"/>
    <col min="37" max="38" width="9.15625" hidden="1" customWidth="1"/>
    <col min="40" max="41" width="9.15625" hidden="1" customWidth="1"/>
    <col min="43" max="44" width="9.15625" hidden="1" customWidth="1"/>
    <col min="46" max="47" width="9.15625" hidden="1" customWidth="1"/>
    <col min="49" max="50" width="9.15625" hidden="1" customWidth="1"/>
    <col min="52" max="53" width="9.15625" hidden="1" customWidth="1"/>
    <col min="55" max="84" width="9.15625" hidden="1" customWidth="1"/>
    <col min="86" max="90" width="9.15625" hidden="1" customWidth="1"/>
  </cols>
  <sheetData>
    <row r="2" spans="1:32" ht="15" x14ac:dyDescent="0.55000000000000004">
      <c r="A2" s="1" t="s">
        <v>0</v>
      </c>
    </row>
    <row r="3" spans="1:32" x14ac:dyDescent="0.55000000000000004">
      <c r="A3" s="2" t="s">
        <v>1</v>
      </c>
    </row>
    <row r="4" spans="1:32" x14ac:dyDescent="0.55000000000000004">
      <c r="A4" s="2" t="s">
        <v>2</v>
      </c>
    </row>
    <row r="5" spans="1:32" x14ac:dyDescent="0.55000000000000004">
      <c r="A5" s="2" t="s">
        <v>3</v>
      </c>
    </row>
    <row r="7" spans="1:32" x14ac:dyDescent="0.55000000000000004">
      <c r="A7" s="3" t="s">
        <v>4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P7" s="6" t="s">
        <v>5</v>
      </c>
      <c r="Q7" s="5" t="s">
        <v>19</v>
      </c>
      <c r="R7" s="5" t="s">
        <v>20</v>
      </c>
      <c r="S7" s="6" t="s">
        <v>21</v>
      </c>
      <c r="T7" s="7" t="s">
        <v>22</v>
      </c>
      <c r="U7" s="7" t="s">
        <v>23</v>
      </c>
      <c r="V7" s="7" t="s">
        <v>24</v>
      </c>
      <c r="W7" s="7" t="s">
        <v>25</v>
      </c>
      <c r="X7" s="7" t="s">
        <v>26</v>
      </c>
      <c r="Y7" s="7" t="s">
        <v>27</v>
      </c>
      <c r="Z7" s="7" t="s">
        <v>28</v>
      </c>
      <c r="AA7" s="7" t="s">
        <v>29</v>
      </c>
      <c r="AB7" s="7" t="s">
        <v>30</v>
      </c>
      <c r="AC7" s="7" t="s">
        <v>31</v>
      </c>
      <c r="AD7" s="7" t="s">
        <v>32</v>
      </c>
      <c r="AE7" s="7" t="s">
        <v>33</v>
      </c>
      <c r="AF7" s="7" t="s">
        <v>34</v>
      </c>
    </row>
    <row r="8" spans="1:32" x14ac:dyDescent="0.55000000000000004">
      <c r="A8" s="13" t="s">
        <v>35</v>
      </c>
    </row>
    <row r="9" spans="1:32" x14ac:dyDescent="0.55000000000000004">
      <c r="A9" s="21" t="s">
        <v>36</v>
      </c>
      <c r="B9" s="17">
        <v>585774</v>
      </c>
      <c r="C9" s="17">
        <v>585774</v>
      </c>
      <c r="D9" s="17">
        <v>618760</v>
      </c>
      <c r="E9" s="17">
        <v>640316</v>
      </c>
      <c r="F9" s="17">
        <v>640316</v>
      </c>
      <c r="G9" s="17">
        <v>640542</v>
      </c>
      <c r="H9" s="17">
        <v>644356</v>
      </c>
      <c r="I9" s="17">
        <v>647622</v>
      </c>
      <c r="J9" s="17">
        <v>648584</v>
      </c>
      <c r="K9" s="17">
        <v>653799</v>
      </c>
      <c r="L9" s="17">
        <v>657730</v>
      </c>
      <c r="M9" s="17">
        <v>656737</v>
      </c>
      <c r="N9" s="17">
        <v>7620310</v>
      </c>
      <c r="P9" s="15">
        <v>4</v>
      </c>
      <c r="Q9" s="14" t="s">
        <v>37</v>
      </c>
      <c r="T9" s="16">
        <f>IF(5 = P9, B9 * -1, B9)</f>
        <v>585774</v>
      </c>
      <c r="U9" s="16">
        <f>IF(5 = P9, C9 * -1, C9)</f>
        <v>585774</v>
      </c>
      <c r="V9" s="16">
        <f>IF(5 = P9, D9 * -1, D9)</f>
        <v>618760</v>
      </c>
      <c r="W9" s="16">
        <f>IF(5 = P9, E9 * -1, E9)</f>
        <v>640316</v>
      </c>
      <c r="X9" s="16">
        <f>IF(5 = P9, F9 * -1, F9)</f>
        <v>640316</v>
      </c>
      <c r="Y9" s="16">
        <f>IF(5 = P9, G9 * -1, G9)</f>
        <v>640542</v>
      </c>
      <c r="Z9" s="16">
        <f>IF(5 = P9, H9 * -1, H9)</f>
        <v>644356</v>
      </c>
      <c r="AA9" s="16">
        <f>IF(5 = P9, I9 * -1, I9)</f>
        <v>647622</v>
      </c>
      <c r="AB9" s="16">
        <f>IF(5 = P9, J9 * -1, J9)</f>
        <v>648584</v>
      </c>
      <c r="AC9" s="16">
        <f>IF(5 = P9, K9 * -1, K9)</f>
        <v>653799</v>
      </c>
      <c r="AD9" s="16">
        <f>IF(5 = P9, L9 * -1, L9)</f>
        <v>657730</v>
      </c>
      <c r="AE9" s="16">
        <f>IF(5 = P9, M9 * -1, M9)</f>
        <v>656737</v>
      </c>
      <c r="AF9" s="16">
        <f>IF(5 = P9, N9 * -1, N9)</f>
        <v>7620310</v>
      </c>
    </row>
    <row r="10" spans="1:32" x14ac:dyDescent="0.55000000000000004">
      <c r="A10" s="21" t="s">
        <v>38</v>
      </c>
      <c r="B10" s="17">
        <v>-33093.03</v>
      </c>
      <c r="C10" s="17">
        <v>-37641.49</v>
      </c>
      <c r="D10" s="17">
        <v>-63193.68</v>
      </c>
      <c r="E10" s="17">
        <v>-87238.24</v>
      </c>
      <c r="F10" s="17">
        <v>-95352.34</v>
      </c>
      <c r="G10" s="17">
        <v>-99716.160000000003</v>
      </c>
      <c r="H10" s="17">
        <v>-107742.84</v>
      </c>
      <c r="I10" s="17">
        <v>-110393.03</v>
      </c>
      <c r="J10" s="17">
        <v>-107845.2</v>
      </c>
      <c r="K10" s="17">
        <v>-104799.08</v>
      </c>
      <c r="L10" s="17">
        <v>-100950.35</v>
      </c>
      <c r="M10" s="17">
        <v>-90787.61</v>
      </c>
      <c r="N10" s="17">
        <v>-1038753.05</v>
      </c>
      <c r="P10" s="15">
        <v>4</v>
      </c>
      <c r="Q10" s="14" t="s">
        <v>39</v>
      </c>
      <c r="T10" s="16">
        <f>IF(5 = P10, B10 * -1, B10)</f>
        <v>-33093.03</v>
      </c>
      <c r="U10" s="16">
        <f>IF(5 = P10, C10 * -1, C10)</f>
        <v>-37641.49</v>
      </c>
      <c r="V10" s="16">
        <f>IF(5 = P10, D10 * -1, D10)</f>
        <v>-63193.68</v>
      </c>
      <c r="W10" s="16">
        <f>IF(5 = P10, E10 * -1, E10)</f>
        <v>-87238.24</v>
      </c>
      <c r="X10" s="16">
        <f>IF(5 = P10, F10 * -1, F10)</f>
        <v>-95352.34</v>
      </c>
      <c r="Y10" s="16">
        <f>IF(5 = P10, G10 * -1, G10)</f>
        <v>-99716.160000000003</v>
      </c>
      <c r="Z10" s="16">
        <f>IF(5 = P10, H10 * -1, H10)</f>
        <v>-107742.84</v>
      </c>
      <c r="AA10" s="16">
        <f>IF(5 = P10, I10 * -1, I10)</f>
        <v>-110393.03</v>
      </c>
      <c r="AB10" s="16">
        <f>IF(5 = P10, J10 * -1, J10)</f>
        <v>-107845.2</v>
      </c>
      <c r="AC10" s="16">
        <f>IF(5 = P10, K10 * -1, K10)</f>
        <v>-104799.08</v>
      </c>
      <c r="AD10" s="16">
        <f>IF(5 = P10, L10 * -1, L10)</f>
        <v>-100950.35</v>
      </c>
      <c r="AE10" s="16">
        <f>IF(5 = P10, M10 * -1, M10)</f>
        <v>-90787.61</v>
      </c>
      <c r="AF10" s="16">
        <f>IF(5 = P10, N10 * -1, N10)</f>
        <v>-1038753.05</v>
      </c>
    </row>
    <row r="11" spans="1:32" x14ac:dyDescent="0.55000000000000004">
      <c r="A11" s="12" t="s">
        <v>40</v>
      </c>
      <c r="B11" s="11">
        <f>IF(5 = P11, T11 * -1, T11)</f>
        <v>552680.97</v>
      </c>
      <c r="C11" s="11">
        <f>IF(5 = P11, U11 * -1, U11)</f>
        <v>548132.51</v>
      </c>
      <c r="D11" s="11">
        <f>IF(5 = P11, V11 * -1, V11)</f>
        <v>555566.31999999995</v>
      </c>
      <c r="E11" s="11">
        <f>IF(5 = P11, W11 * -1, W11)</f>
        <v>553077.76000000001</v>
      </c>
      <c r="F11" s="11">
        <f>IF(5 = P11, X11 * -1, X11)</f>
        <v>544963.66</v>
      </c>
      <c r="G11" s="11">
        <f>IF(5 = P11, Y11 * -1, Y11)</f>
        <v>540825.84</v>
      </c>
      <c r="H11" s="11">
        <f>IF(5 = P11, Z11 * -1, Z11)</f>
        <v>536613.16</v>
      </c>
      <c r="I11" s="11">
        <f>IF(5 = P11, AA11 * -1, AA11)</f>
        <v>537228.97</v>
      </c>
      <c r="J11" s="11">
        <f>IF(5 = P11, AB11 * -1, AB11)</f>
        <v>540738.80000000005</v>
      </c>
      <c r="K11" s="11">
        <f>IF(5 = P11, AC11 * -1, AC11)</f>
        <v>548999.92000000004</v>
      </c>
      <c r="L11" s="11">
        <f>IF(5 = P11, AD11 * -1, AD11)</f>
        <v>556779.65</v>
      </c>
      <c r="M11" s="11">
        <f>IF(5 = P11, AE11 * -1, AE11)</f>
        <v>565949.39</v>
      </c>
      <c r="N11" s="11">
        <f>IF(5 = P11, AF11 * -1, AF11)</f>
        <v>6581556.9500000002</v>
      </c>
      <c r="P11" s="9">
        <v>4</v>
      </c>
      <c r="Q11" s="8" t="str">
        <f>Q10</f>
        <v>Liv Crossroads</v>
      </c>
      <c r="R11" s="8">
        <f>R10</f>
        <v>0</v>
      </c>
      <c r="S11" s="9">
        <f>S10</f>
        <v>0</v>
      </c>
      <c r="T11" s="10">
        <f t="shared" ref="T11:AF11" si="0">SUM(T9:T10)</f>
        <v>552680.97</v>
      </c>
      <c r="U11" s="10">
        <f t="shared" si="0"/>
        <v>548132.51</v>
      </c>
      <c r="V11" s="10">
        <f t="shared" si="0"/>
        <v>555566.31999999995</v>
      </c>
      <c r="W11" s="10">
        <f t="shared" si="0"/>
        <v>553077.76000000001</v>
      </c>
      <c r="X11" s="10">
        <f t="shared" si="0"/>
        <v>544963.66</v>
      </c>
      <c r="Y11" s="10">
        <f t="shared" si="0"/>
        <v>540825.84</v>
      </c>
      <c r="Z11" s="10">
        <f t="shared" si="0"/>
        <v>536613.16</v>
      </c>
      <c r="AA11" s="10">
        <f t="shared" si="0"/>
        <v>537228.97</v>
      </c>
      <c r="AB11" s="10">
        <f t="shared" si="0"/>
        <v>540738.80000000005</v>
      </c>
      <c r="AC11" s="10">
        <f t="shared" si="0"/>
        <v>548999.92000000004</v>
      </c>
      <c r="AD11" s="10">
        <f t="shared" si="0"/>
        <v>556779.65</v>
      </c>
      <c r="AE11" s="10">
        <f t="shared" si="0"/>
        <v>565949.39</v>
      </c>
      <c r="AF11" s="10">
        <f t="shared" si="0"/>
        <v>6581556.9500000002</v>
      </c>
    </row>
    <row r="13" spans="1:32" x14ac:dyDescent="0.55000000000000004">
      <c r="A13" s="21" t="s">
        <v>41</v>
      </c>
      <c r="B13" s="17">
        <v>-345516.87</v>
      </c>
      <c r="C13" s="17">
        <v>-299283.49</v>
      </c>
      <c r="D13" s="17">
        <v>-254828.34</v>
      </c>
      <c r="E13" s="17">
        <v>-190204.51</v>
      </c>
      <c r="F13" s="17">
        <v>-134445.65</v>
      </c>
      <c r="G13" s="17">
        <v>-80924.12</v>
      </c>
      <c r="H13" s="17">
        <v>-17913.32</v>
      </c>
      <c r="I13" s="17">
        <v>-7634.93</v>
      </c>
      <c r="J13" s="17">
        <v>-12109.13</v>
      </c>
      <c r="K13" s="17">
        <v>-17287.599999999999</v>
      </c>
      <c r="L13" s="17">
        <v>-23065.61</v>
      </c>
      <c r="M13" s="17">
        <v>-26410.78</v>
      </c>
      <c r="N13" s="17">
        <v>-1409624.35</v>
      </c>
      <c r="P13" s="15">
        <v>4</v>
      </c>
      <c r="Q13" s="14" t="s">
        <v>42</v>
      </c>
      <c r="T13" s="16">
        <f t="shared" ref="T13:T22" si="1">IF(5 = P13, B13 * -1, B13)</f>
        <v>-345516.87</v>
      </c>
      <c r="U13" s="16">
        <f t="shared" ref="U13:U22" si="2">IF(5 = P13, C13 * -1, C13)</f>
        <v>-299283.49</v>
      </c>
      <c r="V13" s="16">
        <f t="shared" ref="V13:V22" si="3">IF(5 = P13, D13 * -1, D13)</f>
        <v>-254828.34</v>
      </c>
      <c r="W13" s="16">
        <f t="shared" ref="W13:W22" si="4">IF(5 = P13, E13 * -1, E13)</f>
        <v>-190204.51</v>
      </c>
      <c r="X13" s="16">
        <f t="shared" ref="X13:X22" si="5">IF(5 = P13, F13 * -1, F13)</f>
        <v>-134445.65</v>
      </c>
      <c r="Y13" s="16">
        <f t="shared" ref="Y13:Y22" si="6">IF(5 = P13, G13 * -1, G13)</f>
        <v>-80924.12</v>
      </c>
      <c r="Z13" s="16">
        <f t="shared" ref="Z13:Z22" si="7">IF(5 = P13, H13 * -1, H13)</f>
        <v>-17913.32</v>
      </c>
      <c r="AA13" s="16">
        <f t="shared" ref="AA13:AA22" si="8">IF(5 = P13, I13 * -1, I13)</f>
        <v>-7634.93</v>
      </c>
      <c r="AB13" s="16">
        <f t="shared" ref="AB13:AB22" si="9">IF(5 = P13, J13 * -1, J13)</f>
        <v>-12109.13</v>
      </c>
      <c r="AC13" s="16">
        <f t="shared" ref="AC13:AC22" si="10">IF(5 = P13, K13 * -1, K13)</f>
        <v>-17287.599999999999</v>
      </c>
      <c r="AD13" s="16">
        <f t="shared" ref="AD13:AD22" si="11">IF(5 = P13, L13 * -1, L13)</f>
        <v>-23065.61</v>
      </c>
      <c r="AE13" s="16">
        <f t="shared" ref="AE13:AE22" si="12">IF(5 = P13, M13 * -1, M13)</f>
        <v>-26410.78</v>
      </c>
      <c r="AF13" s="16">
        <f t="shared" ref="AF13:AF22" si="13">IF(5 = P13, N13 * -1, N13)</f>
        <v>-1409624.35</v>
      </c>
    </row>
    <row r="14" spans="1:32" x14ac:dyDescent="0.55000000000000004">
      <c r="A14" s="21" t="s">
        <v>43</v>
      </c>
      <c r="B14" s="17">
        <v>-19568</v>
      </c>
      <c r="C14" s="17">
        <v>-13463.5</v>
      </c>
      <c r="D14" s="17">
        <v>-9278.5</v>
      </c>
      <c r="E14" s="17">
        <v>-4537</v>
      </c>
      <c r="F14" s="17">
        <v>-1559</v>
      </c>
      <c r="G14" s="17">
        <v>-1274</v>
      </c>
      <c r="H14" s="17">
        <v>2608.5</v>
      </c>
      <c r="I14" s="17">
        <v>0</v>
      </c>
      <c r="J14" s="17">
        <v>1324</v>
      </c>
      <c r="K14" s="17">
        <v>0</v>
      </c>
      <c r="L14" s="17">
        <v>0</v>
      </c>
      <c r="M14" s="17">
        <v>0</v>
      </c>
      <c r="N14" s="17">
        <v>-45747.5</v>
      </c>
      <c r="P14" s="15">
        <v>4</v>
      </c>
      <c r="Q14" s="14" t="s">
        <v>44</v>
      </c>
      <c r="T14" s="16">
        <f t="shared" si="1"/>
        <v>-19568</v>
      </c>
      <c r="U14" s="16">
        <f t="shared" si="2"/>
        <v>-13463.5</v>
      </c>
      <c r="V14" s="16">
        <f t="shared" si="3"/>
        <v>-9278.5</v>
      </c>
      <c r="W14" s="16">
        <f t="shared" si="4"/>
        <v>-4537</v>
      </c>
      <c r="X14" s="16">
        <f t="shared" si="5"/>
        <v>-1559</v>
      </c>
      <c r="Y14" s="16">
        <f t="shared" si="6"/>
        <v>-1274</v>
      </c>
      <c r="Z14" s="16">
        <f t="shared" si="7"/>
        <v>2608.5</v>
      </c>
      <c r="AA14" s="16">
        <f t="shared" si="8"/>
        <v>0</v>
      </c>
      <c r="AB14" s="16">
        <f t="shared" si="9"/>
        <v>1324</v>
      </c>
      <c r="AC14" s="16">
        <f t="shared" si="10"/>
        <v>0</v>
      </c>
      <c r="AD14" s="16">
        <f t="shared" si="11"/>
        <v>0</v>
      </c>
      <c r="AE14" s="16">
        <f t="shared" si="12"/>
        <v>0</v>
      </c>
      <c r="AF14" s="16">
        <f t="shared" si="13"/>
        <v>-45747.5</v>
      </c>
    </row>
    <row r="15" spans="1:32" x14ac:dyDescent="0.55000000000000004">
      <c r="A15" s="21" t="s">
        <v>45</v>
      </c>
      <c r="B15" s="17">
        <v>-1200</v>
      </c>
      <c r="C15" s="17">
        <v>-400</v>
      </c>
      <c r="D15" s="17">
        <v>-400</v>
      </c>
      <c r="E15" s="17">
        <v>-1200</v>
      </c>
      <c r="F15" s="17">
        <v>-800</v>
      </c>
      <c r="G15" s="17">
        <v>0</v>
      </c>
      <c r="H15" s="17">
        <v>-400</v>
      </c>
      <c r="I15" s="17">
        <v>0</v>
      </c>
      <c r="J15" s="17">
        <v>400</v>
      </c>
      <c r="K15" s="17">
        <v>-400</v>
      </c>
      <c r="L15" s="17">
        <v>0</v>
      </c>
      <c r="M15" s="17">
        <v>0</v>
      </c>
      <c r="N15" s="17">
        <v>-4400</v>
      </c>
      <c r="P15" s="15">
        <v>4</v>
      </c>
      <c r="Q15" s="14" t="s">
        <v>46</v>
      </c>
      <c r="T15" s="16">
        <f t="shared" si="1"/>
        <v>-1200</v>
      </c>
      <c r="U15" s="16">
        <f t="shared" si="2"/>
        <v>-400</v>
      </c>
      <c r="V15" s="16">
        <f t="shared" si="3"/>
        <v>-400</v>
      </c>
      <c r="W15" s="16">
        <f t="shared" si="4"/>
        <v>-1200</v>
      </c>
      <c r="X15" s="16">
        <f t="shared" si="5"/>
        <v>-800</v>
      </c>
      <c r="Y15" s="16">
        <f t="shared" si="6"/>
        <v>0</v>
      </c>
      <c r="Z15" s="16">
        <f t="shared" si="7"/>
        <v>-400</v>
      </c>
      <c r="AA15" s="16">
        <f t="shared" si="8"/>
        <v>0</v>
      </c>
      <c r="AB15" s="16">
        <f t="shared" si="9"/>
        <v>400</v>
      </c>
      <c r="AC15" s="16">
        <f t="shared" si="10"/>
        <v>-400</v>
      </c>
      <c r="AD15" s="16">
        <f t="shared" si="11"/>
        <v>0</v>
      </c>
      <c r="AE15" s="16">
        <f t="shared" si="12"/>
        <v>0</v>
      </c>
      <c r="AF15" s="16">
        <f t="shared" si="13"/>
        <v>-4400</v>
      </c>
    </row>
    <row r="16" spans="1:32" x14ac:dyDescent="0.55000000000000004">
      <c r="A16" s="21" t="s">
        <v>47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-400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-400</v>
      </c>
      <c r="P16" s="15">
        <v>4</v>
      </c>
      <c r="Q16" s="14" t="s">
        <v>48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-400</v>
      </c>
      <c r="AA16" s="16">
        <f t="shared" si="8"/>
        <v>0</v>
      </c>
      <c r="AB16" s="16">
        <f t="shared" si="9"/>
        <v>0</v>
      </c>
      <c r="AC16" s="16">
        <f t="shared" si="10"/>
        <v>0</v>
      </c>
      <c r="AD16" s="16">
        <f t="shared" si="11"/>
        <v>0</v>
      </c>
      <c r="AE16" s="16">
        <f t="shared" si="12"/>
        <v>0</v>
      </c>
      <c r="AF16" s="16">
        <f t="shared" si="13"/>
        <v>-400</v>
      </c>
    </row>
    <row r="17" spans="1:32" x14ac:dyDescent="0.55000000000000004">
      <c r="A17" s="21" t="s">
        <v>49</v>
      </c>
      <c r="B17" s="17">
        <v>-46.91</v>
      </c>
      <c r="C17" s="17">
        <v>-4.8</v>
      </c>
      <c r="D17" s="17">
        <v>-163.57</v>
      </c>
      <c r="E17" s="17">
        <v>-148.30000000000001</v>
      </c>
      <c r="F17" s="17">
        <v>-175.94</v>
      </c>
      <c r="G17" s="17">
        <v>-155.26</v>
      </c>
      <c r="H17" s="17">
        <v>-423.22</v>
      </c>
      <c r="I17" s="17">
        <v>-64.2</v>
      </c>
      <c r="J17" s="17">
        <v>-86.25</v>
      </c>
      <c r="K17" s="17">
        <v>-360.14</v>
      </c>
      <c r="L17" s="17">
        <v>-172.01</v>
      </c>
      <c r="M17" s="17">
        <v>-503.95</v>
      </c>
      <c r="N17" s="17">
        <v>-2304.5500000000002</v>
      </c>
      <c r="P17" s="15">
        <v>4</v>
      </c>
      <c r="Q17" s="14" t="s">
        <v>50</v>
      </c>
      <c r="T17" s="16">
        <f t="shared" si="1"/>
        <v>-46.91</v>
      </c>
      <c r="U17" s="16">
        <f t="shared" si="2"/>
        <v>-4.8</v>
      </c>
      <c r="V17" s="16">
        <f t="shared" si="3"/>
        <v>-163.57</v>
      </c>
      <c r="W17" s="16">
        <f t="shared" si="4"/>
        <v>-148.30000000000001</v>
      </c>
      <c r="X17" s="16">
        <f t="shared" si="5"/>
        <v>-175.94</v>
      </c>
      <c r="Y17" s="16">
        <f t="shared" si="6"/>
        <v>-155.26</v>
      </c>
      <c r="Z17" s="16">
        <f t="shared" si="7"/>
        <v>-423.22</v>
      </c>
      <c r="AA17" s="16">
        <f t="shared" si="8"/>
        <v>-64.2</v>
      </c>
      <c r="AB17" s="16">
        <f t="shared" si="9"/>
        <v>-86.25</v>
      </c>
      <c r="AC17" s="16">
        <f t="shared" si="10"/>
        <v>-360.14</v>
      </c>
      <c r="AD17" s="16">
        <f t="shared" si="11"/>
        <v>-172.01</v>
      </c>
      <c r="AE17" s="16">
        <f t="shared" si="12"/>
        <v>-503.95</v>
      </c>
      <c r="AF17" s="16">
        <f t="shared" si="13"/>
        <v>-2304.5500000000002</v>
      </c>
    </row>
    <row r="18" spans="1:32" x14ac:dyDescent="0.55000000000000004">
      <c r="A18" s="21" t="s">
        <v>51</v>
      </c>
      <c r="B18" s="17">
        <v>-1202</v>
      </c>
      <c r="C18" s="17">
        <v>-954</v>
      </c>
      <c r="D18" s="17">
        <v>-561</v>
      </c>
      <c r="E18" s="17">
        <v>-882</v>
      </c>
      <c r="F18" s="17">
        <v>-598</v>
      </c>
      <c r="G18" s="17">
        <v>-998</v>
      </c>
      <c r="H18" s="17">
        <v>-876</v>
      </c>
      <c r="I18" s="17">
        <v>-793.67</v>
      </c>
      <c r="J18" s="17">
        <v>-360</v>
      </c>
      <c r="K18" s="17">
        <v>-648</v>
      </c>
      <c r="L18" s="17">
        <v>-683</v>
      </c>
      <c r="M18" s="17">
        <v>-10855</v>
      </c>
      <c r="N18" s="17">
        <v>-19410.669999999998</v>
      </c>
      <c r="P18" s="15">
        <v>4</v>
      </c>
      <c r="Q18" s="14" t="s">
        <v>52</v>
      </c>
      <c r="T18" s="16">
        <f t="shared" si="1"/>
        <v>-1202</v>
      </c>
      <c r="U18" s="16">
        <f t="shared" si="2"/>
        <v>-954</v>
      </c>
      <c r="V18" s="16">
        <f t="shared" si="3"/>
        <v>-561</v>
      </c>
      <c r="W18" s="16">
        <f t="shared" si="4"/>
        <v>-882</v>
      </c>
      <c r="X18" s="16">
        <f t="shared" si="5"/>
        <v>-598</v>
      </c>
      <c r="Y18" s="16">
        <f t="shared" si="6"/>
        <v>-998</v>
      </c>
      <c r="Z18" s="16">
        <f t="shared" si="7"/>
        <v>-876</v>
      </c>
      <c r="AA18" s="16">
        <f t="shared" si="8"/>
        <v>-793.67</v>
      </c>
      <c r="AB18" s="16">
        <f t="shared" si="9"/>
        <v>-360</v>
      </c>
      <c r="AC18" s="16">
        <f t="shared" si="10"/>
        <v>-648</v>
      </c>
      <c r="AD18" s="16">
        <f t="shared" si="11"/>
        <v>-683</v>
      </c>
      <c r="AE18" s="16">
        <f t="shared" si="12"/>
        <v>-10855</v>
      </c>
      <c r="AF18" s="16">
        <f t="shared" si="13"/>
        <v>-19410.669999999998</v>
      </c>
    </row>
    <row r="19" spans="1:32" x14ac:dyDescent="0.55000000000000004">
      <c r="A19" s="21" t="s">
        <v>53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-400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-400</v>
      </c>
      <c r="P19" s="15">
        <v>4</v>
      </c>
      <c r="Q19" s="14" t="s">
        <v>54</v>
      </c>
      <c r="T19" s="16">
        <f t="shared" si="1"/>
        <v>0</v>
      </c>
      <c r="U19" s="16">
        <f t="shared" si="2"/>
        <v>0</v>
      </c>
      <c r="V19" s="16">
        <f t="shared" si="3"/>
        <v>0</v>
      </c>
      <c r="W19" s="16">
        <f t="shared" si="4"/>
        <v>0</v>
      </c>
      <c r="X19" s="16">
        <f t="shared" si="5"/>
        <v>0</v>
      </c>
      <c r="Y19" s="16">
        <f t="shared" si="6"/>
        <v>0</v>
      </c>
      <c r="Z19" s="16">
        <f t="shared" si="7"/>
        <v>-400</v>
      </c>
      <c r="AA19" s="16">
        <f t="shared" si="8"/>
        <v>0</v>
      </c>
      <c r="AB19" s="16">
        <f t="shared" si="9"/>
        <v>0</v>
      </c>
      <c r="AC19" s="16">
        <f t="shared" si="10"/>
        <v>0</v>
      </c>
      <c r="AD19" s="16">
        <f t="shared" si="11"/>
        <v>0</v>
      </c>
      <c r="AE19" s="16">
        <f t="shared" si="12"/>
        <v>0</v>
      </c>
      <c r="AF19" s="16">
        <f t="shared" si="13"/>
        <v>-400</v>
      </c>
    </row>
    <row r="20" spans="1:32" x14ac:dyDescent="0.55000000000000004">
      <c r="A20" s="21" t="s">
        <v>55</v>
      </c>
      <c r="B20" s="17">
        <v>-2788</v>
      </c>
      <c r="C20" s="17">
        <v>-2788</v>
      </c>
      <c r="D20" s="17">
        <v>-2788</v>
      </c>
      <c r="E20" s="17">
        <v>-2788</v>
      </c>
      <c r="F20" s="17">
        <v>-2788</v>
      </c>
      <c r="G20" s="17">
        <v>-3634</v>
      </c>
      <c r="H20" s="17">
        <v>-3634</v>
      </c>
      <c r="I20" s="17">
        <v>-1655</v>
      </c>
      <c r="J20" s="17">
        <v>-1655</v>
      </c>
      <c r="K20" s="17">
        <v>-1655</v>
      </c>
      <c r="L20" s="17">
        <v>-1655</v>
      </c>
      <c r="M20" s="17">
        <v>-1655</v>
      </c>
      <c r="N20" s="17">
        <v>-29483</v>
      </c>
      <c r="P20" s="15">
        <v>4</v>
      </c>
      <c r="Q20" s="14" t="s">
        <v>56</v>
      </c>
      <c r="T20" s="16">
        <f t="shared" si="1"/>
        <v>-2788</v>
      </c>
      <c r="U20" s="16">
        <f t="shared" si="2"/>
        <v>-2788</v>
      </c>
      <c r="V20" s="16">
        <f t="shared" si="3"/>
        <v>-2788</v>
      </c>
      <c r="W20" s="16">
        <f t="shared" si="4"/>
        <v>-2788</v>
      </c>
      <c r="X20" s="16">
        <f t="shared" si="5"/>
        <v>-2788</v>
      </c>
      <c r="Y20" s="16">
        <f t="shared" si="6"/>
        <v>-3634</v>
      </c>
      <c r="Z20" s="16">
        <f t="shared" si="7"/>
        <v>-3634</v>
      </c>
      <c r="AA20" s="16">
        <f t="shared" si="8"/>
        <v>-1655</v>
      </c>
      <c r="AB20" s="16">
        <f t="shared" si="9"/>
        <v>-1655</v>
      </c>
      <c r="AC20" s="16">
        <f t="shared" si="10"/>
        <v>-1655</v>
      </c>
      <c r="AD20" s="16">
        <f t="shared" si="11"/>
        <v>-1655</v>
      </c>
      <c r="AE20" s="16">
        <f t="shared" si="12"/>
        <v>-1655</v>
      </c>
      <c r="AF20" s="16">
        <f t="shared" si="13"/>
        <v>-29483</v>
      </c>
    </row>
    <row r="21" spans="1:32" x14ac:dyDescent="0.55000000000000004">
      <c r="A21" s="21" t="s">
        <v>57</v>
      </c>
      <c r="B21" s="17">
        <v>0</v>
      </c>
      <c r="C21" s="17">
        <v>-137.03</v>
      </c>
      <c r="D21" s="17">
        <v>2.02</v>
      </c>
      <c r="E21" s="17">
        <v>-86.28</v>
      </c>
      <c r="F21" s="17">
        <v>0</v>
      </c>
      <c r="G21" s="17">
        <v>1.28</v>
      </c>
      <c r="H21" s="17">
        <v>-323.95999999999998</v>
      </c>
      <c r="I21" s="17">
        <v>30.65</v>
      </c>
      <c r="J21" s="17">
        <v>0</v>
      </c>
      <c r="K21" s="17">
        <v>0</v>
      </c>
      <c r="L21" s="17">
        <v>0</v>
      </c>
      <c r="M21" s="17">
        <v>0</v>
      </c>
      <c r="N21" s="17">
        <v>-513.32000000000005</v>
      </c>
      <c r="P21" s="15">
        <v>4</v>
      </c>
      <c r="Q21" s="14" t="s">
        <v>58</v>
      </c>
      <c r="T21" s="16">
        <f t="shared" si="1"/>
        <v>0</v>
      </c>
      <c r="U21" s="16">
        <f t="shared" si="2"/>
        <v>-137.03</v>
      </c>
      <c r="V21" s="16">
        <f t="shared" si="3"/>
        <v>2.02</v>
      </c>
      <c r="W21" s="16">
        <f t="shared" si="4"/>
        <v>-86.28</v>
      </c>
      <c r="X21" s="16">
        <f t="shared" si="5"/>
        <v>0</v>
      </c>
      <c r="Y21" s="16">
        <f t="shared" si="6"/>
        <v>1.28</v>
      </c>
      <c r="Z21" s="16">
        <f t="shared" si="7"/>
        <v>-323.95999999999998</v>
      </c>
      <c r="AA21" s="16">
        <f t="shared" si="8"/>
        <v>30.65</v>
      </c>
      <c r="AB21" s="16">
        <f t="shared" si="9"/>
        <v>0</v>
      </c>
      <c r="AC21" s="16">
        <f t="shared" si="10"/>
        <v>0</v>
      </c>
      <c r="AD21" s="16">
        <f t="shared" si="11"/>
        <v>0</v>
      </c>
      <c r="AE21" s="16">
        <f t="shared" si="12"/>
        <v>0</v>
      </c>
      <c r="AF21" s="16">
        <f t="shared" si="13"/>
        <v>-513.32000000000005</v>
      </c>
    </row>
    <row r="22" spans="1:32" x14ac:dyDescent="0.55000000000000004">
      <c r="A22" s="21" t="s">
        <v>59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-295.98</v>
      </c>
      <c r="M22" s="17">
        <v>-1043.1500000000001</v>
      </c>
      <c r="N22" s="17">
        <v>-1339.13</v>
      </c>
      <c r="P22" s="15">
        <v>4</v>
      </c>
      <c r="Q22" s="14" t="s">
        <v>60</v>
      </c>
      <c r="T22" s="16">
        <f t="shared" si="1"/>
        <v>0</v>
      </c>
      <c r="U22" s="16">
        <f t="shared" si="2"/>
        <v>0</v>
      </c>
      <c r="V22" s="16">
        <f t="shared" si="3"/>
        <v>0</v>
      </c>
      <c r="W22" s="16">
        <f t="shared" si="4"/>
        <v>0</v>
      </c>
      <c r="X22" s="16">
        <f t="shared" si="5"/>
        <v>0</v>
      </c>
      <c r="Y22" s="16">
        <f t="shared" si="6"/>
        <v>0</v>
      </c>
      <c r="Z22" s="16">
        <f t="shared" si="7"/>
        <v>0</v>
      </c>
      <c r="AA22" s="16">
        <f t="shared" si="8"/>
        <v>0</v>
      </c>
      <c r="AB22" s="16">
        <f t="shared" si="9"/>
        <v>0</v>
      </c>
      <c r="AC22" s="16">
        <f t="shared" si="10"/>
        <v>0</v>
      </c>
      <c r="AD22" s="16">
        <f t="shared" si="11"/>
        <v>-295.98</v>
      </c>
      <c r="AE22" s="16">
        <f t="shared" si="12"/>
        <v>-1043.1500000000001</v>
      </c>
      <c r="AF22" s="16">
        <f t="shared" si="13"/>
        <v>-1339.13</v>
      </c>
    </row>
    <row r="24" spans="1:32" x14ac:dyDescent="0.55000000000000004">
      <c r="A24" s="12" t="s">
        <v>61</v>
      </c>
      <c r="B24" s="11">
        <f>IF(5 = P24, T24 * -1, T24)</f>
        <v>182359.19</v>
      </c>
      <c r="C24" s="11">
        <f>IF(5 = P24, U24 * -1, U24)</f>
        <v>231101.69</v>
      </c>
      <c r="D24" s="11">
        <f>IF(5 = P24, V24 * -1, V24)</f>
        <v>287548.93</v>
      </c>
      <c r="E24" s="11">
        <f>IF(5 = P24, W24 * -1, W24)</f>
        <v>353231.67000000004</v>
      </c>
      <c r="F24" s="11">
        <f>IF(5 = P24, X24 * -1, X24)</f>
        <v>404597.07000000007</v>
      </c>
      <c r="G24" s="11">
        <f>IF(5 = P24, Y24 * -1, Y24)</f>
        <v>453841.74</v>
      </c>
      <c r="H24" s="11">
        <f>IF(5 = P24, Z24 * -1, Z24)</f>
        <v>514851.16000000003</v>
      </c>
      <c r="I24" s="11">
        <f>IF(5 = P24, AA24 * -1, AA24)</f>
        <v>527111.81999999995</v>
      </c>
      <c r="J24" s="11">
        <f>IF(5 = P24, AB24 * -1, AB24)</f>
        <v>528252.42000000004</v>
      </c>
      <c r="K24" s="11">
        <f>IF(5 = P24, AC24 * -1, AC24)</f>
        <v>528649.18000000005</v>
      </c>
      <c r="L24" s="11">
        <f>IF(5 = P24, AD24 * -1, AD24)</f>
        <v>530908.05000000005</v>
      </c>
      <c r="M24" s="11">
        <f>IF(5 = P24, AE24 * -1, AE24)</f>
        <v>525481.51</v>
      </c>
      <c r="N24" s="11">
        <f>IF(5 = P24, AF24 * -1, AF24)</f>
        <v>5067934.43</v>
      </c>
      <c r="P24" s="9">
        <v>4</v>
      </c>
      <c r="Q24" s="8" t="str">
        <f>Q22</f>
        <v>Liv Crossroads</v>
      </c>
      <c r="R24" s="8">
        <f>R22</f>
        <v>0</v>
      </c>
      <c r="S24" s="9">
        <f>S22</f>
        <v>0</v>
      </c>
      <c r="T24" s="10">
        <f t="shared" ref="T24:AF24" si="14">SUM(T9:T10)+SUM(T13:T22)</f>
        <v>182359.19</v>
      </c>
      <c r="U24" s="10">
        <f t="shared" si="14"/>
        <v>231101.69</v>
      </c>
      <c r="V24" s="10">
        <f t="shared" si="14"/>
        <v>287548.93</v>
      </c>
      <c r="W24" s="10">
        <f t="shared" si="14"/>
        <v>353231.67000000004</v>
      </c>
      <c r="X24" s="10">
        <f t="shared" si="14"/>
        <v>404597.07000000007</v>
      </c>
      <c r="Y24" s="10">
        <f t="shared" si="14"/>
        <v>453841.74</v>
      </c>
      <c r="Z24" s="10">
        <f t="shared" si="14"/>
        <v>514851.16000000003</v>
      </c>
      <c r="AA24" s="10">
        <f t="shared" si="14"/>
        <v>527111.81999999995</v>
      </c>
      <c r="AB24" s="10">
        <f t="shared" si="14"/>
        <v>528252.42000000004</v>
      </c>
      <c r="AC24" s="10">
        <f t="shared" si="14"/>
        <v>528649.18000000005</v>
      </c>
      <c r="AD24" s="10">
        <f t="shared" si="14"/>
        <v>530908.05000000005</v>
      </c>
      <c r="AE24" s="10">
        <f t="shared" si="14"/>
        <v>525481.51</v>
      </c>
      <c r="AF24" s="10">
        <f t="shared" si="14"/>
        <v>5067934.43</v>
      </c>
    </row>
    <row r="26" spans="1:32" x14ac:dyDescent="0.55000000000000004">
      <c r="A26" s="13" t="s">
        <v>62</v>
      </c>
    </row>
    <row r="27" spans="1:32" x14ac:dyDescent="0.55000000000000004">
      <c r="A27" s="19" t="s">
        <v>63</v>
      </c>
      <c r="B27" s="17">
        <v>-6125.85</v>
      </c>
      <c r="C27" s="17">
        <v>-6747.5</v>
      </c>
      <c r="D27" s="17">
        <v>-6747.5</v>
      </c>
      <c r="E27" s="17">
        <v>-6747.5</v>
      </c>
      <c r="F27" s="17">
        <v>-6784.5</v>
      </c>
      <c r="G27" s="17">
        <v>-7338.12</v>
      </c>
      <c r="H27" s="17">
        <v>-7180.6</v>
      </c>
      <c r="I27" s="17">
        <v>-7180.6</v>
      </c>
      <c r="J27" s="17">
        <v>-6942.84</v>
      </c>
      <c r="K27" s="17">
        <v>-7526.12</v>
      </c>
      <c r="L27" s="17">
        <v>-7495.8</v>
      </c>
      <c r="M27" s="17">
        <v>-7641.1</v>
      </c>
      <c r="N27" s="17">
        <v>-84458.03</v>
      </c>
      <c r="P27" s="15">
        <v>4</v>
      </c>
      <c r="Q27" s="14" t="s">
        <v>64</v>
      </c>
      <c r="T27" s="16">
        <f t="shared" ref="T27:T55" si="15">IF(5 = P27, B27 * -1, B27)</f>
        <v>-6125.85</v>
      </c>
      <c r="U27" s="16">
        <f t="shared" ref="U27:U55" si="16">IF(5 = P27, C27 * -1, C27)</f>
        <v>-6747.5</v>
      </c>
      <c r="V27" s="16">
        <f t="shared" ref="V27:V55" si="17">IF(5 = P27, D27 * -1, D27)</f>
        <v>-6747.5</v>
      </c>
      <c r="W27" s="16">
        <f t="shared" ref="W27:W55" si="18">IF(5 = P27, E27 * -1, E27)</f>
        <v>-6747.5</v>
      </c>
      <c r="X27" s="16">
        <f t="shared" ref="X27:X55" si="19">IF(5 = P27, F27 * -1, F27)</f>
        <v>-6784.5</v>
      </c>
      <c r="Y27" s="16">
        <f t="shared" ref="Y27:Y55" si="20">IF(5 = P27, G27 * -1, G27)</f>
        <v>-7338.12</v>
      </c>
      <c r="Z27" s="16">
        <f t="shared" ref="Z27:Z55" si="21">IF(5 = P27, H27 * -1, H27)</f>
        <v>-7180.6</v>
      </c>
      <c r="AA27" s="16">
        <f t="shared" ref="AA27:AA55" si="22">IF(5 = P27, I27 * -1, I27)</f>
        <v>-7180.6</v>
      </c>
      <c r="AB27" s="16">
        <f t="shared" ref="AB27:AB55" si="23">IF(5 = P27, J27 * -1, J27)</f>
        <v>-6942.84</v>
      </c>
      <c r="AC27" s="16">
        <f t="shared" ref="AC27:AC55" si="24">IF(5 = P27, K27 * -1, K27)</f>
        <v>-7526.12</v>
      </c>
      <c r="AD27" s="16">
        <f t="shared" ref="AD27:AD55" si="25">IF(5 = P27, L27 * -1, L27)</f>
        <v>-7495.8</v>
      </c>
      <c r="AE27" s="16">
        <f t="shared" ref="AE27:AE55" si="26">IF(5 = P27, M27 * -1, M27)</f>
        <v>-7641.1</v>
      </c>
      <c r="AF27" s="16">
        <f t="shared" ref="AF27:AF55" si="27">IF(5 = P27, N27 * -1, N27)</f>
        <v>-84458.03</v>
      </c>
    </row>
    <row r="28" spans="1:32" x14ac:dyDescent="0.55000000000000004">
      <c r="A28" s="19" t="s">
        <v>65</v>
      </c>
      <c r="B28" s="17">
        <v>-411.29</v>
      </c>
      <c r="C28" s="17">
        <v>-450</v>
      </c>
      <c r="D28" s="17">
        <v>-450</v>
      </c>
      <c r="E28" s="17">
        <v>-450</v>
      </c>
      <c r="F28" s="17">
        <v>-450</v>
      </c>
      <c r="G28" s="17">
        <v>-380.64</v>
      </c>
      <c r="H28" s="17">
        <v>-400</v>
      </c>
      <c r="I28" s="17">
        <v>-400</v>
      </c>
      <c r="J28" s="17">
        <v>-583.74</v>
      </c>
      <c r="K28" s="17">
        <v>-23.91</v>
      </c>
      <c r="L28" s="17">
        <v>-416.4</v>
      </c>
      <c r="M28" s="17">
        <v>-416.4</v>
      </c>
      <c r="N28" s="17">
        <v>-4832.38</v>
      </c>
      <c r="P28" s="15">
        <v>4</v>
      </c>
      <c r="Q28" s="14" t="s">
        <v>66</v>
      </c>
      <c r="T28" s="16">
        <f t="shared" si="15"/>
        <v>-411.29</v>
      </c>
      <c r="U28" s="16">
        <f t="shared" si="16"/>
        <v>-450</v>
      </c>
      <c r="V28" s="16">
        <f t="shared" si="17"/>
        <v>-450</v>
      </c>
      <c r="W28" s="16">
        <f t="shared" si="18"/>
        <v>-450</v>
      </c>
      <c r="X28" s="16">
        <f t="shared" si="19"/>
        <v>-450</v>
      </c>
      <c r="Y28" s="16">
        <f t="shared" si="20"/>
        <v>-380.64</v>
      </c>
      <c r="Z28" s="16">
        <f t="shared" si="21"/>
        <v>-400</v>
      </c>
      <c r="AA28" s="16">
        <f t="shared" si="22"/>
        <v>-400</v>
      </c>
      <c r="AB28" s="16">
        <f t="shared" si="23"/>
        <v>-583.74</v>
      </c>
      <c r="AC28" s="16">
        <f t="shared" si="24"/>
        <v>-23.91</v>
      </c>
      <c r="AD28" s="16">
        <f t="shared" si="25"/>
        <v>-416.4</v>
      </c>
      <c r="AE28" s="16">
        <f t="shared" si="26"/>
        <v>-416.4</v>
      </c>
      <c r="AF28" s="16">
        <f t="shared" si="27"/>
        <v>-4832.38</v>
      </c>
    </row>
    <row r="29" spans="1:32" x14ac:dyDescent="0.55000000000000004">
      <c r="A29" s="19" t="s">
        <v>67</v>
      </c>
      <c r="B29" s="17">
        <v>-382</v>
      </c>
      <c r="C29" s="17">
        <v>-382</v>
      </c>
      <c r="D29" s="17">
        <v>-382</v>
      </c>
      <c r="E29" s="17">
        <v>-382</v>
      </c>
      <c r="F29" s="17">
        <v>-382</v>
      </c>
      <c r="G29" s="17">
        <v>-401.1</v>
      </c>
      <c r="H29" s="17">
        <v>-401.1</v>
      </c>
      <c r="I29" s="17">
        <v>-401.1</v>
      </c>
      <c r="J29" s="17">
        <v>-401.1</v>
      </c>
      <c r="K29" s="17">
        <v>-401.1</v>
      </c>
      <c r="L29" s="17">
        <v>-401.1</v>
      </c>
      <c r="M29" s="17">
        <v>-401.1</v>
      </c>
      <c r="N29" s="17">
        <v>-4717.7</v>
      </c>
      <c r="P29" s="15">
        <v>4</v>
      </c>
      <c r="Q29" s="14" t="s">
        <v>68</v>
      </c>
      <c r="T29" s="16">
        <f t="shared" si="15"/>
        <v>-382</v>
      </c>
      <c r="U29" s="16">
        <f t="shared" si="16"/>
        <v>-382</v>
      </c>
      <c r="V29" s="16">
        <f t="shared" si="17"/>
        <v>-382</v>
      </c>
      <c r="W29" s="16">
        <f t="shared" si="18"/>
        <v>-382</v>
      </c>
      <c r="X29" s="16">
        <f t="shared" si="19"/>
        <v>-382</v>
      </c>
      <c r="Y29" s="16">
        <f t="shared" si="20"/>
        <v>-401.1</v>
      </c>
      <c r="Z29" s="16">
        <f t="shared" si="21"/>
        <v>-401.1</v>
      </c>
      <c r="AA29" s="16">
        <f t="shared" si="22"/>
        <v>-401.1</v>
      </c>
      <c r="AB29" s="16">
        <f t="shared" si="23"/>
        <v>-401.1</v>
      </c>
      <c r="AC29" s="16">
        <f t="shared" si="24"/>
        <v>-401.1</v>
      </c>
      <c r="AD29" s="16">
        <f t="shared" si="25"/>
        <v>-401.1</v>
      </c>
      <c r="AE29" s="16">
        <f t="shared" si="26"/>
        <v>-401.1</v>
      </c>
      <c r="AF29" s="16">
        <f t="shared" si="27"/>
        <v>-4717.7</v>
      </c>
    </row>
    <row r="30" spans="1:32" x14ac:dyDescent="0.55000000000000004">
      <c r="A30" s="19" t="s">
        <v>69</v>
      </c>
      <c r="B30" s="17">
        <v>3949.2</v>
      </c>
      <c r="C30" s="17">
        <v>4945.82</v>
      </c>
      <c r="D30" s="17">
        <v>6722.58</v>
      </c>
      <c r="E30" s="17">
        <v>8006.99</v>
      </c>
      <c r="F30" s="17">
        <v>8972.56</v>
      </c>
      <c r="G30" s="17">
        <v>9827.42</v>
      </c>
      <c r="H30" s="17">
        <v>10526.77</v>
      </c>
      <c r="I30" s="17">
        <v>10594.4</v>
      </c>
      <c r="J30" s="17">
        <v>10589.87</v>
      </c>
      <c r="K30" s="17">
        <v>10715.42</v>
      </c>
      <c r="L30" s="17">
        <v>10875</v>
      </c>
      <c r="M30" s="17">
        <v>10647.18</v>
      </c>
      <c r="N30" s="17">
        <v>106373.21</v>
      </c>
      <c r="P30" s="15">
        <v>4</v>
      </c>
      <c r="Q30" s="14" t="s">
        <v>70</v>
      </c>
      <c r="T30" s="16">
        <f t="shared" si="15"/>
        <v>3949.2</v>
      </c>
      <c r="U30" s="16">
        <f t="shared" si="16"/>
        <v>4945.82</v>
      </c>
      <c r="V30" s="16">
        <f t="shared" si="17"/>
        <v>6722.58</v>
      </c>
      <c r="W30" s="16">
        <f t="shared" si="18"/>
        <v>8006.99</v>
      </c>
      <c r="X30" s="16">
        <f t="shared" si="19"/>
        <v>8972.56</v>
      </c>
      <c r="Y30" s="16">
        <f t="shared" si="20"/>
        <v>9827.42</v>
      </c>
      <c r="Z30" s="16">
        <f t="shared" si="21"/>
        <v>10526.77</v>
      </c>
      <c r="AA30" s="16">
        <f t="shared" si="22"/>
        <v>10594.4</v>
      </c>
      <c r="AB30" s="16">
        <f t="shared" si="23"/>
        <v>10589.87</v>
      </c>
      <c r="AC30" s="16">
        <f t="shared" si="24"/>
        <v>10715.42</v>
      </c>
      <c r="AD30" s="16">
        <f t="shared" si="25"/>
        <v>10875</v>
      </c>
      <c r="AE30" s="16">
        <f t="shared" si="26"/>
        <v>10647.18</v>
      </c>
      <c r="AF30" s="16">
        <f t="shared" si="27"/>
        <v>106373.21</v>
      </c>
    </row>
    <row r="31" spans="1:32" x14ac:dyDescent="0.55000000000000004">
      <c r="A31" s="19" t="s">
        <v>71</v>
      </c>
      <c r="B31" s="17">
        <v>0</v>
      </c>
      <c r="C31" s="17">
        <v>3668</v>
      </c>
      <c r="D31" s="17">
        <v>3348</v>
      </c>
      <c r="E31" s="17">
        <v>8544</v>
      </c>
      <c r="F31" s="17">
        <v>0</v>
      </c>
      <c r="G31" s="17">
        <v>7999.33</v>
      </c>
      <c r="H31" s="17">
        <v>12132.6</v>
      </c>
      <c r="I31" s="17">
        <v>3948</v>
      </c>
      <c r="J31" s="17">
        <v>6756</v>
      </c>
      <c r="K31" s="17">
        <v>11626</v>
      </c>
      <c r="L31" s="17">
        <v>11624</v>
      </c>
      <c r="M31" s="17">
        <v>8968</v>
      </c>
      <c r="N31" s="17">
        <v>78613.929999999993</v>
      </c>
      <c r="P31" s="15">
        <v>4</v>
      </c>
      <c r="Q31" s="14" t="s">
        <v>72</v>
      </c>
      <c r="T31" s="16">
        <f t="shared" si="15"/>
        <v>0</v>
      </c>
      <c r="U31" s="16">
        <f t="shared" si="16"/>
        <v>3668</v>
      </c>
      <c r="V31" s="16">
        <f t="shared" si="17"/>
        <v>3348</v>
      </c>
      <c r="W31" s="16">
        <f t="shared" si="18"/>
        <v>8544</v>
      </c>
      <c r="X31" s="16">
        <f t="shared" si="19"/>
        <v>0</v>
      </c>
      <c r="Y31" s="16">
        <f t="shared" si="20"/>
        <v>7999.33</v>
      </c>
      <c r="Z31" s="16">
        <f t="shared" si="21"/>
        <v>12132.6</v>
      </c>
      <c r="AA31" s="16">
        <f t="shared" si="22"/>
        <v>3948</v>
      </c>
      <c r="AB31" s="16">
        <f t="shared" si="23"/>
        <v>6756</v>
      </c>
      <c r="AC31" s="16">
        <f t="shared" si="24"/>
        <v>11626</v>
      </c>
      <c r="AD31" s="16">
        <f t="shared" si="25"/>
        <v>11624</v>
      </c>
      <c r="AE31" s="16">
        <f t="shared" si="26"/>
        <v>8968</v>
      </c>
      <c r="AF31" s="16">
        <f t="shared" si="27"/>
        <v>78613.929999999993</v>
      </c>
    </row>
    <row r="32" spans="1:32" x14ac:dyDescent="0.55000000000000004">
      <c r="A32" s="19" t="s">
        <v>73</v>
      </c>
      <c r="B32" s="17">
        <v>0</v>
      </c>
      <c r="C32" s="17">
        <v>0</v>
      </c>
      <c r="D32" s="17">
        <v>500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500</v>
      </c>
      <c r="L32" s="17">
        <v>150</v>
      </c>
      <c r="M32" s="17">
        <v>500</v>
      </c>
      <c r="N32" s="17">
        <v>1650</v>
      </c>
      <c r="P32" s="15">
        <v>4</v>
      </c>
      <c r="Q32" s="14" t="s">
        <v>74</v>
      </c>
      <c r="T32" s="16">
        <f t="shared" si="15"/>
        <v>0</v>
      </c>
      <c r="U32" s="16">
        <f t="shared" si="16"/>
        <v>0</v>
      </c>
      <c r="V32" s="16">
        <f t="shared" si="17"/>
        <v>500</v>
      </c>
      <c r="W32" s="16">
        <f t="shared" si="18"/>
        <v>0</v>
      </c>
      <c r="X32" s="16">
        <f t="shared" si="19"/>
        <v>0</v>
      </c>
      <c r="Y32" s="16">
        <f t="shared" si="20"/>
        <v>0</v>
      </c>
      <c r="Z32" s="16">
        <f t="shared" si="21"/>
        <v>0</v>
      </c>
      <c r="AA32" s="16">
        <f t="shared" si="22"/>
        <v>0</v>
      </c>
      <c r="AB32" s="16">
        <f t="shared" si="23"/>
        <v>0</v>
      </c>
      <c r="AC32" s="16">
        <f t="shared" si="24"/>
        <v>500</v>
      </c>
      <c r="AD32" s="16">
        <f t="shared" si="25"/>
        <v>150</v>
      </c>
      <c r="AE32" s="16">
        <f t="shared" si="26"/>
        <v>500</v>
      </c>
      <c r="AF32" s="16">
        <f t="shared" si="27"/>
        <v>1650</v>
      </c>
    </row>
    <row r="33" spans="1:32" x14ac:dyDescent="0.55000000000000004">
      <c r="A33" s="19" t="s">
        <v>75</v>
      </c>
      <c r="B33" s="17">
        <v>2434.4899999999998</v>
      </c>
      <c r="C33" s="17">
        <v>1713.1</v>
      </c>
      <c r="D33" s="17">
        <v>2250</v>
      </c>
      <c r="E33" s="17">
        <v>1440.96</v>
      </c>
      <c r="F33" s="17">
        <v>1500</v>
      </c>
      <c r="G33" s="17">
        <v>1205.72</v>
      </c>
      <c r="H33" s="17">
        <v>250</v>
      </c>
      <c r="I33" s="17">
        <v>-22.14</v>
      </c>
      <c r="J33" s="17">
        <v>250</v>
      </c>
      <c r="K33" s="17">
        <v>-3.69</v>
      </c>
      <c r="L33" s="17">
        <v>0</v>
      </c>
      <c r="M33" s="17">
        <v>0</v>
      </c>
      <c r="N33" s="17">
        <v>11018.44</v>
      </c>
      <c r="P33" s="15">
        <v>4</v>
      </c>
      <c r="Q33" s="14" t="s">
        <v>76</v>
      </c>
      <c r="T33" s="16">
        <f t="shared" si="15"/>
        <v>2434.4899999999998</v>
      </c>
      <c r="U33" s="16">
        <f t="shared" si="16"/>
        <v>1713.1</v>
      </c>
      <c r="V33" s="16">
        <f t="shared" si="17"/>
        <v>2250</v>
      </c>
      <c r="W33" s="16">
        <f t="shared" si="18"/>
        <v>1440.96</v>
      </c>
      <c r="X33" s="16">
        <f t="shared" si="19"/>
        <v>1500</v>
      </c>
      <c r="Y33" s="16">
        <f t="shared" si="20"/>
        <v>1205.72</v>
      </c>
      <c r="Z33" s="16">
        <f t="shared" si="21"/>
        <v>250</v>
      </c>
      <c r="AA33" s="16">
        <f t="shared" si="22"/>
        <v>-22.14</v>
      </c>
      <c r="AB33" s="16">
        <f t="shared" si="23"/>
        <v>250</v>
      </c>
      <c r="AC33" s="16">
        <f t="shared" si="24"/>
        <v>-3.69</v>
      </c>
      <c r="AD33" s="16">
        <f t="shared" si="25"/>
        <v>0</v>
      </c>
      <c r="AE33" s="16">
        <f t="shared" si="26"/>
        <v>0</v>
      </c>
      <c r="AF33" s="16">
        <f t="shared" si="27"/>
        <v>11018.44</v>
      </c>
    </row>
    <row r="34" spans="1:32" x14ac:dyDescent="0.55000000000000004">
      <c r="A34" s="19" t="s">
        <v>77</v>
      </c>
      <c r="B34" s="17">
        <v>0</v>
      </c>
      <c r="C34" s="17">
        <v>0</v>
      </c>
      <c r="D34" s="17">
        <v>2511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3163.5</v>
      </c>
      <c r="M34" s="17">
        <v>2908.5</v>
      </c>
      <c r="N34" s="17">
        <v>8583</v>
      </c>
      <c r="P34" s="15">
        <v>4</v>
      </c>
      <c r="Q34" s="14" t="s">
        <v>78</v>
      </c>
      <c r="T34" s="16">
        <f t="shared" si="15"/>
        <v>0</v>
      </c>
      <c r="U34" s="16">
        <f t="shared" si="16"/>
        <v>0</v>
      </c>
      <c r="V34" s="16">
        <f t="shared" si="17"/>
        <v>2511</v>
      </c>
      <c r="W34" s="16">
        <f t="shared" si="18"/>
        <v>0</v>
      </c>
      <c r="X34" s="16">
        <f t="shared" si="19"/>
        <v>0</v>
      </c>
      <c r="Y34" s="16">
        <f t="shared" si="20"/>
        <v>0</v>
      </c>
      <c r="Z34" s="16">
        <f t="shared" si="21"/>
        <v>0</v>
      </c>
      <c r="AA34" s="16">
        <f t="shared" si="22"/>
        <v>0</v>
      </c>
      <c r="AB34" s="16">
        <f t="shared" si="23"/>
        <v>0</v>
      </c>
      <c r="AC34" s="16">
        <f t="shared" si="24"/>
        <v>0</v>
      </c>
      <c r="AD34" s="16">
        <f t="shared" si="25"/>
        <v>3163.5</v>
      </c>
      <c r="AE34" s="16">
        <f t="shared" si="26"/>
        <v>2908.5</v>
      </c>
      <c r="AF34" s="16">
        <f t="shared" si="27"/>
        <v>8583</v>
      </c>
    </row>
    <row r="35" spans="1:32" x14ac:dyDescent="0.55000000000000004">
      <c r="A35" s="19" t="s">
        <v>79</v>
      </c>
      <c r="B35" s="17">
        <v>6500</v>
      </c>
      <c r="C35" s="17">
        <v>8750</v>
      </c>
      <c r="D35" s="17">
        <v>10250</v>
      </c>
      <c r="E35" s="17">
        <v>5000</v>
      </c>
      <c r="F35" s="17">
        <v>10500</v>
      </c>
      <c r="G35" s="17">
        <v>10250</v>
      </c>
      <c r="H35" s="17">
        <v>6000</v>
      </c>
      <c r="I35" s="17">
        <v>750</v>
      </c>
      <c r="J35" s="17">
        <v>875</v>
      </c>
      <c r="K35" s="17">
        <v>2250</v>
      </c>
      <c r="L35" s="17">
        <v>500</v>
      </c>
      <c r="M35" s="17">
        <v>2000</v>
      </c>
      <c r="N35" s="17">
        <v>63625</v>
      </c>
      <c r="P35" s="15">
        <v>4</v>
      </c>
      <c r="Q35" s="14" t="s">
        <v>80</v>
      </c>
      <c r="T35" s="16">
        <f t="shared" si="15"/>
        <v>6500</v>
      </c>
      <c r="U35" s="16">
        <f t="shared" si="16"/>
        <v>8750</v>
      </c>
      <c r="V35" s="16">
        <f t="shared" si="17"/>
        <v>10250</v>
      </c>
      <c r="W35" s="16">
        <f t="shared" si="18"/>
        <v>5000</v>
      </c>
      <c r="X35" s="16">
        <f t="shared" si="19"/>
        <v>10500</v>
      </c>
      <c r="Y35" s="16">
        <f t="shared" si="20"/>
        <v>10250</v>
      </c>
      <c r="Z35" s="16">
        <f t="shared" si="21"/>
        <v>6000</v>
      </c>
      <c r="AA35" s="16">
        <f t="shared" si="22"/>
        <v>750</v>
      </c>
      <c r="AB35" s="16">
        <f t="shared" si="23"/>
        <v>875</v>
      </c>
      <c r="AC35" s="16">
        <f t="shared" si="24"/>
        <v>2250</v>
      </c>
      <c r="AD35" s="16">
        <f t="shared" si="25"/>
        <v>500</v>
      </c>
      <c r="AE35" s="16">
        <f t="shared" si="26"/>
        <v>2000</v>
      </c>
      <c r="AF35" s="16">
        <f t="shared" si="27"/>
        <v>63625</v>
      </c>
    </row>
    <row r="36" spans="1:32" x14ac:dyDescent="0.55000000000000004">
      <c r="A36" s="19" t="s">
        <v>81</v>
      </c>
      <c r="B36" s="17">
        <v>6500</v>
      </c>
      <c r="C36" s="17">
        <v>8750</v>
      </c>
      <c r="D36" s="17">
        <v>10250</v>
      </c>
      <c r="E36" s="17">
        <v>5000</v>
      </c>
      <c r="F36" s="17">
        <v>10500</v>
      </c>
      <c r="G36" s="17">
        <v>10250</v>
      </c>
      <c r="H36" s="17">
        <v>6000</v>
      </c>
      <c r="I36" s="17">
        <v>750</v>
      </c>
      <c r="J36" s="17">
        <v>875</v>
      </c>
      <c r="K36" s="17">
        <v>2250</v>
      </c>
      <c r="L36" s="17">
        <v>500</v>
      </c>
      <c r="M36" s="17">
        <v>2000</v>
      </c>
      <c r="N36" s="17">
        <v>63625</v>
      </c>
      <c r="P36" s="15">
        <v>4</v>
      </c>
      <c r="Q36" s="14" t="s">
        <v>82</v>
      </c>
      <c r="T36" s="16">
        <f t="shared" si="15"/>
        <v>6500</v>
      </c>
      <c r="U36" s="16">
        <f t="shared" si="16"/>
        <v>8750</v>
      </c>
      <c r="V36" s="16">
        <f t="shared" si="17"/>
        <v>10250</v>
      </c>
      <c r="W36" s="16">
        <f t="shared" si="18"/>
        <v>5000</v>
      </c>
      <c r="X36" s="16">
        <f t="shared" si="19"/>
        <v>10500</v>
      </c>
      <c r="Y36" s="16">
        <f t="shared" si="20"/>
        <v>10250</v>
      </c>
      <c r="Z36" s="16">
        <f t="shared" si="21"/>
        <v>6000</v>
      </c>
      <c r="AA36" s="16">
        <f t="shared" si="22"/>
        <v>750</v>
      </c>
      <c r="AB36" s="16">
        <f t="shared" si="23"/>
        <v>875</v>
      </c>
      <c r="AC36" s="16">
        <f t="shared" si="24"/>
        <v>2250</v>
      </c>
      <c r="AD36" s="16">
        <f t="shared" si="25"/>
        <v>500</v>
      </c>
      <c r="AE36" s="16">
        <f t="shared" si="26"/>
        <v>2000</v>
      </c>
      <c r="AF36" s="16">
        <f t="shared" si="27"/>
        <v>63625</v>
      </c>
    </row>
    <row r="37" spans="1:32" x14ac:dyDescent="0.55000000000000004">
      <c r="A37" s="19" t="s">
        <v>83</v>
      </c>
      <c r="B37" s="17">
        <v>-6250</v>
      </c>
      <c r="C37" s="17">
        <v>-8800</v>
      </c>
      <c r="D37" s="17">
        <v>-10325</v>
      </c>
      <c r="E37" s="17">
        <v>-5000</v>
      </c>
      <c r="F37" s="17">
        <v>-10250</v>
      </c>
      <c r="G37" s="17">
        <v>-9500</v>
      </c>
      <c r="H37" s="17">
        <v>-5825</v>
      </c>
      <c r="I37" s="17">
        <v>-750</v>
      </c>
      <c r="J37" s="17">
        <v>-750</v>
      </c>
      <c r="K37" s="17">
        <v>-2250</v>
      </c>
      <c r="L37" s="17">
        <v>-500</v>
      </c>
      <c r="M37" s="17">
        <v>-2000</v>
      </c>
      <c r="N37" s="17">
        <v>-62200</v>
      </c>
      <c r="P37" s="15">
        <v>4</v>
      </c>
      <c r="Q37" s="14" t="s">
        <v>84</v>
      </c>
      <c r="T37" s="16">
        <f t="shared" si="15"/>
        <v>-6250</v>
      </c>
      <c r="U37" s="16">
        <f t="shared" si="16"/>
        <v>-8800</v>
      </c>
      <c r="V37" s="16">
        <f t="shared" si="17"/>
        <v>-10325</v>
      </c>
      <c r="W37" s="16">
        <f t="shared" si="18"/>
        <v>-5000</v>
      </c>
      <c r="X37" s="16">
        <f t="shared" si="19"/>
        <v>-10250</v>
      </c>
      <c r="Y37" s="16">
        <f t="shared" si="20"/>
        <v>-9500</v>
      </c>
      <c r="Z37" s="16">
        <f t="shared" si="21"/>
        <v>-5825</v>
      </c>
      <c r="AA37" s="16">
        <f t="shared" si="22"/>
        <v>-750</v>
      </c>
      <c r="AB37" s="16">
        <f t="shared" si="23"/>
        <v>-750</v>
      </c>
      <c r="AC37" s="16">
        <f t="shared" si="24"/>
        <v>-2250</v>
      </c>
      <c r="AD37" s="16">
        <f t="shared" si="25"/>
        <v>-500</v>
      </c>
      <c r="AE37" s="16">
        <f t="shared" si="26"/>
        <v>-2000</v>
      </c>
      <c r="AF37" s="16">
        <f t="shared" si="27"/>
        <v>-62200</v>
      </c>
    </row>
    <row r="38" spans="1:32" x14ac:dyDescent="0.55000000000000004">
      <c r="A38" s="19" t="s">
        <v>85</v>
      </c>
      <c r="B38" s="17">
        <v>-250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-250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-500</v>
      </c>
      <c r="P38" s="15">
        <v>4</v>
      </c>
      <c r="Q38" s="14" t="s">
        <v>86</v>
      </c>
      <c r="T38" s="16">
        <f t="shared" si="15"/>
        <v>-250</v>
      </c>
      <c r="U38" s="16">
        <f t="shared" si="16"/>
        <v>0</v>
      </c>
      <c r="V38" s="16">
        <f t="shared" si="17"/>
        <v>0</v>
      </c>
      <c r="W38" s="16">
        <f t="shared" si="18"/>
        <v>0</v>
      </c>
      <c r="X38" s="16">
        <f t="shared" si="19"/>
        <v>0</v>
      </c>
      <c r="Y38" s="16">
        <f t="shared" si="20"/>
        <v>0</v>
      </c>
      <c r="Z38" s="16">
        <f t="shared" si="21"/>
        <v>-250</v>
      </c>
      <c r="AA38" s="16">
        <f t="shared" si="22"/>
        <v>0</v>
      </c>
      <c r="AB38" s="16">
        <f t="shared" si="23"/>
        <v>0</v>
      </c>
      <c r="AC38" s="16">
        <f t="shared" si="24"/>
        <v>0</v>
      </c>
      <c r="AD38" s="16">
        <f t="shared" si="25"/>
        <v>0</v>
      </c>
      <c r="AE38" s="16">
        <f t="shared" si="26"/>
        <v>0</v>
      </c>
      <c r="AF38" s="16">
        <f t="shared" si="27"/>
        <v>-500</v>
      </c>
    </row>
    <row r="39" spans="1:32" x14ac:dyDescent="0.55000000000000004">
      <c r="A39" s="19" t="s">
        <v>87</v>
      </c>
      <c r="B39" s="17">
        <v>1500</v>
      </c>
      <c r="C39" s="17">
        <v>1500</v>
      </c>
      <c r="D39" s="17">
        <v>950</v>
      </c>
      <c r="E39" s="17">
        <v>800</v>
      </c>
      <c r="F39" s="17">
        <v>600</v>
      </c>
      <c r="G39" s="17">
        <v>600</v>
      </c>
      <c r="H39" s="17">
        <v>1150</v>
      </c>
      <c r="I39" s="17">
        <v>400</v>
      </c>
      <c r="J39" s="17">
        <v>1150</v>
      </c>
      <c r="K39" s="17">
        <v>700</v>
      </c>
      <c r="L39" s="17">
        <v>800</v>
      </c>
      <c r="M39" s="17">
        <v>700</v>
      </c>
      <c r="N39" s="17">
        <v>10850</v>
      </c>
      <c r="P39" s="15">
        <v>4</v>
      </c>
      <c r="Q39" s="14" t="s">
        <v>88</v>
      </c>
      <c r="T39" s="16">
        <f t="shared" si="15"/>
        <v>1500</v>
      </c>
      <c r="U39" s="16">
        <f t="shared" si="16"/>
        <v>1500</v>
      </c>
      <c r="V39" s="16">
        <f t="shared" si="17"/>
        <v>950</v>
      </c>
      <c r="W39" s="16">
        <f t="shared" si="18"/>
        <v>800</v>
      </c>
      <c r="X39" s="16">
        <f t="shared" si="19"/>
        <v>600</v>
      </c>
      <c r="Y39" s="16">
        <f t="shared" si="20"/>
        <v>600</v>
      </c>
      <c r="Z39" s="16">
        <f t="shared" si="21"/>
        <v>1150</v>
      </c>
      <c r="AA39" s="16">
        <f t="shared" si="22"/>
        <v>400</v>
      </c>
      <c r="AB39" s="16">
        <f t="shared" si="23"/>
        <v>1150</v>
      </c>
      <c r="AC39" s="16">
        <f t="shared" si="24"/>
        <v>700</v>
      </c>
      <c r="AD39" s="16">
        <f t="shared" si="25"/>
        <v>800</v>
      </c>
      <c r="AE39" s="16">
        <f t="shared" si="26"/>
        <v>700</v>
      </c>
      <c r="AF39" s="16">
        <f t="shared" si="27"/>
        <v>10850</v>
      </c>
    </row>
    <row r="40" spans="1:32" x14ac:dyDescent="0.55000000000000004">
      <c r="A40" s="19" t="s">
        <v>89</v>
      </c>
      <c r="B40" s="17">
        <v>0</v>
      </c>
      <c r="C40" s="17">
        <v>100</v>
      </c>
      <c r="D40" s="17">
        <v>320</v>
      </c>
      <c r="E40" s="17">
        <v>370</v>
      </c>
      <c r="F40" s="17">
        <v>475</v>
      </c>
      <c r="G40" s="17">
        <v>210</v>
      </c>
      <c r="H40" s="17">
        <v>330</v>
      </c>
      <c r="I40" s="17">
        <v>480</v>
      </c>
      <c r="J40" s="17">
        <v>40</v>
      </c>
      <c r="K40" s="17">
        <v>225</v>
      </c>
      <c r="L40" s="17">
        <v>875</v>
      </c>
      <c r="M40" s="17">
        <v>1000</v>
      </c>
      <c r="N40" s="17">
        <v>4425</v>
      </c>
      <c r="P40" s="15">
        <v>4</v>
      </c>
      <c r="Q40" s="14" t="s">
        <v>90</v>
      </c>
      <c r="T40" s="16">
        <f t="shared" si="15"/>
        <v>0</v>
      </c>
      <c r="U40" s="16">
        <f t="shared" si="16"/>
        <v>100</v>
      </c>
      <c r="V40" s="16">
        <f t="shared" si="17"/>
        <v>320</v>
      </c>
      <c r="W40" s="16">
        <f t="shared" si="18"/>
        <v>370</v>
      </c>
      <c r="X40" s="16">
        <f t="shared" si="19"/>
        <v>475</v>
      </c>
      <c r="Y40" s="16">
        <f t="shared" si="20"/>
        <v>210</v>
      </c>
      <c r="Z40" s="16">
        <f t="shared" si="21"/>
        <v>330</v>
      </c>
      <c r="AA40" s="16">
        <f t="shared" si="22"/>
        <v>480</v>
      </c>
      <c r="AB40" s="16">
        <f t="shared" si="23"/>
        <v>40</v>
      </c>
      <c r="AC40" s="16">
        <f t="shared" si="24"/>
        <v>225</v>
      </c>
      <c r="AD40" s="16">
        <f t="shared" si="25"/>
        <v>875</v>
      </c>
      <c r="AE40" s="16">
        <f t="shared" si="26"/>
        <v>1000</v>
      </c>
      <c r="AF40" s="16">
        <f t="shared" si="27"/>
        <v>4425</v>
      </c>
    </row>
    <row r="41" spans="1:32" x14ac:dyDescent="0.55000000000000004">
      <c r="A41" s="19" t="s">
        <v>91</v>
      </c>
      <c r="B41" s="17">
        <v>0</v>
      </c>
      <c r="C41" s="17">
        <v>0</v>
      </c>
      <c r="D41" s="17">
        <v>35</v>
      </c>
      <c r="E41" s="17">
        <v>35</v>
      </c>
      <c r="F41" s="17">
        <v>105</v>
      </c>
      <c r="G41" s="17">
        <v>175</v>
      </c>
      <c r="H41" s="17">
        <v>0</v>
      </c>
      <c r="I41" s="17">
        <v>105</v>
      </c>
      <c r="J41" s="17">
        <v>105</v>
      </c>
      <c r="K41" s="17">
        <v>105</v>
      </c>
      <c r="L41" s="17">
        <v>70</v>
      </c>
      <c r="M41" s="17">
        <v>70</v>
      </c>
      <c r="N41" s="17">
        <v>805</v>
      </c>
      <c r="P41" s="15">
        <v>4</v>
      </c>
      <c r="Q41" s="14" t="s">
        <v>92</v>
      </c>
      <c r="T41" s="16">
        <f t="shared" si="15"/>
        <v>0</v>
      </c>
      <c r="U41" s="16">
        <f t="shared" si="16"/>
        <v>0</v>
      </c>
      <c r="V41" s="16">
        <f t="shared" si="17"/>
        <v>35</v>
      </c>
      <c r="W41" s="16">
        <f t="shared" si="18"/>
        <v>35</v>
      </c>
      <c r="X41" s="16">
        <f t="shared" si="19"/>
        <v>105</v>
      </c>
      <c r="Y41" s="16">
        <f t="shared" si="20"/>
        <v>175</v>
      </c>
      <c r="Z41" s="16">
        <f t="shared" si="21"/>
        <v>0</v>
      </c>
      <c r="AA41" s="16">
        <f t="shared" si="22"/>
        <v>105</v>
      </c>
      <c r="AB41" s="16">
        <f t="shared" si="23"/>
        <v>105</v>
      </c>
      <c r="AC41" s="16">
        <f t="shared" si="24"/>
        <v>105</v>
      </c>
      <c r="AD41" s="16">
        <f t="shared" si="25"/>
        <v>70</v>
      </c>
      <c r="AE41" s="16">
        <f t="shared" si="26"/>
        <v>70</v>
      </c>
      <c r="AF41" s="16">
        <f t="shared" si="27"/>
        <v>805</v>
      </c>
    </row>
    <row r="42" spans="1:32" x14ac:dyDescent="0.55000000000000004">
      <c r="A42" s="19" t="s">
        <v>93</v>
      </c>
      <c r="B42" s="17">
        <v>0</v>
      </c>
      <c r="C42" s="17">
        <v>0</v>
      </c>
      <c r="D42" s="17">
        <v>300</v>
      </c>
      <c r="E42" s="17">
        <v>300</v>
      </c>
      <c r="F42" s="17">
        <v>400</v>
      </c>
      <c r="G42" s="17">
        <v>700</v>
      </c>
      <c r="H42" s="17">
        <v>0</v>
      </c>
      <c r="I42" s="17">
        <v>1200</v>
      </c>
      <c r="J42" s="17">
        <v>1085</v>
      </c>
      <c r="K42" s="17">
        <v>300</v>
      </c>
      <c r="L42" s="17">
        <v>405</v>
      </c>
      <c r="M42" s="17">
        <v>270</v>
      </c>
      <c r="N42" s="17">
        <v>4960</v>
      </c>
      <c r="P42" s="15">
        <v>4</v>
      </c>
      <c r="Q42" s="14" t="s">
        <v>94</v>
      </c>
      <c r="T42" s="16">
        <f t="shared" si="15"/>
        <v>0</v>
      </c>
      <c r="U42" s="16">
        <f t="shared" si="16"/>
        <v>0</v>
      </c>
      <c r="V42" s="16">
        <f t="shared" si="17"/>
        <v>300</v>
      </c>
      <c r="W42" s="16">
        <f t="shared" si="18"/>
        <v>300</v>
      </c>
      <c r="X42" s="16">
        <f t="shared" si="19"/>
        <v>400</v>
      </c>
      <c r="Y42" s="16">
        <f t="shared" si="20"/>
        <v>700</v>
      </c>
      <c r="Z42" s="16">
        <f t="shared" si="21"/>
        <v>0</v>
      </c>
      <c r="AA42" s="16">
        <f t="shared" si="22"/>
        <v>1200</v>
      </c>
      <c r="AB42" s="16">
        <f t="shared" si="23"/>
        <v>1085</v>
      </c>
      <c r="AC42" s="16">
        <f t="shared" si="24"/>
        <v>300</v>
      </c>
      <c r="AD42" s="16">
        <f t="shared" si="25"/>
        <v>405</v>
      </c>
      <c r="AE42" s="16">
        <f t="shared" si="26"/>
        <v>270</v>
      </c>
      <c r="AF42" s="16">
        <f t="shared" si="27"/>
        <v>4960</v>
      </c>
    </row>
    <row r="43" spans="1:32" x14ac:dyDescent="0.55000000000000004">
      <c r="A43" s="19" t="s">
        <v>95</v>
      </c>
      <c r="B43" s="17">
        <v>3200</v>
      </c>
      <c r="C43" s="17">
        <v>3050</v>
      </c>
      <c r="D43" s="17">
        <v>4200</v>
      </c>
      <c r="E43" s="17">
        <v>1350</v>
      </c>
      <c r="F43" s="17">
        <v>3150</v>
      </c>
      <c r="G43" s="17">
        <v>2250</v>
      </c>
      <c r="H43" s="17">
        <v>3800</v>
      </c>
      <c r="I43" s="17">
        <v>650</v>
      </c>
      <c r="J43" s="17">
        <v>975</v>
      </c>
      <c r="K43" s="17">
        <v>850</v>
      </c>
      <c r="L43" s="17">
        <v>900</v>
      </c>
      <c r="M43" s="17">
        <v>0</v>
      </c>
      <c r="N43" s="17">
        <v>24375</v>
      </c>
      <c r="P43" s="15">
        <v>4</v>
      </c>
      <c r="Q43" s="14" t="s">
        <v>96</v>
      </c>
      <c r="T43" s="16">
        <f t="shared" si="15"/>
        <v>3200</v>
      </c>
      <c r="U43" s="16">
        <f t="shared" si="16"/>
        <v>3050</v>
      </c>
      <c r="V43" s="16">
        <f t="shared" si="17"/>
        <v>4200</v>
      </c>
      <c r="W43" s="16">
        <f t="shared" si="18"/>
        <v>1350</v>
      </c>
      <c r="X43" s="16">
        <f t="shared" si="19"/>
        <v>3150</v>
      </c>
      <c r="Y43" s="16">
        <f t="shared" si="20"/>
        <v>2250</v>
      </c>
      <c r="Z43" s="16">
        <f t="shared" si="21"/>
        <v>3800</v>
      </c>
      <c r="AA43" s="16">
        <f t="shared" si="22"/>
        <v>650</v>
      </c>
      <c r="AB43" s="16">
        <f t="shared" si="23"/>
        <v>975</v>
      </c>
      <c r="AC43" s="16">
        <f t="shared" si="24"/>
        <v>850</v>
      </c>
      <c r="AD43" s="16">
        <f t="shared" si="25"/>
        <v>900</v>
      </c>
      <c r="AE43" s="16">
        <f t="shared" si="26"/>
        <v>0</v>
      </c>
      <c r="AF43" s="16">
        <f t="shared" si="27"/>
        <v>24375</v>
      </c>
    </row>
    <row r="44" spans="1:32" x14ac:dyDescent="0.55000000000000004">
      <c r="A44" s="19" t="s">
        <v>97</v>
      </c>
      <c r="B44" s="17">
        <v>1679.84</v>
      </c>
      <c r="C44" s="17">
        <v>2078.3200000000002</v>
      </c>
      <c r="D44" s="17">
        <v>2431.0500000000002</v>
      </c>
      <c r="E44" s="17">
        <v>2746.67</v>
      </c>
      <c r="F44" s="17">
        <v>2941.91</v>
      </c>
      <c r="G44" s="17">
        <v>3092.25</v>
      </c>
      <c r="H44" s="17">
        <v>3579.33</v>
      </c>
      <c r="I44" s="17">
        <v>3714.84</v>
      </c>
      <c r="J44" s="17">
        <v>3818.84</v>
      </c>
      <c r="K44" s="17">
        <v>3854.1</v>
      </c>
      <c r="L44" s="17">
        <v>3831.67</v>
      </c>
      <c r="M44" s="17">
        <v>3792.1</v>
      </c>
      <c r="N44" s="17">
        <v>37560.92</v>
      </c>
      <c r="P44" s="15">
        <v>4</v>
      </c>
      <c r="Q44" s="14" t="s">
        <v>98</v>
      </c>
      <c r="T44" s="16">
        <f t="shared" si="15"/>
        <v>1679.84</v>
      </c>
      <c r="U44" s="16">
        <f t="shared" si="16"/>
        <v>2078.3200000000002</v>
      </c>
      <c r="V44" s="16">
        <f t="shared" si="17"/>
        <v>2431.0500000000002</v>
      </c>
      <c r="W44" s="16">
        <f t="shared" si="18"/>
        <v>2746.67</v>
      </c>
      <c r="X44" s="16">
        <f t="shared" si="19"/>
        <v>2941.91</v>
      </c>
      <c r="Y44" s="16">
        <f t="shared" si="20"/>
        <v>3092.25</v>
      </c>
      <c r="Z44" s="16">
        <f t="shared" si="21"/>
        <v>3579.33</v>
      </c>
      <c r="AA44" s="16">
        <f t="shared" si="22"/>
        <v>3714.84</v>
      </c>
      <c r="AB44" s="16">
        <f t="shared" si="23"/>
        <v>3818.84</v>
      </c>
      <c r="AC44" s="16">
        <f t="shared" si="24"/>
        <v>3854.1</v>
      </c>
      <c r="AD44" s="16">
        <f t="shared" si="25"/>
        <v>3831.67</v>
      </c>
      <c r="AE44" s="16">
        <f t="shared" si="26"/>
        <v>3792.1</v>
      </c>
      <c r="AF44" s="16">
        <f t="shared" si="27"/>
        <v>37560.92</v>
      </c>
    </row>
    <row r="45" spans="1:32" x14ac:dyDescent="0.55000000000000004">
      <c r="A45" s="19" t="s">
        <v>99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83.34</v>
      </c>
      <c r="K45" s="17">
        <v>41.06</v>
      </c>
      <c r="L45" s="17">
        <v>170</v>
      </c>
      <c r="M45" s="17">
        <v>-2.2599999999999998</v>
      </c>
      <c r="N45" s="17">
        <v>292.14</v>
      </c>
      <c r="P45" s="15">
        <v>4</v>
      </c>
      <c r="Q45" s="14" t="s">
        <v>100</v>
      </c>
      <c r="T45" s="16">
        <f t="shared" si="15"/>
        <v>0</v>
      </c>
      <c r="U45" s="16">
        <f t="shared" si="16"/>
        <v>0</v>
      </c>
      <c r="V45" s="16">
        <f t="shared" si="17"/>
        <v>0</v>
      </c>
      <c r="W45" s="16">
        <f t="shared" si="18"/>
        <v>0</v>
      </c>
      <c r="X45" s="16">
        <f t="shared" si="19"/>
        <v>0</v>
      </c>
      <c r="Y45" s="16">
        <f t="shared" si="20"/>
        <v>0</v>
      </c>
      <c r="Z45" s="16">
        <f t="shared" si="21"/>
        <v>0</v>
      </c>
      <c r="AA45" s="16">
        <f t="shared" si="22"/>
        <v>0</v>
      </c>
      <c r="AB45" s="16">
        <f t="shared" si="23"/>
        <v>83.34</v>
      </c>
      <c r="AC45" s="16">
        <f t="shared" si="24"/>
        <v>41.06</v>
      </c>
      <c r="AD45" s="16">
        <f t="shared" si="25"/>
        <v>170</v>
      </c>
      <c r="AE45" s="16">
        <f t="shared" si="26"/>
        <v>-2.2599999999999998</v>
      </c>
      <c r="AF45" s="16">
        <f t="shared" si="27"/>
        <v>292.14</v>
      </c>
    </row>
    <row r="46" spans="1:32" x14ac:dyDescent="0.55000000000000004">
      <c r="A46" s="19" t="s">
        <v>101</v>
      </c>
      <c r="B46" s="17">
        <v>411</v>
      </c>
      <c r="C46" s="17">
        <v>468</v>
      </c>
      <c r="D46" s="17">
        <v>883.87</v>
      </c>
      <c r="E46" s="17">
        <v>1028.8</v>
      </c>
      <c r="F46" s="17">
        <v>1105.5999999999999</v>
      </c>
      <c r="G46" s="17">
        <v>1404.8</v>
      </c>
      <c r="H46" s="17">
        <v>1882.5</v>
      </c>
      <c r="I46" s="17">
        <v>1967.5</v>
      </c>
      <c r="J46" s="17">
        <v>475</v>
      </c>
      <c r="K46" s="17">
        <v>0</v>
      </c>
      <c r="L46" s="17">
        <v>0</v>
      </c>
      <c r="M46" s="17">
        <v>9161.6</v>
      </c>
      <c r="N46" s="17">
        <v>18788.669999999998</v>
      </c>
      <c r="P46" s="15">
        <v>4</v>
      </c>
      <c r="Q46" s="14" t="s">
        <v>102</v>
      </c>
      <c r="T46" s="16">
        <f t="shared" si="15"/>
        <v>411</v>
      </c>
      <c r="U46" s="16">
        <f t="shared" si="16"/>
        <v>468</v>
      </c>
      <c r="V46" s="16">
        <f t="shared" si="17"/>
        <v>883.87</v>
      </c>
      <c r="W46" s="16">
        <f t="shared" si="18"/>
        <v>1028.8</v>
      </c>
      <c r="X46" s="16">
        <f t="shared" si="19"/>
        <v>1105.5999999999999</v>
      </c>
      <c r="Y46" s="16">
        <f t="shared" si="20"/>
        <v>1404.8</v>
      </c>
      <c r="Z46" s="16">
        <f t="shared" si="21"/>
        <v>1882.5</v>
      </c>
      <c r="AA46" s="16">
        <f t="shared" si="22"/>
        <v>1967.5</v>
      </c>
      <c r="AB46" s="16">
        <f t="shared" si="23"/>
        <v>475</v>
      </c>
      <c r="AC46" s="16">
        <f t="shared" si="24"/>
        <v>0</v>
      </c>
      <c r="AD46" s="16">
        <f t="shared" si="25"/>
        <v>0</v>
      </c>
      <c r="AE46" s="16">
        <f t="shared" si="26"/>
        <v>9161.6</v>
      </c>
      <c r="AF46" s="16">
        <f t="shared" si="27"/>
        <v>18788.669999999998</v>
      </c>
    </row>
    <row r="47" spans="1:32" x14ac:dyDescent="0.55000000000000004">
      <c r="A47" s="19" t="s">
        <v>103</v>
      </c>
      <c r="B47" s="17">
        <v>99.03</v>
      </c>
      <c r="C47" s="17">
        <v>147.65</v>
      </c>
      <c r="D47" s="17">
        <v>190.24</v>
      </c>
      <c r="E47" s="17">
        <v>190.87</v>
      </c>
      <c r="F47" s="17">
        <v>210.37</v>
      </c>
      <c r="G47" s="17">
        <v>220.63</v>
      </c>
      <c r="H47" s="17">
        <v>276.42</v>
      </c>
      <c r="I47" s="17">
        <v>279.67</v>
      </c>
      <c r="J47" s="17">
        <v>279.66000000000003</v>
      </c>
      <c r="K47" s="17">
        <v>320.89</v>
      </c>
      <c r="L47" s="17">
        <v>285.31</v>
      </c>
      <c r="M47" s="17">
        <v>293.2</v>
      </c>
      <c r="N47" s="17">
        <v>2793.94</v>
      </c>
      <c r="P47" s="15">
        <v>4</v>
      </c>
      <c r="Q47" s="14" t="s">
        <v>104</v>
      </c>
      <c r="T47" s="16">
        <f t="shared" si="15"/>
        <v>99.03</v>
      </c>
      <c r="U47" s="16">
        <f t="shared" si="16"/>
        <v>147.65</v>
      </c>
      <c r="V47" s="16">
        <f t="shared" si="17"/>
        <v>190.24</v>
      </c>
      <c r="W47" s="16">
        <f t="shared" si="18"/>
        <v>190.87</v>
      </c>
      <c r="X47" s="16">
        <f t="shared" si="19"/>
        <v>210.37</v>
      </c>
      <c r="Y47" s="16">
        <f t="shared" si="20"/>
        <v>220.63</v>
      </c>
      <c r="Z47" s="16">
        <f t="shared" si="21"/>
        <v>276.42</v>
      </c>
      <c r="AA47" s="16">
        <f t="shared" si="22"/>
        <v>279.67</v>
      </c>
      <c r="AB47" s="16">
        <f t="shared" si="23"/>
        <v>279.66000000000003</v>
      </c>
      <c r="AC47" s="16">
        <f t="shared" si="24"/>
        <v>320.89</v>
      </c>
      <c r="AD47" s="16">
        <f t="shared" si="25"/>
        <v>285.31</v>
      </c>
      <c r="AE47" s="16">
        <f t="shared" si="26"/>
        <v>293.2</v>
      </c>
      <c r="AF47" s="16">
        <f t="shared" si="27"/>
        <v>2793.94</v>
      </c>
    </row>
    <row r="48" spans="1:32" x14ac:dyDescent="0.55000000000000004">
      <c r="A48" s="19" t="s">
        <v>105</v>
      </c>
      <c r="B48" s="17">
        <v>0</v>
      </c>
      <c r="C48" s="17">
        <v>0</v>
      </c>
      <c r="D48" s="17">
        <v>0</v>
      </c>
      <c r="E48" s="17">
        <v>-0.01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-0.01</v>
      </c>
      <c r="P48" s="15">
        <v>4</v>
      </c>
      <c r="Q48" s="14" t="s">
        <v>106</v>
      </c>
      <c r="T48" s="16">
        <f t="shared" si="15"/>
        <v>0</v>
      </c>
      <c r="U48" s="16">
        <f t="shared" si="16"/>
        <v>0</v>
      </c>
      <c r="V48" s="16">
        <f t="shared" si="17"/>
        <v>0</v>
      </c>
      <c r="W48" s="16">
        <f t="shared" si="18"/>
        <v>-0.01</v>
      </c>
      <c r="X48" s="16">
        <f t="shared" si="19"/>
        <v>0</v>
      </c>
      <c r="Y48" s="16">
        <f t="shared" si="20"/>
        <v>0</v>
      </c>
      <c r="Z48" s="16">
        <f t="shared" si="21"/>
        <v>0</v>
      </c>
      <c r="AA48" s="16">
        <f t="shared" si="22"/>
        <v>0</v>
      </c>
      <c r="AB48" s="16">
        <f t="shared" si="23"/>
        <v>0</v>
      </c>
      <c r="AC48" s="16">
        <f t="shared" si="24"/>
        <v>0</v>
      </c>
      <c r="AD48" s="16">
        <f t="shared" si="25"/>
        <v>0</v>
      </c>
      <c r="AE48" s="16">
        <f t="shared" si="26"/>
        <v>0</v>
      </c>
      <c r="AF48" s="16">
        <f t="shared" si="27"/>
        <v>-0.01</v>
      </c>
    </row>
    <row r="49" spans="1:32" x14ac:dyDescent="0.55000000000000004">
      <c r="A49" s="19" t="s">
        <v>107</v>
      </c>
      <c r="B49" s="17">
        <v>0</v>
      </c>
      <c r="C49" s="17">
        <v>0</v>
      </c>
      <c r="D49" s="17">
        <v>0</v>
      </c>
      <c r="E49" s="17">
        <v>475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475</v>
      </c>
      <c r="P49" s="15">
        <v>4</v>
      </c>
      <c r="Q49" s="14" t="s">
        <v>108</v>
      </c>
      <c r="T49" s="16">
        <f t="shared" si="15"/>
        <v>0</v>
      </c>
      <c r="U49" s="16">
        <f t="shared" si="16"/>
        <v>0</v>
      </c>
      <c r="V49" s="16">
        <f t="shared" si="17"/>
        <v>0</v>
      </c>
      <c r="W49" s="16">
        <f t="shared" si="18"/>
        <v>475</v>
      </c>
      <c r="X49" s="16">
        <f t="shared" si="19"/>
        <v>0</v>
      </c>
      <c r="Y49" s="16">
        <f t="shared" si="20"/>
        <v>0</v>
      </c>
      <c r="Z49" s="16">
        <f t="shared" si="21"/>
        <v>0</v>
      </c>
      <c r="AA49" s="16">
        <f t="shared" si="22"/>
        <v>0</v>
      </c>
      <c r="AB49" s="16">
        <f t="shared" si="23"/>
        <v>0</v>
      </c>
      <c r="AC49" s="16">
        <f t="shared" si="24"/>
        <v>0</v>
      </c>
      <c r="AD49" s="16">
        <f t="shared" si="25"/>
        <v>0</v>
      </c>
      <c r="AE49" s="16">
        <f t="shared" si="26"/>
        <v>0</v>
      </c>
      <c r="AF49" s="16">
        <f t="shared" si="27"/>
        <v>475</v>
      </c>
    </row>
    <row r="50" spans="1:32" x14ac:dyDescent="0.55000000000000004">
      <c r="A50" s="19" t="s">
        <v>109</v>
      </c>
      <c r="B50" s="17">
        <v>35</v>
      </c>
      <c r="C50" s="17">
        <v>35</v>
      </c>
      <c r="D50" s="17">
        <v>105</v>
      </c>
      <c r="E50" s="17">
        <v>70</v>
      </c>
      <c r="F50" s="17">
        <v>140</v>
      </c>
      <c r="G50" s="17">
        <v>175</v>
      </c>
      <c r="H50" s="17">
        <v>311</v>
      </c>
      <c r="I50" s="17">
        <v>210</v>
      </c>
      <c r="J50" s="17">
        <v>245</v>
      </c>
      <c r="K50" s="17">
        <v>140</v>
      </c>
      <c r="L50" s="17">
        <v>591</v>
      </c>
      <c r="M50" s="17">
        <v>762</v>
      </c>
      <c r="N50" s="17">
        <v>2819</v>
      </c>
      <c r="P50" s="15">
        <v>4</v>
      </c>
      <c r="Q50" s="14" t="s">
        <v>110</v>
      </c>
      <c r="T50" s="16">
        <f t="shared" si="15"/>
        <v>35</v>
      </c>
      <c r="U50" s="16">
        <f t="shared" si="16"/>
        <v>35</v>
      </c>
      <c r="V50" s="16">
        <f t="shared" si="17"/>
        <v>105</v>
      </c>
      <c r="W50" s="16">
        <f t="shared" si="18"/>
        <v>70</v>
      </c>
      <c r="X50" s="16">
        <f t="shared" si="19"/>
        <v>140</v>
      </c>
      <c r="Y50" s="16">
        <f t="shared" si="20"/>
        <v>175</v>
      </c>
      <c r="Z50" s="16">
        <f t="shared" si="21"/>
        <v>311</v>
      </c>
      <c r="AA50" s="16">
        <f t="shared" si="22"/>
        <v>210</v>
      </c>
      <c r="AB50" s="16">
        <f t="shared" si="23"/>
        <v>245</v>
      </c>
      <c r="AC50" s="16">
        <f t="shared" si="24"/>
        <v>140</v>
      </c>
      <c r="AD50" s="16">
        <f t="shared" si="25"/>
        <v>591</v>
      </c>
      <c r="AE50" s="16">
        <f t="shared" si="26"/>
        <v>762</v>
      </c>
      <c r="AF50" s="16">
        <f t="shared" si="27"/>
        <v>2819</v>
      </c>
    </row>
    <row r="51" spans="1:32" x14ac:dyDescent="0.55000000000000004">
      <c r="A51" s="19" t="s">
        <v>111</v>
      </c>
      <c r="B51" s="17">
        <v>3610.69</v>
      </c>
      <c r="C51" s="17">
        <v>4312.26</v>
      </c>
      <c r="D51" s="17">
        <v>5187.87</v>
      </c>
      <c r="E51" s="17">
        <v>6200.34</v>
      </c>
      <c r="F51" s="17">
        <v>6982.65</v>
      </c>
      <c r="G51" s="17">
        <v>7734.53</v>
      </c>
      <c r="H51" s="17">
        <v>8641.6299999999992</v>
      </c>
      <c r="I51" s="17">
        <v>8800.6</v>
      </c>
      <c r="J51" s="17">
        <v>8764.2999999999993</v>
      </c>
      <c r="K51" s="17">
        <v>8681.1299999999992</v>
      </c>
      <c r="L51" s="17">
        <v>8610.09</v>
      </c>
      <c r="M51" s="17">
        <v>8549.94</v>
      </c>
      <c r="N51" s="17">
        <v>86076.03</v>
      </c>
      <c r="P51" s="15">
        <v>4</v>
      </c>
      <c r="Q51" s="14" t="s">
        <v>112</v>
      </c>
      <c r="T51" s="16">
        <f t="shared" si="15"/>
        <v>3610.69</v>
      </c>
      <c r="U51" s="16">
        <f t="shared" si="16"/>
        <v>4312.26</v>
      </c>
      <c r="V51" s="16">
        <f t="shared" si="17"/>
        <v>5187.87</v>
      </c>
      <c r="W51" s="16">
        <f t="shared" si="18"/>
        <v>6200.34</v>
      </c>
      <c r="X51" s="16">
        <f t="shared" si="19"/>
        <v>6982.65</v>
      </c>
      <c r="Y51" s="16">
        <f t="shared" si="20"/>
        <v>7734.53</v>
      </c>
      <c r="Z51" s="16">
        <f t="shared" si="21"/>
        <v>8641.6299999999992</v>
      </c>
      <c r="AA51" s="16">
        <f t="shared" si="22"/>
        <v>8800.6</v>
      </c>
      <c r="AB51" s="16">
        <f t="shared" si="23"/>
        <v>8764.2999999999993</v>
      </c>
      <c r="AC51" s="16">
        <f t="shared" si="24"/>
        <v>8681.1299999999992</v>
      </c>
      <c r="AD51" s="16">
        <f t="shared" si="25"/>
        <v>8610.09</v>
      </c>
      <c r="AE51" s="16">
        <f t="shared" si="26"/>
        <v>8549.94</v>
      </c>
      <c r="AF51" s="16">
        <f t="shared" si="27"/>
        <v>86076.03</v>
      </c>
    </row>
    <row r="52" spans="1:32" x14ac:dyDescent="0.55000000000000004">
      <c r="A52" s="19" t="s">
        <v>113</v>
      </c>
      <c r="B52" s="17">
        <v>3589.16</v>
      </c>
      <c r="C52" s="17">
        <v>4286.54</v>
      </c>
      <c r="D52" s="17">
        <v>5156.93</v>
      </c>
      <c r="E52" s="17">
        <v>6163.36</v>
      </c>
      <c r="F52" s="17">
        <v>6941</v>
      </c>
      <c r="G52" s="17">
        <v>7688.39</v>
      </c>
      <c r="H52" s="17">
        <v>8590.08</v>
      </c>
      <c r="I52" s="17">
        <v>8748.1200000000008</v>
      </c>
      <c r="J52" s="17">
        <v>8712.0300000000007</v>
      </c>
      <c r="K52" s="17">
        <v>8629.36</v>
      </c>
      <c r="L52" s="17">
        <v>8558.74</v>
      </c>
      <c r="M52" s="17">
        <v>8498.9500000000007</v>
      </c>
      <c r="N52" s="17">
        <v>85562.66</v>
      </c>
      <c r="P52" s="15">
        <v>4</v>
      </c>
      <c r="Q52" s="14" t="s">
        <v>114</v>
      </c>
      <c r="T52" s="16">
        <f t="shared" si="15"/>
        <v>3589.16</v>
      </c>
      <c r="U52" s="16">
        <f t="shared" si="16"/>
        <v>4286.54</v>
      </c>
      <c r="V52" s="16">
        <f t="shared" si="17"/>
        <v>5156.93</v>
      </c>
      <c r="W52" s="16">
        <f t="shared" si="18"/>
        <v>6163.36</v>
      </c>
      <c r="X52" s="16">
        <f t="shared" si="19"/>
        <v>6941</v>
      </c>
      <c r="Y52" s="16">
        <f t="shared" si="20"/>
        <v>7688.39</v>
      </c>
      <c r="Z52" s="16">
        <f t="shared" si="21"/>
        <v>8590.08</v>
      </c>
      <c r="AA52" s="16">
        <f t="shared" si="22"/>
        <v>8748.1200000000008</v>
      </c>
      <c r="AB52" s="16">
        <f t="shared" si="23"/>
        <v>8712.0300000000007</v>
      </c>
      <c r="AC52" s="16">
        <f t="shared" si="24"/>
        <v>8629.36</v>
      </c>
      <c r="AD52" s="16">
        <f t="shared" si="25"/>
        <v>8558.74</v>
      </c>
      <c r="AE52" s="16">
        <f t="shared" si="26"/>
        <v>8498.9500000000007</v>
      </c>
      <c r="AF52" s="16">
        <f t="shared" si="27"/>
        <v>85562.66</v>
      </c>
    </row>
    <row r="53" spans="1:32" x14ac:dyDescent="0.55000000000000004">
      <c r="A53" s="19" t="s">
        <v>115</v>
      </c>
      <c r="B53" s="17">
        <v>0</v>
      </c>
      <c r="C53" s="17">
        <v>0</v>
      </c>
      <c r="D53" s="17">
        <v>0</v>
      </c>
      <c r="E53" s="17">
        <v>750</v>
      </c>
      <c r="F53" s="17">
        <v>250</v>
      </c>
      <c r="G53" s="17">
        <v>0</v>
      </c>
      <c r="H53" s="17">
        <v>291.67</v>
      </c>
      <c r="I53" s="17">
        <v>291.67</v>
      </c>
      <c r="J53" s="17">
        <v>541.66999999999996</v>
      </c>
      <c r="K53" s="17">
        <v>41.67</v>
      </c>
      <c r="L53" s="17">
        <v>333.3</v>
      </c>
      <c r="M53" s="17">
        <v>250</v>
      </c>
      <c r="N53" s="17">
        <v>2749.98</v>
      </c>
      <c r="P53" s="15">
        <v>4</v>
      </c>
      <c r="Q53" s="14" t="s">
        <v>116</v>
      </c>
      <c r="T53" s="16">
        <f t="shared" si="15"/>
        <v>0</v>
      </c>
      <c r="U53" s="16">
        <f t="shared" si="16"/>
        <v>0</v>
      </c>
      <c r="V53" s="16">
        <f t="shared" si="17"/>
        <v>0</v>
      </c>
      <c r="W53" s="16">
        <f t="shared" si="18"/>
        <v>750</v>
      </c>
      <c r="X53" s="16">
        <f t="shared" si="19"/>
        <v>250</v>
      </c>
      <c r="Y53" s="16">
        <f t="shared" si="20"/>
        <v>0</v>
      </c>
      <c r="Z53" s="16">
        <f t="shared" si="21"/>
        <v>291.67</v>
      </c>
      <c r="AA53" s="16">
        <f t="shared" si="22"/>
        <v>291.67</v>
      </c>
      <c r="AB53" s="16">
        <f t="shared" si="23"/>
        <v>541.66999999999996</v>
      </c>
      <c r="AC53" s="16">
        <f t="shared" si="24"/>
        <v>41.67</v>
      </c>
      <c r="AD53" s="16">
        <f t="shared" si="25"/>
        <v>333.3</v>
      </c>
      <c r="AE53" s="16">
        <f t="shared" si="26"/>
        <v>250</v>
      </c>
      <c r="AF53" s="16">
        <f t="shared" si="27"/>
        <v>2749.98</v>
      </c>
    </row>
    <row r="54" spans="1:32" x14ac:dyDescent="0.55000000000000004">
      <c r="A54" s="19" t="s">
        <v>117</v>
      </c>
      <c r="B54" s="17">
        <v>0</v>
      </c>
      <c r="C54" s="17">
        <v>0</v>
      </c>
      <c r="D54" s="17">
        <v>0</v>
      </c>
      <c r="E54" s="17">
        <v>35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35</v>
      </c>
      <c r="P54" s="15">
        <v>4</v>
      </c>
      <c r="Q54" s="14" t="s">
        <v>118</v>
      </c>
      <c r="T54" s="16">
        <f t="shared" si="15"/>
        <v>0</v>
      </c>
      <c r="U54" s="16">
        <f t="shared" si="16"/>
        <v>0</v>
      </c>
      <c r="V54" s="16">
        <f t="shared" si="17"/>
        <v>0</v>
      </c>
      <c r="W54" s="16">
        <f t="shared" si="18"/>
        <v>35</v>
      </c>
      <c r="X54" s="16">
        <f t="shared" si="19"/>
        <v>0</v>
      </c>
      <c r="Y54" s="16">
        <f t="shared" si="20"/>
        <v>0</v>
      </c>
      <c r="Z54" s="16">
        <f t="shared" si="21"/>
        <v>0</v>
      </c>
      <c r="AA54" s="16">
        <f t="shared" si="22"/>
        <v>0</v>
      </c>
      <c r="AB54" s="16">
        <f t="shared" si="23"/>
        <v>0</v>
      </c>
      <c r="AC54" s="16">
        <f t="shared" si="24"/>
        <v>0</v>
      </c>
      <c r="AD54" s="16">
        <f t="shared" si="25"/>
        <v>0</v>
      </c>
      <c r="AE54" s="16">
        <f t="shared" si="26"/>
        <v>0</v>
      </c>
      <c r="AF54" s="16">
        <f t="shared" si="27"/>
        <v>35</v>
      </c>
    </row>
    <row r="55" spans="1:32" x14ac:dyDescent="0.55000000000000004">
      <c r="A55" s="19" t="s">
        <v>119</v>
      </c>
      <c r="B55" s="17">
        <v>175</v>
      </c>
      <c r="C55" s="17">
        <v>0</v>
      </c>
      <c r="D55" s="17">
        <v>140</v>
      </c>
      <c r="E55" s="17">
        <v>-405</v>
      </c>
      <c r="F55" s="17">
        <v>475</v>
      </c>
      <c r="G55" s="17">
        <v>325</v>
      </c>
      <c r="H55" s="17">
        <v>-65</v>
      </c>
      <c r="I55" s="17">
        <v>57176.11</v>
      </c>
      <c r="J55" s="17">
        <v>246.65</v>
      </c>
      <c r="K55" s="17">
        <v>485</v>
      </c>
      <c r="L55" s="17">
        <v>744.53</v>
      </c>
      <c r="M55" s="17">
        <v>115.22</v>
      </c>
      <c r="N55" s="17">
        <v>59412.51</v>
      </c>
      <c r="P55" s="15">
        <v>4</v>
      </c>
      <c r="Q55" s="14" t="s">
        <v>120</v>
      </c>
      <c r="T55" s="16">
        <f t="shared" si="15"/>
        <v>175</v>
      </c>
      <c r="U55" s="16">
        <f t="shared" si="16"/>
        <v>0</v>
      </c>
      <c r="V55" s="16">
        <f t="shared" si="17"/>
        <v>140</v>
      </c>
      <c r="W55" s="16">
        <f t="shared" si="18"/>
        <v>-405</v>
      </c>
      <c r="X55" s="16">
        <f t="shared" si="19"/>
        <v>475</v>
      </c>
      <c r="Y55" s="16">
        <f t="shared" si="20"/>
        <v>325</v>
      </c>
      <c r="Z55" s="16">
        <f t="shared" si="21"/>
        <v>-65</v>
      </c>
      <c r="AA55" s="16">
        <f t="shared" si="22"/>
        <v>57176.11</v>
      </c>
      <c r="AB55" s="16">
        <f t="shared" si="23"/>
        <v>246.65</v>
      </c>
      <c r="AC55" s="16">
        <f t="shared" si="24"/>
        <v>485</v>
      </c>
      <c r="AD55" s="16">
        <f t="shared" si="25"/>
        <v>744.53</v>
      </c>
      <c r="AE55" s="16">
        <f t="shared" si="26"/>
        <v>115.22</v>
      </c>
      <c r="AF55" s="16">
        <f t="shared" si="27"/>
        <v>59412.51</v>
      </c>
    </row>
    <row r="56" spans="1:32" x14ac:dyDescent="0.55000000000000004">
      <c r="A56" s="12" t="s">
        <v>121</v>
      </c>
      <c r="B56" s="11">
        <f>IF(5 = P56, T56 * -1, T56)</f>
        <v>20264.27</v>
      </c>
      <c r="C56" s="11">
        <f>IF(5 = P56, U56 * -1, U56)</f>
        <v>27425.190000000002</v>
      </c>
      <c r="D56" s="11">
        <f>IF(5 = P56, V56 * -1, V56)</f>
        <v>37827.040000000001</v>
      </c>
      <c r="E56" s="11">
        <f>IF(5 = P56, W56 * -1, W56)</f>
        <v>35522.480000000003</v>
      </c>
      <c r="F56" s="11">
        <f>IF(5 = P56, X56 * -1, X56)</f>
        <v>37382.589999999997</v>
      </c>
      <c r="G56" s="11">
        <f>IF(5 = P56, Y56 * -1, Y56)</f>
        <v>46488.21</v>
      </c>
      <c r="H56" s="11">
        <f>IF(5 = P56, Z56 * -1, Z56)</f>
        <v>49640.299999999996</v>
      </c>
      <c r="I56" s="11">
        <f>IF(5 = P56, AA56 * -1, AA56)</f>
        <v>91312.07</v>
      </c>
      <c r="J56" s="11">
        <f>IF(5 = P56, AB56 * -1, AB56)</f>
        <v>37189.68</v>
      </c>
      <c r="K56" s="11">
        <f>IF(5 = P56, AC56 * -1, AC56)</f>
        <v>41509.81</v>
      </c>
      <c r="L56" s="11">
        <f>IF(5 = P56, AD56 * -1, AD56)</f>
        <v>44173.840000000004</v>
      </c>
      <c r="M56" s="11">
        <f>IF(5 = P56, AE56 * -1, AE56)</f>
        <v>50025.83</v>
      </c>
      <c r="N56" s="11">
        <f>IF(5 = P56, AF56 * -1, AF56)</f>
        <v>518761.31000000006</v>
      </c>
      <c r="P56" s="9">
        <v>4</v>
      </c>
      <c r="Q56" s="8" t="str">
        <f>Q55</f>
        <v>Liv Crossroads</v>
      </c>
      <c r="R56" s="8">
        <f>R55</f>
        <v>0</v>
      </c>
      <c r="S56" s="9">
        <f>S55</f>
        <v>0</v>
      </c>
      <c r="T56" s="10">
        <f t="shared" ref="T56:AF56" si="28">SUM(T27:T55)</f>
        <v>20264.27</v>
      </c>
      <c r="U56" s="10">
        <f t="shared" si="28"/>
        <v>27425.190000000002</v>
      </c>
      <c r="V56" s="10">
        <f t="shared" si="28"/>
        <v>37827.040000000001</v>
      </c>
      <c r="W56" s="10">
        <f t="shared" si="28"/>
        <v>35522.480000000003</v>
      </c>
      <c r="X56" s="10">
        <f t="shared" si="28"/>
        <v>37382.589999999997</v>
      </c>
      <c r="Y56" s="10">
        <f t="shared" si="28"/>
        <v>46488.21</v>
      </c>
      <c r="Z56" s="10">
        <f t="shared" si="28"/>
        <v>49640.299999999996</v>
      </c>
      <c r="AA56" s="10">
        <f t="shared" si="28"/>
        <v>91312.07</v>
      </c>
      <c r="AB56" s="10">
        <f t="shared" si="28"/>
        <v>37189.68</v>
      </c>
      <c r="AC56" s="10">
        <f t="shared" si="28"/>
        <v>41509.81</v>
      </c>
      <c r="AD56" s="10">
        <f t="shared" si="28"/>
        <v>44173.840000000004</v>
      </c>
      <c r="AE56" s="10">
        <f t="shared" si="28"/>
        <v>50025.83</v>
      </c>
      <c r="AF56" s="10">
        <f t="shared" si="28"/>
        <v>518761.31000000006</v>
      </c>
    </row>
    <row r="58" spans="1:32" x14ac:dyDescent="0.55000000000000004">
      <c r="A58" s="12" t="s">
        <v>122</v>
      </c>
      <c r="B58" s="11">
        <f>IF(5 = P58, T58 * -1, T58)</f>
        <v>202623.46</v>
      </c>
      <c r="C58" s="11">
        <f>IF(5 = P58, U58 * -1, U58)</f>
        <v>258526.88</v>
      </c>
      <c r="D58" s="11">
        <f>IF(5 = P58, V58 * -1, V58)</f>
        <v>325375.96999999997</v>
      </c>
      <c r="E58" s="11">
        <f>IF(5 = P58, W58 * -1, W58)</f>
        <v>388754.15</v>
      </c>
      <c r="F58" s="11">
        <f>IF(5 = P58, X58 * -1, X58)</f>
        <v>441979.66000000003</v>
      </c>
      <c r="G58" s="11">
        <f>IF(5 = P58, Y58 * -1, Y58)</f>
        <v>500329.95</v>
      </c>
      <c r="H58" s="11">
        <f>IF(5 = P58, Z58 * -1, Z58)</f>
        <v>564491.46000000008</v>
      </c>
      <c r="I58" s="11">
        <f>IF(5 = P58, AA58 * -1, AA58)</f>
        <v>618423.8899999999</v>
      </c>
      <c r="J58" s="11">
        <f>IF(5 = P58, AB58 * -1, AB58)</f>
        <v>565442.10000000009</v>
      </c>
      <c r="K58" s="11">
        <f>IF(5 = P58, AC58 * -1, AC58)</f>
        <v>570158.99</v>
      </c>
      <c r="L58" s="11">
        <f>IF(5 = P58, AD58 * -1, AD58)</f>
        <v>575081.89</v>
      </c>
      <c r="M58" s="11">
        <f>IF(5 = P58, AE58 * -1, AE58)</f>
        <v>575507.34</v>
      </c>
      <c r="N58" s="11">
        <f>IF(5 = P58, AF58 * -1, AF58)</f>
        <v>5586695.7400000002</v>
      </c>
      <c r="P58" s="9">
        <v>4</v>
      </c>
      <c r="Q58" s="8" t="str">
        <f>Q55</f>
        <v>Liv Crossroads</v>
      </c>
      <c r="R58" s="8">
        <f>R55</f>
        <v>0</v>
      </c>
      <c r="S58" s="9">
        <f>S55</f>
        <v>0</v>
      </c>
      <c r="T58" s="10">
        <f t="shared" ref="T58:AF58" si="29">SUM(T9:T10)+SUM(T13:T22)+SUM(T27:T55)</f>
        <v>202623.46</v>
      </c>
      <c r="U58" s="10">
        <f t="shared" si="29"/>
        <v>258526.88</v>
      </c>
      <c r="V58" s="10">
        <f t="shared" si="29"/>
        <v>325375.96999999997</v>
      </c>
      <c r="W58" s="10">
        <f t="shared" si="29"/>
        <v>388754.15</v>
      </c>
      <c r="X58" s="10">
        <f t="shared" si="29"/>
        <v>441979.66000000003</v>
      </c>
      <c r="Y58" s="10">
        <f t="shared" si="29"/>
        <v>500329.95</v>
      </c>
      <c r="Z58" s="10">
        <f t="shared" si="29"/>
        <v>564491.46000000008</v>
      </c>
      <c r="AA58" s="10">
        <f t="shared" si="29"/>
        <v>618423.8899999999</v>
      </c>
      <c r="AB58" s="10">
        <f t="shared" si="29"/>
        <v>565442.10000000009</v>
      </c>
      <c r="AC58" s="10">
        <f t="shared" si="29"/>
        <v>570158.99</v>
      </c>
      <c r="AD58" s="10">
        <f t="shared" si="29"/>
        <v>575081.89</v>
      </c>
      <c r="AE58" s="10">
        <f t="shared" si="29"/>
        <v>575507.34</v>
      </c>
      <c r="AF58" s="10">
        <f t="shared" si="29"/>
        <v>5586695.7400000002</v>
      </c>
    </row>
    <row r="60" spans="1:32" x14ac:dyDescent="0.55000000000000004">
      <c r="A60" s="13" t="s">
        <v>123</v>
      </c>
    </row>
    <row r="61" spans="1:32" x14ac:dyDescent="0.55000000000000004">
      <c r="A61" s="18" t="s">
        <v>124</v>
      </c>
    </row>
    <row r="62" spans="1:32" x14ac:dyDescent="0.55000000000000004">
      <c r="A62" s="21" t="s">
        <v>125</v>
      </c>
      <c r="B62" s="17">
        <v>7075.56</v>
      </c>
      <c r="C62" s="17">
        <v>-7673.27</v>
      </c>
      <c r="D62" s="17">
        <v>4617.42</v>
      </c>
      <c r="E62" s="17">
        <v>4617.42</v>
      </c>
      <c r="F62" s="17">
        <v>47585.47</v>
      </c>
      <c r="G62" s="17">
        <v>25200</v>
      </c>
      <c r="H62" s="17">
        <v>25200</v>
      </c>
      <c r="I62" s="17">
        <v>25200</v>
      </c>
      <c r="J62" s="17">
        <v>25200</v>
      </c>
      <c r="K62" s="17">
        <v>25200</v>
      </c>
      <c r="L62" s="17">
        <v>25200</v>
      </c>
      <c r="M62" s="17">
        <v>25200</v>
      </c>
      <c r="N62" s="17">
        <v>232622.6</v>
      </c>
      <c r="P62" s="15">
        <v>5</v>
      </c>
      <c r="Q62" s="14" t="s">
        <v>126</v>
      </c>
      <c r="T62" s="16">
        <f>IF(5 = P62, B62 * -1, B62)</f>
        <v>-7075.56</v>
      </c>
      <c r="U62" s="16">
        <f>IF(5 = P62, C62 * -1, C62)</f>
        <v>7673.27</v>
      </c>
      <c r="V62" s="16">
        <f>IF(5 = P62, D62 * -1, D62)</f>
        <v>-4617.42</v>
      </c>
      <c r="W62" s="16">
        <f>IF(5 = P62, E62 * -1, E62)</f>
        <v>-4617.42</v>
      </c>
      <c r="X62" s="16">
        <f>IF(5 = P62, F62 * -1, F62)</f>
        <v>-47585.47</v>
      </c>
      <c r="Y62" s="16">
        <f>IF(5 = P62, G62 * -1, G62)</f>
        <v>-25200</v>
      </c>
      <c r="Z62" s="16">
        <f>IF(5 = P62, H62 * -1, H62)</f>
        <v>-25200</v>
      </c>
      <c r="AA62" s="16">
        <f>IF(5 = P62, I62 * -1, I62)</f>
        <v>-25200</v>
      </c>
      <c r="AB62" s="16">
        <f>IF(5 = P62, J62 * -1, J62)</f>
        <v>-25200</v>
      </c>
      <c r="AC62" s="16">
        <f>IF(5 = P62, K62 * -1, K62)</f>
        <v>-25200</v>
      </c>
      <c r="AD62" s="16">
        <f>IF(5 = P62, L62 * -1, L62)</f>
        <v>-25200</v>
      </c>
      <c r="AE62" s="16">
        <f>IF(5 = P62, M62 * -1, M62)</f>
        <v>-25200</v>
      </c>
      <c r="AF62" s="16">
        <f>IF(5 = P62, N62 * -1, N62)</f>
        <v>-232622.6</v>
      </c>
    </row>
    <row r="63" spans="1:32" x14ac:dyDescent="0.55000000000000004">
      <c r="A63" s="21" t="s">
        <v>127</v>
      </c>
      <c r="B63" s="17">
        <v>1298.72</v>
      </c>
      <c r="C63" s="17">
        <v>1423.72</v>
      </c>
      <c r="D63" s="17">
        <v>1673.72</v>
      </c>
      <c r="E63" s="17">
        <v>2048.7199999999998</v>
      </c>
      <c r="F63" s="17">
        <v>0</v>
      </c>
      <c r="G63" s="17">
        <v>2530</v>
      </c>
      <c r="H63" s="17">
        <v>4728.5</v>
      </c>
      <c r="I63" s="17">
        <v>4953.41</v>
      </c>
      <c r="J63" s="17">
        <v>3303.01</v>
      </c>
      <c r="K63" s="17">
        <v>4953.41</v>
      </c>
      <c r="L63" s="17">
        <v>-521.11</v>
      </c>
      <c r="M63" s="17">
        <v>5476.73</v>
      </c>
      <c r="N63" s="17">
        <v>31868.83</v>
      </c>
      <c r="P63" s="15">
        <v>5</v>
      </c>
      <c r="Q63" s="14" t="s">
        <v>128</v>
      </c>
      <c r="T63" s="16">
        <f>IF(5 = P63, B63 * -1, B63)</f>
        <v>-1298.72</v>
      </c>
      <c r="U63" s="16">
        <f>IF(5 = P63, C63 * -1, C63)</f>
        <v>-1423.72</v>
      </c>
      <c r="V63" s="16">
        <f>IF(5 = P63, D63 * -1, D63)</f>
        <v>-1673.72</v>
      </c>
      <c r="W63" s="16">
        <f>IF(5 = P63, E63 * -1, E63)</f>
        <v>-2048.7199999999998</v>
      </c>
      <c r="X63" s="16">
        <f>IF(5 = P63, F63 * -1, F63)</f>
        <v>0</v>
      </c>
      <c r="Y63" s="16">
        <f>IF(5 = P63, G63 * -1, G63)</f>
        <v>-2530</v>
      </c>
      <c r="Z63" s="16">
        <f>IF(5 = P63, H63 * -1, H63)</f>
        <v>-4728.5</v>
      </c>
      <c r="AA63" s="16">
        <f>IF(5 = P63, I63 * -1, I63)</f>
        <v>-4953.41</v>
      </c>
      <c r="AB63" s="16">
        <f>IF(5 = P63, J63 * -1, J63)</f>
        <v>-3303.01</v>
      </c>
      <c r="AC63" s="16">
        <f>IF(5 = P63, K63 * -1, K63)</f>
        <v>-4953.41</v>
      </c>
      <c r="AD63" s="16">
        <f>IF(5 = P63, L63 * -1, L63)</f>
        <v>521.11</v>
      </c>
      <c r="AE63" s="16">
        <f>IF(5 = P63, M63 * -1, M63)</f>
        <v>-5476.73</v>
      </c>
      <c r="AF63" s="16">
        <f>IF(5 = P63, N63 * -1, N63)</f>
        <v>-31868.83</v>
      </c>
    </row>
    <row r="64" spans="1:32" x14ac:dyDescent="0.55000000000000004">
      <c r="A64" s="21" t="s">
        <v>129</v>
      </c>
      <c r="B64" s="17">
        <v>59</v>
      </c>
      <c r="C64" s="17">
        <v>95.24</v>
      </c>
      <c r="D64" s="17">
        <v>107.23</v>
      </c>
      <c r="E64" s="17">
        <v>137.79</v>
      </c>
      <c r="F64" s="17">
        <v>115.28</v>
      </c>
      <c r="G64" s="17">
        <v>142.68</v>
      </c>
      <c r="H64" s="17">
        <v>137.03</v>
      </c>
      <c r="I64" s="17">
        <v>176.52</v>
      </c>
      <c r="J64" s="17">
        <v>169.91</v>
      </c>
      <c r="K64" s="17">
        <v>169.57</v>
      </c>
      <c r="L64" s="17">
        <v>209.79</v>
      </c>
      <c r="M64" s="17">
        <v>119.51</v>
      </c>
      <c r="N64" s="17">
        <v>1639.55</v>
      </c>
      <c r="P64" s="15">
        <v>5</v>
      </c>
      <c r="Q64" s="14" t="s">
        <v>130</v>
      </c>
      <c r="T64" s="16">
        <f>IF(5 = P64, B64 * -1, B64)</f>
        <v>-59</v>
      </c>
      <c r="U64" s="16">
        <f>IF(5 = P64, C64 * -1, C64)</f>
        <v>-95.24</v>
      </c>
      <c r="V64" s="16">
        <f>IF(5 = P64, D64 * -1, D64)</f>
        <v>-107.23</v>
      </c>
      <c r="W64" s="16">
        <f>IF(5 = P64, E64 * -1, E64)</f>
        <v>-137.79</v>
      </c>
      <c r="X64" s="16">
        <f>IF(5 = P64, F64 * -1, F64)</f>
        <v>-115.28</v>
      </c>
      <c r="Y64" s="16">
        <f>IF(5 = P64, G64 * -1, G64)</f>
        <v>-142.68</v>
      </c>
      <c r="Z64" s="16">
        <f>IF(5 = P64, H64 * -1, H64)</f>
        <v>-137.03</v>
      </c>
      <c r="AA64" s="16">
        <f>IF(5 = P64, I64 * -1, I64)</f>
        <v>-176.52</v>
      </c>
      <c r="AB64" s="16">
        <f>IF(5 = P64, J64 * -1, J64)</f>
        <v>-169.91</v>
      </c>
      <c r="AC64" s="16">
        <f>IF(5 = P64, K64 * -1, K64)</f>
        <v>-169.57</v>
      </c>
      <c r="AD64" s="16">
        <f>IF(5 = P64, L64 * -1, L64)</f>
        <v>-209.79</v>
      </c>
      <c r="AE64" s="16">
        <f>IF(5 = P64, M64 * -1, M64)</f>
        <v>-119.51</v>
      </c>
      <c r="AF64" s="16">
        <f>IF(5 = P64, N64 * -1, N64)</f>
        <v>-1639.55</v>
      </c>
    </row>
    <row r="65" spans="1:32" x14ac:dyDescent="0.55000000000000004">
      <c r="A65" s="12" t="s">
        <v>131</v>
      </c>
      <c r="B65" s="11">
        <f>IF(5 = P65, T65 * -1, T65)</f>
        <v>8433.2800000000007</v>
      </c>
      <c r="C65" s="11">
        <f>IF(5 = P65, U65 * -1, U65)</f>
        <v>-6154.31</v>
      </c>
      <c r="D65" s="11">
        <f>IF(5 = P65, V65 * -1, V65)</f>
        <v>6398.37</v>
      </c>
      <c r="E65" s="11">
        <f>IF(5 = P65, W65 * -1, W65)</f>
        <v>6803.9299999999994</v>
      </c>
      <c r="F65" s="11">
        <f>IF(5 = P65, X65 * -1, X65)</f>
        <v>47700.75</v>
      </c>
      <c r="G65" s="11">
        <f>IF(5 = P65, Y65 * -1, Y65)</f>
        <v>27872.68</v>
      </c>
      <c r="H65" s="11">
        <f>IF(5 = P65, Z65 * -1, Z65)</f>
        <v>30065.53</v>
      </c>
      <c r="I65" s="11">
        <f>IF(5 = P65, AA65 * -1, AA65)</f>
        <v>30329.93</v>
      </c>
      <c r="J65" s="11">
        <f>IF(5 = P65, AB65 * -1, AB65)</f>
        <v>28672.920000000002</v>
      </c>
      <c r="K65" s="11">
        <f>IF(5 = P65, AC65 * -1, AC65)</f>
        <v>30322.98</v>
      </c>
      <c r="L65" s="11">
        <f>IF(5 = P65, AD65 * -1, AD65)</f>
        <v>24888.68</v>
      </c>
      <c r="M65" s="11">
        <f>IF(5 = P65, AE65 * -1, AE65)</f>
        <v>30796.239999999998</v>
      </c>
      <c r="N65" s="11">
        <f>IF(5 = P65, AF65 * -1, AF65)</f>
        <v>266130.98</v>
      </c>
      <c r="P65" s="9">
        <v>5</v>
      </c>
      <c r="Q65" s="8" t="str">
        <f>Q64</f>
        <v>Liv Crossroads</v>
      </c>
      <c r="R65" s="8">
        <f>R64</f>
        <v>0</v>
      </c>
      <c r="S65" s="9">
        <f>S64</f>
        <v>0</v>
      </c>
      <c r="T65" s="10">
        <f t="shared" ref="T65:AF65" si="30">SUM(T62:T64)</f>
        <v>-8433.2800000000007</v>
      </c>
      <c r="U65" s="10">
        <f t="shared" si="30"/>
        <v>6154.31</v>
      </c>
      <c r="V65" s="10">
        <f t="shared" si="30"/>
        <v>-6398.37</v>
      </c>
      <c r="W65" s="10">
        <f t="shared" si="30"/>
        <v>-6803.9299999999994</v>
      </c>
      <c r="X65" s="10">
        <f t="shared" si="30"/>
        <v>-47700.75</v>
      </c>
      <c r="Y65" s="10">
        <f t="shared" si="30"/>
        <v>-27872.68</v>
      </c>
      <c r="Z65" s="10">
        <f t="shared" si="30"/>
        <v>-30065.53</v>
      </c>
      <c r="AA65" s="10">
        <f t="shared" si="30"/>
        <v>-30329.93</v>
      </c>
      <c r="AB65" s="10">
        <f t="shared" si="30"/>
        <v>-28672.920000000002</v>
      </c>
      <c r="AC65" s="10">
        <f t="shared" si="30"/>
        <v>-30322.98</v>
      </c>
      <c r="AD65" s="10">
        <f t="shared" si="30"/>
        <v>-24888.68</v>
      </c>
      <c r="AE65" s="10">
        <f t="shared" si="30"/>
        <v>-30796.239999999998</v>
      </c>
      <c r="AF65" s="10">
        <f t="shared" si="30"/>
        <v>-266130.98</v>
      </c>
    </row>
    <row r="67" spans="1:32" x14ac:dyDescent="0.55000000000000004">
      <c r="A67" s="18" t="s">
        <v>132</v>
      </c>
    </row>
    <row r="68" spans="1:32" x14ac:dyDescent="0.55000000000000004">
      <c r="A68" s="20" t="s">
        <v>133</v>
      </c>
    </row>
    <row r="69" spans="1:32" x14ac:dyDescent="0.55000000000000004">
      <c r="A69" s="22" t="s">
        <v>134</v>
      </c>
      <c r="B69" s="17">
        <v>918.37</v>
      </c>
      <c r="C69" s="17">
        <v>1199.73</v>
      </c>
      <c r="D69" s="17">
        <v>1430.86</v>
      </c>
      <c r="E69" s="17">
        <v>1988.83</v>
      </c>
      <c r="F69" s="17">
        <v>1197.1500000000001</v>
      </c>
      <c r="G69" s="17">
        <v>1599.46</v>
      </c>
      <c r="H69" s="17">
        <v>1725.67</v>
      </c>
      <c r="I69" s="17">
        <v>1833.72</v>
      </c>
      <c r="J69" s="17">
        <v>1997.13</v>
      </c>
      <c r="K69" s="17">
        <v>1908.89</v>
      </c>
      <c r="L69" s="17">
        <v>2317.11</v>
      </c>
      <c r="M69" s="17">
        <v>2404.34</v>
      </c>
      <c r="N69" s="17">
        <v>20521.259999999998</v>
      </c>
      <c r="P69" s="15">
        <v>5</v>
      </c>
      <c r="Q69" s="14" t="s">
        <v>135</v>
      </c>
      <c r="T69" s="16">
        <f t="shared" ref="T69:T74" si="31">IF(5 = P69, B69 * -1, B69)</f>
        <v>-918.37</v>
      </c>
      <c r="U69" s="16">
        <f t="shared" ref="U69:U74" si="32">IF(5 = P69, C69 * -1, C69)</f>
        <v>-1199.73</v>
      </c>
      <c r="V69" s="16">
        <f t="shared" ref="V69:V74" si="33">IF(5 = P69, D69 * -1, D69)</f>
        <v>-1430.86</v>
      </c>
      <c r="W69" s="16">
        <f t="shared" ref="W69:W74" si="34">IF(5 = P69, E69 * -1, E69)</f>
        <v>-1988.83</v>
      </c>
      <c r="X69" s="16">
        <f t="shared" ref="X69:X74" si="35">IF(5 = P69, F69 * -1, F69)</f>
        <v>-1197.1500000000001</v>
      </c>
      <c r="Y69" s="16">
        <f t="shared" ref="Y69:Y74" si="36">IF(5 = P69, G69 * -1, G69)</f>
        <v>-1599.46</v>
      </c>
      <c r="Z69" s="16">
        <f t="shared" ref="Z69:Z74" si="37">IF(5 = P69, H69 * -1, H69)</f>
        <v>-1725.67</v>
      </c>
      <c r="AA69" s="16">
        <f t="shared" ref="AA69:AA74" si="38">IF(5 = P69, I69 * -1, I69)</f>
        <v>-1833.72</v>
      </c>
      <c r="AB69" s="16">
        <f t="shared" ref="AB69:AB74" si="39">IF(5 = P69, J69 * -1, J69)</f>
        <v>-1997.13</v>
      </c>
      <c r="AC69" s="16">
        <f t="shared" ref="AC69:AC74" si="40">IF(5 = P69, K69 * -1, K69)</f>
        <v>-1908.89</v>
      </c>
      <c r="AD69" s="16">
        <f t="shared" ref="AD69:AD74" si="41">IF(5 = P69, L69 * -1, L69)</f>
        <v>-2317.11</v>
      </c>
      <c r="AE69" s="16">
        <f t="shared" ref="AE69:AE74" si="42">IF(5 = P69, M69 * -1, M69)</f>
        <v>-2404.34</v>
      </c>
      <c r="AF69" s="16">
        <f t="shared" ref="AF69:AF74" si="43">IF(5 = P69, N69 * -1, N69)</f>
        <v>-20521.259999999998</v>
      </c>
    </row>
    <row r="70" spans="1:32" x14ac:dyDescent="0.55000000000000004">
      <c r="A70" s="22" t="s">
        <v>136</v>
      </c>
      <c r="B70" s="17">
        <v>1497.26</v>
      </c>
      <c r="C70" s="17">
        <v>7375.73</v>
      </c>
      <c r="D70" s="17">
        <v>7003.75</v>
      </c>
      <c r="E70" s="17">
        <v>4885.33</v>
      </c>
      <c r="F70" s="17">
        <v>4565.8500000000004</v>
      </c>
      <c r="G70" s="17">
        <v>3053.46</v>
      </c>
      <c r="H70" s="17">
        <v>1267.1099999999999</v>
      </c>
      <c r="I70" s="17">
        <v>145.66999999999999</v>
      </c>
      <c r="J70" s="17">
        <v>37.64</v>
      </c>
      <c r="K70" s="17">
        <v>548.86</v>
      </c>
      <c r="L70" s="17">
        <v>520.35</v>
      </c>
      <c r="M70" s="17">
        <v>876.97</v>
      </c>
      <c r="N70" s="17">
        <v>31777.98</v>
      </c>
      <c r="P70" s="15">
        <v>5</v>
      </c>
      <c r="Q70" s="14" t="s">
        <v>137</v>
      </c>
      <c r="T70" s="16">
        <f t="shared" si="31"/>
        <v>-1497.26</v>
      </c>
      <c r="U70" s="16">
        <f t="shared" si="32"/>
        <v>-7375.73</v>
      </c>
      <c r="V70" s="16">
        <f t="shared" si="33"/>
        <v>-7003.75</v>
      </c>
      <c r="W70" s="16">
        <f t="shared" si="34"/>
        <v>-4885.33</v>
      </c>
      <c r="X70" s="16">
        <f t="shared" si="35"/>
        <v>-4565.8500000000004</v>
      </c>
      <c r="Y70" s="16">
        <f t="shared" si="36"/>
        <v>-3053.46</v>
      </c>
      <c r="Z70" s="16">
        <f t="shared" si="37"/>
        <v>-1267.1099999999999</v>
      </c>
      <c r="AA70" s="16">
        <f t="shared" si="38"/>
        <v>-145.66999999999999</v>
      </c>
      <c r="AB70" s="16">
        <f t="shared" si="39"/>
        <v>-37.64</v>
      </c>
      <c r="AC70" s="16">
        <f t="shared" si="40"/>
        <v>-548.86</v>
      </c>
      <c r="AD70" s="16">
        <f t="shared" si="41"/>
        <v>-520.35</v>
      </c>
      <c r="AE70" s="16">
        <f t="shared" si="42"/>
        <v>-876.97</v>
      </c>
      <c r="AF70" s="16">
        <f t="shared" si="43"/>
        <v>-31777.98</v>
      </c>
    </row>
    <row r="71" spans="1:32" x14ac:dyDescent="0.55000000000000004">
      <c r="A71" s="22" t="s">
        <v>138</v>
      </c>
      <c r="B71" s="17">
        <v>2120.8000000000002</v>
      </c>
      <c r="C71" s="17">
        <v>3562.04</v>
      </c>
      <c r="D71" s="17">
        <v>3783.9</v>
      </c>
      <c r="E71" s="17">
        <v>4090.26</v>
      </c>
      <c r="F71" s="17">
        <v>89225.93</v>
      </c>
      <c r="G71" s="17">
        <v>5447.07</v>
      </c>
      <c r="H71" s="17">
        <v>5661.55</v>
      </c>
      <c r="I71" s="17">
        <v>4267.8900000000003</v>
      </c>
      <c r="J71" s="17">
        <v>6444.62</v>
      </c>
      <c r="K71" s="17">
        <v>6382.65</v>
      </c>
      <c r="L71" s="17">
        <v>7070.83</v>
      </c>
      <c r="M71" s="17">
        <v>7100</v>
      </c>
      <c r="N71" s="17">
        <v>145157.54</v>
      </c>
      <c r="P71" s="15">
        <v>5</v>
      </c>
      <c r="Q71" s="14" t="s">
        <v>139</v>
      </c>
      <c r="T71" s="16">
        <f t="shared" si="31"/>
        <v>-2120.8000000000002</v>
      </c>
      <c r="U71" s="16">
        <f t="shared" si="32"/>
        <v>-3562.04</v>
      </c>
      <c r="V71" s="16">
        <f t="shared" si="33"/>
        <v>-3783.9</v>
      </c>
      <c r="W71" s="16">
        <f t="shared" si="34"/>
        <v>-4090.26</v>
      </c>
      <c r="X71" s="16">
        <f t="shared" si="35"/>
        <v>-89225.93</v>
      </c>
      <c r="Y71" s="16">
        <f t="shared" si="36"/>
        <v>-5447.07</v>
      </c>
      <c r="Z71" s="16">
        <f t="shared" si="37"/>
        <v>-5661.55</v>
      </c>
      <c r="AA71" s="16">
        <f t="shared" si="38"/>
        <v>-4267.8900000000003</v>
      </c>
      <c r="AB71" s="16">
        <f t="shared" si="39"/>
        <v>-6444.62</v>
      </c>
      <c r="AC71" s="16">
        <f t="shared" si="40"/>
        <v>-6382.65</v>
      </c>
      <c r="AD71" s="16">
        <f t="shared" si="41"/>
        <v>-7070.83</v>
      </c>
      <c r="AE71" s="16">
        <f t="shared" si="42"/>
        <v>-7100</v>
      </c>
      <c r="AF71" s="16">
        <f t="shared" si="43"/>
        <v>-145157.54</v>
      </c>
    </row>
    <row r="72" spans="1:32" x14ac:dyDescent="0.55000000000000004">
      <c r="A72" s="22" t="s">
        <v>140</v>
      </c>
      <c r="B72" s="17">
        <v>1046.23</v>
      </c>
      <c r="C72" s="17">
        <v>1334.91</v>
      </c>
      <c r="D72" s="17">
        <v>793.07</v>
      </c>
      <c r="E72" s="17">
        <v>597.65</v>
      </c>
      <c r="F72" s="17">
        <v>999.59</v>
      </c>
      <c r="G72" s="17">
        <v>415.55</v>
      </c>
      <c r="H72" s="17">
        <v>424.43</v>
      </c>
      <c r="I72" s="17">
        <v>1929.72</v>
      </c>
      <c r="J72" s="17">
        <v>1060.19</v>
      </c>
      <c r="K72" s="17">
        <v>1183.06</v>
      </c>
      <c r="L72" s="17">
        <v>1502.78</v>
      </c>
      <c r="M72" s="17">
        <v>1500</v>
      </c>
      <c r="N72" s="17">
        <v>12787.18</v>
      </c>
      <c r="P72" s="15">
        <v>5</v>
      </c>
      <c r="Q72" s="14" t="s">
        <v>141</v>
      </c>
      <c r="T72" s="16">
        <f t="shared" si="31"/>
        <v>-1046.23</v>
      </c>
      <c r="U72" s="16">
        <f t="shared" si="32"/>
        <v>-1334.91</v>
      </c>
      <c r="V72" s="16">
        <f t="shared" si="33"/>
        <v>-793.07</v>
      </c>
      <c r="W72" s="16">
        <f t="shared" si="34"/>
        <v>-597.65</v>
      </c>
      <c r="X72" s="16">
        <f t="shared" si="35"/>
        <v>-999.59</v>
      </c>
      <c r="Y72" s="16">
        <f t="shared" si="36"/>
        <v>-415.55</v>
      </c>
      <c r="Z72" s="16">
        <f t="shared" si="37"/>
        <v>-424.43</v>
      </c>
      <c r="AA72" s="16">
        <f t="shared" si="38"/>
        <v>-1929.72</v>
      </c>
      <c r="AB72" s="16">
        <f t="shared" si="39"/>
        <v>-1060.19</v>
      </c>
      <c r="AC72" s="16">
        <f t="shared" si="40"/>
        <v>-1183.06</v>
      </c>
      <c r="AD72" s="16">
        <f t="shared" si="41"/>
        <v>-1502.78</v>
      </c>
      <c r="AE72" s="16">
        <f t="shared" si="42"/>
        <v>-1500</v>
      </c>
      <c r="AF72" s="16">
        <f t="shared" si="43"/>
        <v>-12787.18</v>
      </c>
    </row>
    <row r="73" spans="1:32" x14ac:dyDescent="0.55000000000000004">
      <c r="A73" s="22" t="s">
        <v>142</v>
      </c>
      <c r="B73" s="17">
        <v>535</v>
      </c>
      <c r="C73" s="17">
        <v>1569.52</v>
      </c>
      <c r="D73" s="17">
        <v>1250</v>
      </c>
      <c r="E73" s="17">
        <v>1651.67</v>
      </c>
      <c r="F73" s="17">
        <v>1970</v>
      </c>
      <c r="G73" s="17">
        <v>1700</v>
      </c>
      <c r="H73" s="17">
        <v>896.74</v>
      </c>
      <c r="I73" s="17">
        <v>1516.6</v>
      </c>
      <c r="J73" s="17">
        <v>1763.85</v>
      </c>
      <c r="K73" s="17">
        <v>1602.33</v>
      </c>
      <c r="L73" s="17">
        <v>1783.71</v>
      </c>
      <c r="M73" s="17">
        <v>1542.03</v>
      </c>
      <c r="N73" s="17">
        <v>17781.45</v>
      </c>
      <c r="P73" s="15">
        <v>5</v>
      </c>
      <c r="Q73" s="14" t="s">
        <v>143</v>
      </c>
      <c r="T73" s="16">
        <f t="shared" si="31"/>
        <v>-535</v>
      </c>
      <c r="U73" s="16">
        <f t="shared" si="32"/>
        <v>-1569.52</v>
      </c>
      <c r="V73" s="16">
        <f t="shared" si="33"/>
        <v>-1250</v>
      </c>
      <c r="W73" s="16">
        <f t="shared" si="34"/>
        <v>-1651.67</v>
      </c>
      <c r="X73" s="16">
        <f t="shared" si="35"/>
        <v>-1970</v>
      </c>
      <c r="Y73" s="16">
        <f t="shared" si="36"/>
        <v>-1700</v>
      </c>
      <c r="Z73" s="16">
        <f t="shared" si="37"/>
        <v>-896.74</v>
      </c>
      <c r="AA73" s="16">
        <f t="shared" si="38"/>
        <v>-1516.6</v>
      </c>
      <c r="AB73" s="16">
        <f t="shared" si="39"/>
        <v>-1763.85</v>
      </c>
      <c r="AC73" s="16">
        <f t="shared" si="40"/>
        <v>-1602.33</v>
      </c>
      <c r="AD73" s="16">
        <f t="shared" si="41"/>
        <v>-1783.71</v>
      </c>
      <c r="AE73" s="16">
        <f t="shared" si="42"/>
        <v>-1542.03</v>
      </c>
      <c r="AF73" s="16">
        <f t="shared" si="43"/>
        <v>-17781.45</v>
      </c>
    </row>
    <row r="74" spans="1:32" x14ac:dyDescent="0.55000000000000004">
      <c r="A74" s="22" t="s">
        <v>144</v>
      </c>
      <c r="B74" s="17">
        <v>1483.33</v>
      </c>
      <c r="C74" s="17">
        <v>1800</v>
      </c>
      <c r="D74" s="17">
        <v>2056.66</v>
      </c>
      <c r="E74" s="17">
        <v>2373.33</v>
      </c>
      <c r="F74" s="17">
        <v>2670</v>
      </c>
      <c r="G74" s="17">
        <v>2966.66</v>
      </c>
      <c r="H74" s="17">
        <v>3263.33</v>
      </c>
      <c r="I74" s="17">
        <v>3560</v>
      </c>
      <c r="J74" s="17">
        <v>3560</v>
      </c>
      <c r="K74" s="17">
        <v>3560</v>
      </c>
      <c r="L74" s="17">
        <v>3560</v>
      </c>
      <c r="M74" s="17">
        <v>3560</v>
      </c>
      <c r="N74" s="17">
        <v>34413.31</v>
      </c>
      <c r="P74" s="15">
        <v>5</v>
      </c>
      <c r="Q74" s="14" t="s">
        <v>145</v>
      </c>
      <c r="T74" s="16">
        <f t="shared" si="31"/>
        <v>-1483.33</v>
      </c>
      <c r="U74" s="16">
        <f t="shared" si="32"/>
        <v>-1800</v>
      </c>
      <c r="V74" s="16">
        <f t="shared" si="33"/>
        <v>-2056.66</v>
      </c>
      <c r="W74" s="16">
        <f t="shared" si="34"/>
        <v>-2373.33</v>
      </c>
      <c r="X74" s="16">
        <f t="shared" si="35"/>
        <v>-2670</v>
      </c>
      <c r="Y74" s="16">
        <f t="shared" si="36"/>
        <v>-2966.66</v>
      </c>
      <c r="Z74" s="16">
        <f t="shared" si="37"/>
        <v>-3263.33</v>
      </c>
      <c r="AA74" s="16">
        <f t="shared" si="38"/>
        <v>-3560</v>
      </c>
      <c r="AB74" s="16">
        <f t="shared" si="39"/>
        <v>-3560</v>
      </c>
      <c r="AC74" s="16">
        <f t="shared" si="40"/>
        <v>-3560</v>
      </c>
      <c r="AD74" s="16">
        <f t="shared" si="41"/>
        <v>-3560</v>
      </c>
      <c r="AE74" s="16">
        <f t="shared" si="42"/>
        <v>-3560</v>
      </c>
      <c r="AF74" s="16">
        <f t="shared" si="43"/>
        <v>-34413.31</v>
      </c>
    </row>
    <row r="75" spans="1:32" x14ac:dyDescent="0.55000000000000004">
      <c r="A75" s="12" t="s">
        <v>146</v>
      </c>
      <c r="B75" s="11">
        <f>IF(5 = P75, T75 * -1, T75)</f>
        <v>7600.99</v>
      </c>
      <c r="C75" s="11">
        <f>IF(5 = P75, U75 * -1, U75)</f>
        <v>16841.93</v>
      </c>
      <c r="D75" s="11">
        <f>IF(5 = P75, V75 * -1, V75)</f>
        <v>16318.24</v>
      </c>
      <c r="E75" s="11">
        <f>IF(5 = P75, W75 * -1, W75)</f>
        <v>15587.07</v>
      </c>
      <c r="F75" s="11">
        <f>IF(5 = P75, X75 * -1, X75)</f>
        <v>100628.51999999999</v>
      </c>
      <c r="G75" s="11">
        <f>IF(5 = P75, Y75 * -1, Y75)</f>
        <v>15182.199999999999</v>
      </c>
      <c r="H75" s="11">
        <f>IF(5 = P75, Z75 * -1, Z75)</f>
        <v>13238.83</v>
      </c>
      <c r="I75" s="11">
        <f>IF(5 = P75, AA75 * -1, AA75)</f>
        <v>13253.6</v>
      </c>
      <c r="J75" s="11">
        <f>IF(5 = P75, AB75 * -1, AB75)</f>
        <v>14863.43</v>
      </c>
      <c r="K75" s="11">
        <f>IF(5 = P75, AC75 * -1, AC75)</f>
        <v>15185.789999999999</v>
      </c>
      <c r="L75" s="11">
        <f>IF(5 = P75, AD75 * -1, AD75)</f>
        <v>16754.780000000002</v>
      </c>
      <c r="M75" s="11">
        <f>IF(5 = P75, AE75 * -1, AE75)</f>
        <v>16983.340000000004</v>
      </c>
      <c r="N75" s="11">
        <f>IF(5 = P75, AF75 * -1, AF75)</f>
        <v>262438.71999999997</v>
      </c>
      <c r="P75" s="9">
        <v>5</v>
      </c>
      <c r="Q75" s="8" t="str">
        <f>Q74</f>
        <v>Liv Crossroads</v>
      </c>
      <c r="R75" s="8">
        <f>R74</f>
        <v>0</v>
      </c>
      <c r="S75" s="9">
        <f>S74</f>
        <v>0</v>
      </c>
      <c r="T75" s="10">
        <f t="shared" ref="T75:AF75" si="44">SUM(T69:T74)</f>
        <v>-7600.99</v>
      </c>
      <c r="U75" s="10">
        <f t="shared" si="44"/>
        <v>-16841.93</v>
      </c>
      <c r="V75" s="10">
        <f t="shared" si="44"/>
        <v>-16318.24</v>
      </c>
      <c r="W75" s="10">
        <f t="shared" si="44"/>
        <v>-15587.07</v>
      </c>
      <c r="X75" s="10">
        <f t="shared" si="44"/>
        <v>-100628.51999999999</v>
      </c>
      <c r="Y75" s="10">
        <f t="shared" si="44"/>
        <v>-15182.199999999999</v>
      </c>
      <c r="Z75" s="10">
        <f t="shared" si="44"/>
        <v>-13238.83</v>
      </c>
      <c r="AA75" s="10">
        <f t="shared" si="44"/>
        <v>-13253.6</v>
      </c>
      <c r="AB75" s="10">
        <f t="shared" si="44"/>
        <v>-14863.43</v>
      </c>
      <c r="AC75" s="10">
        <f t="shared" si="44"/>
        <v>-15185.789999999999</v>
      </c>
      <c r="AD75" s="10">
        <f t="shared" si="44"/>
        <v>-16754.780000000002</v>
      </c>
      <c r="AE75" s="10">
        <f t="shared" si="44"/>
        <v>-16983.340000000004</v>
      </c>
      <c r="AF75" s="10">
        <f t="shared" si="44"/>
        <v>-262438.71999999997</v>
      </c>
    </row>
    <row r="77" spans="1:32" x14ac:dyDescent="0.55000000000000004">
      <c r="A77" s="20" t="s">
        <v>147</v>
      </c>
    </row>
    <row r="78" spans="1:32" x14ac:dyDescent="0.55000000000000004">
      <c r="A78" s="22" t="s">
        <v>148</v>
      </c>
      <c r="B78" s="17">
        <v>0</v>
      </c>
      <c r="C78" s="17">
        <v>0</v>
      </c>
      <c r="D78" s="17">
        <v>949.89</v>
      </c>
      <c r="E78" s="17">
        <v>1500.06</v>
      </c>
      <c r="F78" s="17">
        <v>1500</v>
      </c>
      <c r="G78" s="17">
        <v>3434.29</v>
      </c>
      <c r="H78" s="17">
        <v>2413.5300000000002</v>
      </c>
      <c r="I78" s="17">
        <v>2503.2399999999998</v>
      </c>
      <c r="J78" s="17">
        <v>1857.54</v>
      </c>
      <c r="K78" s="17">
        <v>1693.8</v>
      </c>
      <c r="L78" s="17">
        <v>808.96</v>
      </c>
      <c r="M78" s="17">
        <v>405.09</v>
      </c>
      <c r="N78" s="17">
        <v>17066.400000000001</v>
      </c>
      <c r="P78" s="15">
        <v>5</v>
      </c>
      <c r="Q78" s="14" t="s">
        <v>149</v>
      </c>
      <c r="T78" s="16">
        <f>IF(5 = P78, B78 * -1, B78)</f>
        <v>0</v>
      </c>
      <c r="U78" s="16">
        <f>IF(5 = P78, C78 * -1, C78)</f>
        <v>0</v>
      </c>
      <c r="V78" s="16">
        <f>IF(5 = P78, D78 * -1, D78)</f>
        <v>-949.89</v>
      </c>
      <c r="W78" s="16">
        <f>IF(5 = P78, E78 * -1, E78)</f>
        <v>-1500.06</v>
      </c>
      <c r="X78" s="16">
        <f>IF(5 = P78, F78 * -1, F78)</f>
        <v>-1500</v>
      </c>
      <c r="Y78" s="16">
        <f>IF(5 = P78, G78 * -1, G78)</f>
        <v>-3434.29</v>
      </c>
      <c r="Z78" s="16">
        <f>IF(5 = P78, H78 * -1, H78)</f>
        <v>-2413.5300000000002</v>
      </c>
      <c r="AA78" s="16">
        <f>IF(5 = P78, I78 * -1, I78)</f>
        <v>-2503.2399999999998</v>
      </c>
      <c r="AB78" s="16">
        <f>IF(5 = P78, J78 * -1, J78)</f>
        <v>-1857.54</v>
      </c>
      <c r="AC78" s="16">
        <f>IF(5 = P78, K78 * -1, K78)</f>
        <v>-1693.8</v>
      </c>
      <c r="AD78" s="16">
        <f>IF(5 = P78, L78 * -1, L78)</f>
        <v>-808.96</v>
      </c>
      <c r="AE78" s="16">
        <f>IF(5 = P78, M78 * -1, M78)</f>
        <v>-405.09</v>
      </c>
      <c r="AF78" s="16">
        <f>IF(5 = P78, N78 * -1, N78)</f>
        <v>-17066.400000000001</v>
      </c>
    </row>
    <row r="79" spans="1:32" x14ac:dyDescent="0.55000000000000004">
      <c r="A79" s="22" t="s">
        <v>150</v>
      </c>
      <c r="B79" s="17">
        <v>3406.94</v>
      </c>
      <c r="C79" s="17">
        <v>1458.81</v>
      </c>
      <c r="D79" s="17">
        <v>1148.83</v>
      </c>
      <c r="E79" s="17">
        <v>1735.07</v>
      </c>
      <c r="F79" s="17">
        <v>669.26</v>
      </c>
      <c r="G79" s="17">
        <v>520.30999999999995</v>
      </c>
      <c r="H79" s="17">
        <v>492.95</v>
      </c>
      <c r="I79" s="17">
        <v>585.83000000000004</v>
      </c>
      <c r="J79" s="17">
        <v>558.95000000000005</v>
      </c>
      <c r="K79" s="17">
        <v>614.07000000000005</v>
      </c>
      <c r="L79" s="17">
        <v>887.38</v>
      </c>
      <c r="M79" s="17">
        <v>1078.1400000000001</v>
      </c>
      <c r="N79" s="17">
        <v>13156.54</v>
      </c>
      <c r="P79" s="15">
        <v>5</v>
      </c>
      <c r="Q79" s="14" t="s">
        <v>151</v>
      </c>
      <c r="T79" s="16">
        <f>IF(5 = P79, B79 * -1, B79)</f>
        <v>-3406.94</v>
      </c>
      <c r="U79" s="16">
        <f>IF(5 = P79, C79 * -1, C79)</f>
        <v>-1458.81</v>
      </c>
      <c r="V79" s="16">
        <f>IF(5 = P79, D79 * -1, D79)</f>
        <v>-1148.83</v>
      </c>
      <c r="W79" s="16">
        <f>IF(5 = P79, E79 * -1, E79)</f>
        <v>-1735.07</v>
      </c>
      <c r="X79" s="16">
        <f>IF(5 = P79, F79 * -1, F79)</f>
        <v>-669.26</v>
      </c>
      <c r="Y79" s="16">
        <f>IF(5 = P79, G79 * -1, G79)</f>
        <v>-520.30999999999995</v>
      </c>
      <c r="Z79" s="16">
        <f>IF(5 = P79, H79 * -1, H79)</f>
        <v>-492.95</v>
      </c>
      <c r="AA79" s="16">
        <f>IF(5 = P79, I79 * -1, I79)</f>
        <v>-585.83000000000004</v>
      </c>
      <c r="AB79" s="16">
        <f>IF(5 = P79, J79 * -1, J79)</f>
        <v>-558.95000000000005</v>
      </c>
      <c r="AC79" s="16">
        <f>IF(5 = P79, K79 * -1, K79)</f>
        <v>-614.07000000000005</v>
      </c>
      <c r="AD79" s="16">
        <f>IF(5 = P79, L79 * -1, L79)</f>
        <v>-887.38</v>
      </c>
      <c r="AE79" s="16">
        <f>IF(5 = P79, M79 * -1, M79)</f>
        <v>-1078.1400000000001</v>
      </c>
      <c r="AF79" s="16">
        <f>IF(5 = P79, N79 * -1, N79)</f>
        <v>-13156.54</v>
      </c>
    </row>
    <row r="80" spans="1:32" x14ac:dyDescent="0.55000000000000004">
      <c r="A80" s="22" t="s">
        <v>152</v>
      </c>
      <c r="B80" s="17">
        <v>1546.42</v>
      </c>
      <c r="C80" s="17">
        <v>1250.76</v>
      </c>
      <c r="D80" s="17">
        <v>1158.42</v>
      </c>
      <c r="E80" s="17">
        <v>1010.75</v>
      </c>
      <c r="F80" s="17">
        <v>759.07</v>
      </c>
      <c r="G80" s="17">
        <v>730.68</v>
      </c>
      <c r="H80" s="17">
        <v>753.82</v>
      </c>
      <c r="I80" s="17">
        <v>675.41</v>
      </c>
      <c r="J80" s="17">
        <v>751.2</v>
      </c>
      <c r="K80" s="17">
        <v>730.68</v>
      </c>
      <c r="L80" s="17">
        <v>945.96</v>
      </c>
      <c r="M80" s="17">
        <v>1065.26</v>
      </c>
      <c r="N80" s="17">
        <v>11378.43</v>
      </c>
      <c r="P80" s="15">
        <v>5</v>
      </c>
      <c r="Q80" s="14" t="s">
        <v>153</v>
      </c>
      <c r="T80" s="16">
        <f>IF(5 = P80, B80 * -1, B80)</f>
        <v>-1546.42</v>
      </c>
      <c r="U80" s="16">
        <f>IF(5 = P80, C80 * -1, C80)</f>
        <v>-1250.76</v>
      </c>
      <c r="V80" s="16">
        <f>IF(5 = P80, D80 * -1, D80)</f>
        <v>-1158.42</v>
      </c>
      <c r="W80" s="16">
        <f>IF(5 = P80, E80 * -1, E80)</f>
        <v>-1010.75</v>
      </c>
      <c r="X80" s="16">
        <f>IF(5 = P80, F80 * -1, F80)</f>
        <v>-759.07</v>
      </c>
      <c r="Y80" s="16">
        <f>IF(5 = P80, G80 * -1, G80)</f>
        <v>-730.68</v>
      </c>
      <c r="Z80" s="16">
        <f>IF(5 = P80, H80 * -1, H80)</f>
        <v>-753.82</v>
      </c>
      <c r="AA80" s="16">
        <f>IF(5 = P80, I80 * -1, I80)</f>
        <v>-675.41</v>
      </c>
      <c r="AB80" s="16">
        <f>IF(5 = P80, J80 * -1, J80)</f>
        <v>-751.2</v>
      </c>
      <c r="AC80" s="16">
        <f>IF(5 = P80, K80 * -1, K80)</f>
        <v>-730.68</v>
      </c>
      <c r="AD80" s="16">
        <f>IF(5 = P80, L80 * -1, L80)</f>
        <v>-945.96</v>
      </c>
      <c r="AE80" s="16">
        <f>IF(5 = P80, M80 * -1, M80)</f>
        <v>-1065.26</v>
      </c>
      <c r="AF80" s="16">
        <f>IF(5 = P80, N80 * -1, N80)</f>
        <v>-11378.43</v>
      </c>
    </row>
    <row r="81" spans="1:32" x14ac:dyDescent="0.55000000000000004">
      <c r="A81" s="22" t="s">
        <v>154</v>
      </c>
      <c r="B81" s="17">
        <v>127.92</v>
      </c>
      <c r="C81" s="17">
        <v>182.23</v>
      </c>
      <c r="D81" s="17">
        <v>156.28</v>
      </c>
      <c r="E81" s="17">
        <v>176.54</v>
      </c>
      <c r="F81" s="17">
        <v>179.91</v>
      </c>
      <c r="G81" s="17">
        <v>166.41</v>
      </c>
      <c r="H81" s="17">
        <v>392.52</v>
      </c>
      <c r="I81" s="17">
        <v>1070.1199999999999</v>
      </c>
      <c r="J81" s="17">
        <v>237.23</v>
      </c>
      <c r="K81" s="17">
        <v>229.31</v>
      </c>
      <c r="L81" s="17">
        <v>326.8</v>
      </c>
      <c r="M81" s="17">
        <v>330</v>
      </c>
      <c r="N81" s="17">
        <v>3575.27</v>
      </c>
      <c r="P81" s="15">
        <v>5</v>
      </c>
      <c r="Q81" s="14" t="s">
        <v>155</v>
      </c>
      <c r="T81" s="16">
        <f>IF(5 = P81, B81 * -1, B81)</f>
        <v>-127.92</v>
      </c>
      <c r="U81" s="16">
        <f>IF(5 = P81, C81 * -1, C81)</f>
        <v>-182.23</v>
      </c>
      <c r="V81" s="16">
        <f>IF(5 = P81, D81 * -1, D81)</f>
        <v>-156.28</v>
      </c>
      <c r="W81" s="16">
        <f>IF(5 = P81, E81 * -1, E81)</f>
        <v>-176.54</v>
      </c>
      <c r="X81" s="16">
        <f>IF(5 = P81, F81 * -1, F81)</f>
        <v>-179.91</v>
      </c>
      <c r="Y81" s="16">
        <f>IF(5 = P81, G81 * -1, G81)</f>
        <v>-166.41</v>
      </c>
      <c r="Z81" s="16">
        <f>IF(5 = P81, H81 * -1, H81)</f>
        <v>-392.52</v>
      </c>
      <c r="AA81" s="16">
        <f>IF(5 = P81, I81 * -1, I81)</f>
        <v>-1070.1199999999999</v>
      </c>
      <c r="AB81" s="16">
        <f>IF(5 = P81, J81 * -1, J81)</f>
        <v>-237.23</v>
      </c>
      <c r="AC81" s="16">
        <f>IF(5 = P81, K81 * -1, K81)</f>
        <v>-229.31</v>
      </c>
      <c r="AD81" s="16">
        <f>IF(5 = P81, L81 * -1, L81)</f>
        <v>-326.8</v>
      </c>
      <c r="AE81" s="16">
        <f>IF(5 = P81, M81 * -1, M81)</f>
        <v>-330</v>
      </c>
      <c r="AF81" s="16">
        <f>IF(5 = P81, N81 * -1, N81)</f>
        <v>-3575.27</v>
      </c>
    </row>
    <row r="82" spans="1:32" x14ac:dyDescent="0.55000000000000004">
      <c r="A82" s="22" t="s">
        <v>156</v>
      </c>
      <c r="B82" s="17">
        <v>126.44</v>
      </c>
      <c r="C82" s="17">
        <v>116.44</v>
      </c>
      <c r="D82" s="17">
        <v>126.44</v>
      </c>
      <c r="E82" s="17">
        <v>132.69</v>
      </c>
      <c r="F82" s="17">
        <v>221.29</v>
      </c>
      <c r="G82" s="17">
        <v>219.42</v>
      </c>
      <c r="H82" s="17">
        <v>201.43</v>
      </c>
      <c r="I82" s="17">
        <v>201.43</v>
      </c>
      <c r="J82" s="17">
        <v>51.45</v>
      </c>
      <c r="K82" s="17">
        <v>126.44</v>
      </c>
      <c r="L82" s="17">
        <v>126.44</v>
      </c>
      <c r="M82" s="17">
        <v>296.44</v>
      </c>
      <c r="N82" s="17">
        <v>1946.35</v>
      </c>
      <c r="P82" s="15">
        <v>5</v>
      </c>
      <c r="Q82" s="14" t="s">
        <v>157</v>
      </c>
      <c r="T82" s="16">
        <f>IF(5 = P82, B82 * -1, B82)</f>
        <v>-126.44</v>
      </c>
      <c r="U82" s="16">
        <f>IF(5 = P82, C82 * -1, C82)</f>
        <v>-116.44</v>
      </c>
      <c r="V82" s="16">
        <f>IF(5 = P82, D82 * -1, D82)</f>
        <v>-126.44</v>
      </c>
      <c r="W82" s="16">
        <f>IF(5 = P82, E82 * -1, E82)</f>
        <v>-132.69</v>
      </c>
      <c r="X82" s="16">
        <f>IF(5 = P82, F82 * -1, F82)</f>
        <v>-221.29</v>
      </c>
      <c r="Y82" s="16">
        <f>IF(5 = P82, G82 * -1, G82)</f>
        <v>-219.42</v>
      </c>
      <c r="Z82" s="16">
        <f>IF(5 = P82, H82 * -1, H82)</f>
        <v>-201.43</v>
      </c>
      <c r="AA82" s="16">
        <f>IF(5 = P82, I82 * -1, I82)</f>
        <v>-201.43</v>
      </c>
      <c r="AB82" s="16">
        <f>IF(5 = P82, J82 * -1, J82)</f>
        <v>-51.45</v>
      </c>
      <c r="AC82" s="16">
        <f>IF(5 = P82, K82 * -1, K82)</f>
        <v>-126.44</v>
      </c>
      <c r="AD82" s="16">
        <f>IF(5 = P82, L82 * -1, L82)</f>
        <v>-126.44</v>
      </c>
      <c r="AE82" s="16">
        <f>IF(5 = P82, M82 * -1, M82)</f>
        <v>-296.44</v>
      </c>
      <c r="AF82" s="16">
        <f>IF(5 = P82, N82 * -1, N82)</f>
        <v>-1946.35</v>
      </c>
    </row>
    <row r="83" spans="1:32" x14ac:dyDescent="0.55000000000000004">
      <c r="A83" s="12" t="s">
        <v>158</v>
      </c>
      <c r="B83" s="11">
        <f>IF(5 = P83, T83 * -1, T83)</f>
        <v>5207.72</v>
      </c>
      <c r="C83" s="11">
        <f>IF(5 = P83, U83 * -1, U83)</f>
        <v>3008.24</v>
      </c>
      <c r="D83" s="11">
        <f>IF(5 = P83, V83 * -1, V83)</f>
        <v>3539.86</v>
      </c>
      <c r="E83" s="11">
        <f>IF(5 = P83, W83 * -1, W83)</f>
        <v>4555.1099999999997</v>
      </c>
      <c r="F83" s="11">
        <f>IF(5 = P83, X83 * -1, X83)</f>
        <v>3329.53</v>
      </c>
      <c r="G83" s="11">
        <f>IF(5 = P83, Y83 * -1, Y83)</f>
        <v>5071.1099999999997</v>
      </c>
      <c r="H83" s="11">
        <f>IF(5 = P83, Z83 * -1, Z83)</f>
        <v>4254.25</v>
      </c>
      <c r="I83" s="11">
        <f>IF(5 = P83, AA83 * -1, AA83)</f>
        <v>5036.03</v>
      </c>
      <c r="J83" s="11">
        <f>IF(5 = P83, AB83 * -1, AB83)</f>
        <v>3456.3699999999994</v>
      </c>
      <c r="K83" s="11">
        <f>IF(5 = P83, AC83 * -1, AC83)</f>
        <v>3394.2999999999997</v>
      </c>
      <c r="L83" s="11">
        <f>IF(5 = P83, AD83 * -1, AD83)</f>
        <v>3095.5400000000004</v>
      </c>
      <c r="M83" s="11">
        <f>IF(5 = P83, AE83 * -1, AE83)</f>
        <v>3174.93</v>
      </c>
      <c r="N83" s="11">
        <f>IF(5 = P83, AF83 * -1, AF83)</f>
        <v>47122.99</v>
      </c>
      <c r="P83" s="9">
        <v>5</v>
      </c>
      <c r="Q83" s="8" t="str">
        <f>Q82</f>
        <v>Liv Crossroads</v>
      </c>
      <c r="R83" s="8">
        <f>R82</f>
        <v>0</v>
      </c>
      <c r="S83" s="9">
        <f>S82</f>
        <v>0</v>
      </c>
      <c r="T83" s="10">
        <f t="shared" ref="T83:AF83" si="45">SUM(T78:T82)</f>
        <v>-5207.72</v>
      </c>
      <c r="U83" s="10">
        <f t="shared" si="45"/>
        <v>-3008.24</v>
      </c>
      <c r="V83" s="10">
        <f t="shared" si="45"/>
        <v>-3539.86</v>
      </c>
      <c r="W83" s="10">
        <f t="shared" si="45"/>
        <v>-4555.1099999999997</v>
      </c>
      <c r="X83" s="10">
        <f t="shared" si="45"/>
        <v>-3329.53</v>
      </c>
      <c r="Y83" s="10">
        <f t="shared" si="45"/>
        <v>-5071.1099999999997</v>
      </c>
      <c r="Z83" s="10">
        <f t="shared" si="45"/>
        <v>-4254.25</v>
      </c>
      <c r="AA83" s="10">
        <f t="shared" si="45"/>
        <v>-5036.03</v>
      </c>
      <c r="AB83" s="10">
        <f t="shared" si="45"/>
        <v>-3456.3699999999994</v>
      </c>
      <c r="AC83" s="10">
        <f t="shared" si="45"/>
        <v>-3394.2999999999997</v>
      </c>
      <c r="AD83" s="10">
        <f t="shared" si="45"/>
        <v>-3095.5400000000004</v>
      </c>
      <c r="AE83" s="10">
        <f t="shared" si="45"/>
        <v>-3174.93</v>
      </c>
      <c r="AF83" s="10">
        <f t="shared" si="45"/>
        <v>-47122.99</v>
      </c>
    </row>
    <row r="85" spans="1:32" x14ac:dyDescent="0.55000000000000004">
      <c r="A85" s="12" t="s">
        <v>159</v>
      </c>
      <c r="B85" s="11">
        <f>IF(5 = P85, T85 * -1, T85)</f>
        <v>12808.71</v>
      </c>
      <c r="C85" s="11">
        <f>IF(5 = P85, U85 * -1, U85)</f>
        <v>19850.169999999998</v>
      </c>
      <c r="D85" s="11">
        <f>IF(5 = P85, V85 * -1, V85)</f>
        <v>19858.099999999999</v>
      </c>
      <c r="E85" s="11">
        <f>IF(5 = P85, W85 * -1, W85)</f>
        <v>20142.18</v>
      </c>
      <c r="F85" s="11">
        <f>IF(5 = P85, X85 * -1, X85)</f>
        <v>103958.04999999999</v>
      </c>
      <c r="G85" s="11">
        <f>IF(5 = P85, Y85 * -1, Y85)</f>
        <v>20253.309999999998</v>
      </c>
      <c r="H85" s="11">
        <f>IF(5 = P85, Z85 * -1, Z85)</f>
        <v>17493.080000000002</v>
      </c>
      <c r="I85" s="11">
        <f>IF(5 = P85, AA85 * -1, AA85)</f>
        <v>18289.63</v>
      </c>
      <c r="J85" s="11">
        <f>IF(5 = P85, AB85 * -1, AB85)</f>
        <v>18319.8</v>
      </c>
      <c r="K85" s="11">
        <f>IF(5 = P85, AC85 * -1, AC85)</f>
        <v>18580.09</v>
      </c>
      <c r="L85" s="11">
        <f>IF(5 = P85, AD85 * -1, AD85)</f>
        <v>19850.320000000003</v>
      </c>
      <c r="M85" s="11">
        <f>IF(5 = P85, AE85 * -1, AE85)</f>
        <v>20158.270000000004</v>
      </c>
      <c r="N85" s="11">
        <f>IF(5 = P85, AF85 * -1, AF85)</f>
        <v>309561.70999999996</v>
      </c>
      <c r="P85" s="9">
        <v>5</v>
      </c>
      <c r="Q85" s="8" t="str">
        <f>Q82</f>
        <v>Liv Crossroads</v>
      </c>
      <c r="R85" s="8">
        <f>R82</f>
        <v>0</v>
      </c>
      <c r="S85" s="9">
        <f>S82</f>
        <v>0</v>
      </c>
      <c r="T85" s="10">
        <f t="shared" ref="T85:AF85" si="46">SUM(T69:T74)+SUM(T78:T82)</f>
        <v>-12808.71</v>
      </c>
      <c r="U85" s="10">
        <f t="shared" si="46"/>
        <v>-19850.169999999998</v>
      </c>
      <c r="V85" s="10">
        <f t="shared" si="46"/>
        <v>-19858.099999999999</v>
      </c>
      <c r="W85" s="10">
        <f t="shared" si="46"/>
        <v>-20142.18</v>
      </c>
      <c r="X85" s="10">
        <f t="shared" si="46"/>
        <v>-103958.04999999999</v>
      </c>
      <c r="Y85" s="10">
        <f t="shared" si="46"/>
        <v>-20253.309999999998</v>
      </c>
      <c r="Z85" s="10">
        <f t="shared" si="46"/>
        <v>-17493.080000000002</v>
      </c>
      <c r="AA85" s="10">
        <f t="shared" si="46"/>
        <v>-18289.63</v>
      </c>
      <c r="AB85" s="10">
        <f t="shared" si="46"/>
        <v>-18319.8</v>
      </c>
      <c r="AC85" s="10">
        <f t="shared" si="46"/>
        <v>-18580.09</v>
      </c>
      <c r="AD85" s="10">
        <f t="shared" si="46"/>
        <v>-19850.320000000003</v>
      </c>
      <c r="AE85" s="10">
        <f t="shared" si="46"/>
        <v>-20158.270000000004</v>
      </c>
      <c r="AF85" s="10">
        <f t="shared" si="46"/>
        <v>-309561.70999999996</v>
      </c>
    </row>
    <row r="87" spans="1:32" x14ac:dyDescent="0.55000000000000004">
      <c r="A87" s="18" t="s">
        <v>160</v>
      </c>
    </row>
    <row r="88" spans="1:32" x14ac:dyDescent="0.55000000000000004">
      <c r="A88" s="20" t="s">
        <v>161</v>
      </c>
    </row>
    <row r="89" spans="1:32" x14ac:dyDescent="0.55000000000000004">
      <c r="A89" s="22" t="s">
        <v>162</v>
      </c>
      <c r="B89" s="17">
        <v>18426.830000000002</v>
      </c>
      <c r="C89" s="17">
        <v>19525.16</v>
      </c>
      <c r="D89" s="17">
        <v>18383.93</v>
      </c>
      <c r="E89" s="17">
        <v>19291</v>
      </c>
      <c r="F89" s="17">
        <v>19816.16</v>
      </c>
      <c r="G89" s="17">
        <v>17975.5</v>
      </c>
      <c r="H89" s="17">
        <v>17258.73</v>
      </c>
      <c r="I89" s="17">
        <v>21034.42</v>
      </c>
      <c r="J89" s="17">
        <v>15631.05</v>
      </c>
      <c r="K89" s="17">
        <v>17586.8</v>
      </c>
      <c r="L89" s="17">
        <v>17484.560000000001</v>
      </c>
      <c r="M89" s="17">
        <v>16851.72</v>
      </c>
      <c r="N89" s="17">
        <v>219265.86</v>
      </c>
      <c r="P89" s="15">
        <v>5</v>
      </c>
      <c r="Q89" s="14" t="s">
        <v>163</v>
      </c>
      <c r="T89" s="16">
        <f t="shared" ref="T89:T97" si="47">IF(5 = P89, B89 * -1, B89)</f>
        <v>-18426.830000000002</v>
      </c>
      <c r="U89" s="16">
        <f t="shared" ref="U89:U97" si="48">IF(5 = P89, C89 * -1, C89)</f>
        <v>-19525.16</v>
      </c>
      <c r="V89" s="16">
        <f t="shared" ref="V89:V97" si="49">IF(5 = P89, D89 * -1, D89)</f>
        <v>-18383.93</v>
      </c>
      <c r="W89" s="16">
        <f t="shared" ref="W89:W97" si="50">IF(5 = P89, E89 * -1, E89)</f>
        <v>-19291</v>
      </c>
      <c r="X89" s="16">
        <f t="shared" ref="X89:X97" si="51">IF(5 = P89, F89 * -1, F89)</f>
        <v>-19816.16</v>
      </c>
      <c r="Y89" s="16">
        <f t="shared" ref="Y89:Y97" si="52">IF(5 = P89, G89 * -1, G89)</f>
        <v>-17975.5</v>
      </c>
      <c r="Z89" s="16">
        <f t="shared" ref="Z89:Z97" si="53">IF(5 = P89, H89 * -1, H89)</f>
        <v>-17258.73</v>
      </c>
      <c r="AA89" s="16">
        <f t="shared" ref="AA89:AA97" si="54">IF(5 = P89, I89 * -1, I89)</f>
        <v>-21034.42</v>
      </c>
      <c r="AB89" s="16">
        <f t="shared" ref="AB89:AB97" si="55">IF(5 = P89, J89 * -1, J89)</f>
        <v>-15631.05</v>
      </c>
      <c r="AC89" s="16">
        <f t="shared" ref="AC89:AC97" si="56">IF(5 = P89, K89 * -1, K89)</f>
        <v>-17586.8</v>
      </c>
      <c r="AD89" s="16">
        <f t="shared" ref="AD89:AD97" si="57">IF(5 = P89, L89 * -1, L89)</f>
        <v>-17484.560000000001</v>
      </c>
      <c r="AE89" s="16">
        <f t="shared" ref="AE89:AE97" si="58">IF(5 = P89, M89 * -1, M89)</f>
        <v>-16851.72</v>
      </c>
      <c r="AF89" s="16">
        <f t="shared" ref="AF89:AF97" si="59">IF(5 = P89, N89 * -1, N89)</f>
        <v>-219265.86</v>
      </c>
    </row>
    <row r="90" spans="1:32" x14ac:dyDescent="0.55000000000000004">
      <c r="A90" s="22" t="s">
        <v>164</v>
      </c>
      <c r="B90" s="17">
        <v>41.85</v>
      </c>
      <c r="C90" s="17">
        <v>155.4</v>
      </c>
      <c r="D90" s="17">
        <v>490.46</v>
      </c>
      <c r="E90" s="17">
        <v>226.05</v>
      </c>
      <c r="F90" s="17">
        <v>594.72</v>
      </c>
      <c r="G90" s="17">
        <v>312.94</v>
      </c>
      <c r="H90" s="17">
        <v>495.31</v>
      </c>
      <c r="I90" s="17">
        <v>362.28</v>
      </c>
      <c r="J90" s="17">
        <v>481.64</v>
      </c>
      <c r="K90" s="17">
        <v>300.72000000000003</v>
      </c>
      <c r="L90" s="17">
        <v>502.8</v>
      </c>
      <c r="M90" s="17">
        <v>274.83999999999997</v>
      </c>
      <c r="N90" s="17">
        <v>4239.01</v>
      </c>
      <c r="P90" s="15">
        <v>5</v>
      </c>
      <c r="Q90" s="14" t="s">
        <v>165</v>
      </c>
      <c r="T90" s="16">
        <f t="shared" si="47"/>
        <v>-41.85</v>
      </c>
      <c r="U90" s="16">
        <f t="shared" si="48"/>
        <v>-155.4</v>
      </c>
      <c r="V90" s="16">
        <f t="shared" si="49"/>
        <v>-490.46</v>
      </c>
      <c r="W90" s="16">
        <f t="shared" si="50"/>
        <v>-226.05</v>
      </c>
      <c r="X90" s="16">
        <f t="shared" si="51"/>
        <v>-594.72</v>
      </c>
      <c r="Y90" s="16">
        <f t="shared" si="52"/>
        <v>-312.94</v>
      </c>
      <c r="Z90" s="16">
        <f t="shared" si="53"/>
        <v>-495.31</v>
      </c>
      <c r="AA90" s="16">
        <f t="shared" si="54"/>
        <v>-362.28</v>
      </c>
      <c r="AB90" s="16">
        <f t="shared" si="55"/>
        <v>-481.64</v>
      </c>
      <c r="AC90" s="16">
        <f t="shared" si="56"/>
        <v>-300.72000000000003</v>
      </c>
      <c r="AD90" s="16">
        <f t="shared" si="57"/>
        <v>-502.8</v>
      </c>
      <c r="AE90" s="16">
        <f t="shared" si="58"/>
        <v>-274.83999999999997</v>
      </c>
      <c r="AF90" s="16">
        <f t="shared" si="59"/>
        <v>-4239.01</v>
      </c>
    </row>
    <row r="91" spans="1:32" x14ac:dyDescent="0.55000000000000004">
      <c r="A91" s="22" t="s">
        <v>166</v>
      </c>
      <c r="B91" s="17">
        <v>9309.5300000000007</v>
      </c>
      <c r="C91" s="17">
        <v>7669.7</v>
      </c>
      <c r="D91" s="17">
        <v>10103.77</v>
      </c>
      <c r="E91" s="17">
        <v>10530.8</v>
      </c>
      <c r="F91" s="17">
        <v>5565.92</v>
      </c>
      <c r="G91" s="17">
        <v>10796.92</v>
      </c>
      <c r="H91" s="17">
        <v>8754.91</v>
      </c>
      <c r="I91" s="17">
        <v>7379.91</v>
      </c>
      <c r="J91" s="17">
        <v>10438.39</v>
      </c>
      <c r="K91" s="17">
        <v>2174.7399999999998</v>
      </c>
      <c r="L91" s="17">
        <v>4604.38</v>
      </c>
      <c r="M91" s="17">
        <v>6315.51</v>
      </c>
      <c r="N91" s="17">
        <v>93644.479999999996</v>
      </c>
      <c r="P91" s="15">
        <v>5</v>
      </c>
      <c r="Q91" s="14" t="s">
        <v>167</v>
      </c>
      <c r="T91" s="16">
        <f t="shared" si="47"/>
        <v>-9309.5300000000007</v>
      </c>
      <c r="U91" s="16">
        <f t="shared" si="48"/>
        <v>-7669.7</v>
      </c>
      <c r="V91" s="16">
        <f t="shared" si="49"/>
        <v>-10103.77</v>
      </c>
      <c r="W91" s="16">
        <f t="shared" si="50"/>
        <v>-10530.8</v>
      </c>
      <c r="X91" s="16">
        <f t="shared" si="51"/>
        <v>-5565.92</v>
      </c>
      <c r="Y91" s="16">
        <f t="shared" si="52"/>
        <v>-10796.92</v>
      </c>
      <c r="Z91" s="16">
        <f t="shared" si="53"/>
        <v>-8754.91</v>
      </c>
      <c r="AA91" s="16">
        <f t="shared" si="54"/>
        <v>-7379.91</v>
      </c>
      <c r="AB91" s="16">
        <f t="shared" si="55"/>
        <v>-10438.39</v>
      </c>
      <c r="AC91" s="16">
        <f t="shared" si="56"/>
        <v>-2174.7399999999998</v>
      </c>
      <c r="AD91" s="16">
        <f t="shared" si="57"/>
        <v>-4604.38</v>
      </c>
      <c r="AE91" s="16">
        <f t="shared" si="58"/>
        <v>-6315.51</v>
      </c>
      <c r="AF91" s="16">
        <f t="shared" si="59"/>
        <v>-93644.479999999996</v>
      </c>
    </row>
    <row r="92" spans="1:32" x14ac:dyDescent="0.55000000000000004">
      <c r="A92" s="22" t="s">
        <v>168</v>
      </c>
      <c r="B92" s="17">
        <v>1923</v>
      </c>
      <c r="C92" s="17">
        <v>1881.64</v>
      </c>
      <c r="D92" s="17">
        <v>1985.9</v>
      </c>
      <c r="E92" s="17">
        <v>2032.94</v>
      </c>
      <c r="F92" s="17">
        <v>1819.94</v>
      </c>
      <c r="G92" s="17">
        <v>2551.2600000000002</v>
      </c>
      <c r="H92" s="17">
        <v>2145.6</v>
      </c>
      <c r="I92" s="17">
        <v>2192.15</v>
      </c>
      <c r="J92" s="17">
        <v>1916.23</v>
      </c>
      <c r="K92" s="17">
        <v>1604.78</v>
      </c>
      <c r="L92" s="17">
        <v>1739.24</v>
      </c>
      <c r="M92" s="17">
        <v>1816.82</v>
      </c>
      <c r="N92" s="17">
        <v>23609.5</v>
      </c>
      <c r="P92" s="15">
        <v>5</v>
      </c>
      <c r="Q92" s="14" t="s">
        <v>169</v>
      </c>
      <c r="T92" s="16">
        <f t="shared" si="47"/>
        <v>-1923</v>
      </c>
      <c r="U92" s="16">
        <f t="shared" si="48"/>
        <v>-1881.64</v>
      </c>
      <c r="V92" s="16">
        <f t="shared" si="49"/>
        <v>-1985.9</v>
      </c>
      <c r="W92" s="16">
        <f t="shared" si="50"/>
        <v>-2032.94</v>
      </c>
      <c r="X92" s="16">
        <f t="shared" si="51"/>
        <v>-1819.94</v>
      </c>
      <c r="Y92" s="16">
        <f t="shared" si="52"/>
        <v>-2551.2600000000002</v>
      </c>
      <c r="Z92" s="16">
        <f t="shared" si="53"/>
        <v>-2145.6</v>
      </c>
      <c r="AA92" s="16">
        <f t="shared" si="54"/>
        <v>-2192.15</v>
      </c>
      <c r="AB92" s="16">
        <f t="shared" si="55"/>
        <v>-1916.23</v>
      </c>
      <c r="AC92" s="16">
        <f t="shared" si="56"/>
        <v>-1604.78</v>
      </c>
      <c r="AD92" s="16">
        <f t="shared" si="57"/>
        <v>-1739.24</v>
      </c>
      <c r="AE92" s="16">
        <f t="shared" si="58"/>
        <v>-1816.82</v>
      </c>
      <c r="AF92" s="16">
        <f t="shared" si="59"/>
        <v>-23609.5</v>
      </c>
    </row>
    <row r="93" spans="1:32" x14ac:dyDescent="0.55000000000000004">
      <c r="A93" s="22" t="s">
        <v>170</v>
      </c>
      <c r="B93" s="17">
        <v>1663.62</v>
      </c>
      <c r="C93" s="17">
        <v>2652.64</v>
      </c>
      <c r="D93" s="17">
        <v>2652.64</v>
      </c>
      <c r="E93" s="17">
        <v>2736</v>
      </c>
      <c r="F93" s="17">
        <v>2674.83</v>
      </c>
      <c r="G93" s="17">
        <v>2674.83</v>
      </c>
      <c r="H93" s="17">
        <v>2674.83</v>
      </c>
      <c r="I93" s="17">
        <v>2684.3</v>
      </c>
      <c r="J93" s="17">
        <v>2663.91</v>
      </c>
      <c r="K93" s="17">
        <v>2663.91</v>
      </c>
      <c r="L93" s="17">
        <v>2663.91</v>
      </c>
      <c r="M93" s="17">
        <v>2663.91</v>
      </c>
      <c r="N93" s="17">
        <v>31069.33</v>
      </c>
      <c r="P93" s="15">
        <v>5</v>
      </c>
      <c r="Q93" s="14" t="s">
        <v>171</v>
      </c>
      <c r="T93" s="16">
        <f t="shared" si="47"/>
        <v>-1663.62</v>
      </c>
      <c r="U93" s="16">
        <f t="shared" si="48"/>
        <v>-2652.64</v>
      </c>
      <c r="V93" s="16">
        <f t="shared" si="49"/>
        <v>-2652.64</v>
      </c>
      <c r="W93" s="16">
        <f t="shared" si="50"/>
        <v>-2736</v>
      </c>
      <c r="X93" s="16">
        <f t="shared" si="51"/>
        <v>-2674.83</v>
      </c>
      <c r="Y93" s="16">
        <f t="shared" si="52"/>
        <v>-2674.83</v>
      </c>
      <c r="Z93" s="16">
        <f t="shared" si="53"/>
        <v>-2674.83</v>
      </c>
      <c r="AA93" s="16">
        <f t="shared" si="54"/>
        <v>-2684.3</v>
      </c>
      <c r="AB93" s="16">
        <f t="shared" si="55"/>
        <v>-2663.91</v>
      </c>
      <c r="AC93" s="16">
        <f t="shared" si="56"/>
        <v>-2663.91</v>
      </c>
      <c r="AD93" s="16">
        <f t="shared" si="57"/>
        <v>-2663.91</v>
      </c>
      <c r="AE93" s="16">
        <f t="shared" si="58"/>
        <v>-2663.91</v>
      </c>
      <c r="AF93" s="16">
        <f t="shared" si="59"/>
        <v>-31069.33</v>
      </c>
    </row>
    <row r="94" spans="1:32" x14ac:dyDescent="0.55000000000000004">
      <c r="A94" s="22" t="s">
        <v>172</v>
      </c>
      <c r="B94" s="17">
        <v>17.100000000000001</v>
      </c>
      <c r="C94" s="17">
        <v>45.22</v>
      </c>
      <c r="D94" s="17">
        <v>4761.59</v>
      </c>
      <c r="E94" s="17">
        <v>548.44000000000005</v>
      </c>
      <c r="F94" s="17">
        <v>545.11</v>
      </c>
      <c r="G94" s="17">
        <v>597.75</v>
      </c>
      <c r="H94" s="17">
        <v>473.76</v>
      </c>
      <c r="I94" s="17">
        <v>606.66999999999996</v>
      </c>
      <c r="J94" s="17">
        <v>635.08000000000004</v>
      </c>
      <c r="K94" s="17">
        <v>516.71</v>
      </c>
      <c r="L94" s="17">
        <v>558.57000000000005</v>
      </c>
      <c r="M94" s="17">
        <v>609.58000000000004</v>
      </c>
      <c r="N94" s="17">
        <v>9915.58</v>
      </c>
      <c r="P94" s="15">
        <v>5</v>
      </c>
      <c r="Q94" s="14" t="s">
        <v>173</v>
      </c>
      <c r="T94" s="16">
        <f t="shared" si="47"/>
        <v>-17.100000000000001</v>
      </c>
      <c r="U94" s="16">
        <f t="shared" si="48"/>
        <v>-45.22</v>
      </c>
      <c r="V94" s="16">
        <f t="shared" si="49"/>
        <v>-4761.59</v>
      </c>
      <c r="W94" s="16">
        <f t="shared" si="50"/>
        <v>-548.44000000000005</v>
      </c>
      <c r="X94" s="16">
        <f t="shared" si="51"/>
        <v>-545.11</v>
      </c>
      <c r="Y94" s="16">
        <f t="shared" si="52"/>
        <v>-597.75</v>
      </c>
      <c r="Z94" s="16">
        <f t="shared" si="53"/>
        <v>-473.76</v>
      </c>
      <c r="AA94" s="16">
        <f t="shared" si="54"/>
        <v>-606.66999999999996</v>
      </c>
      <c r="AB94" s="16">
        <f t="shared" si="55"/>
        <v>-635.08000000000004</v>
      </c>
      <c r="AC94" s="16">
        <f t="shared" si="56"/>
        <v>-516.71</v>
      </c>
      <c r="AD94" s="16">
        <f t="shared" si="57"/>
        <v>-558.57000000000005</v>
      </c>
      <c r="AE94" s="16">
        <f t="shared" si="58"/>
        <v>-609.58000000000004</v>
      </c>
      <c r="AF94" s="16">
        <f t="shared" si="59"/>
        <v>-9915.58</v>
      </c>
    </row>
    <row r="95" spans="1:32" x14ac:dyDescent="0.55000000000000004">
      <c r="A95" s="22" t="s">
        <v>174</v>
      </c>
      <c r="B95" s="17">
        <v>511.43</v>
      </c>
      <c r="C95" s="17">
        <v>502.02</v>
      </c>
      <c r="D95" s="17">
        <v>-2820.37</v>
      </c>
      <c r="E95" s="17">
        <v>206.57</v>
      </c>
      <c r="F95" s="17">
        <v>184.52</v>
      </c>
      <c r="G95" s="17">
        <v>215.03</v>
      </c>
      <c r="H95" s="17">
        <v>199.78</v>
      </c>
      <c r="I95" s="17">
        <v>218.47</v>
      </c>
      <c r="J95" s="17">
        <v>196.06</v>
      </c>
      <c r="K95" s="17">
        <v>160.53</v>
      </c>
      <c r="L95" s="17">
        <v>172.57</v>
      </c>
      <c r="M95" s="17">
        <v>181.2</v>
      </c>
      <c r="N95" s="17">
        <v>-72.19</v>
      </c>
      <c r="P95" s="15">
        <v>5</v>
      </c>
      <c r="Q95" s="14" t="s">
        <v>175</v>
      </c>
      <c r="T95" s="16">
        <f t="shared" si="47"/>
        <v>-511.43</v>
      </c>
      <c r="U95" s="16">
        <f t="shared" si="48"/>
        <v>-502.02</v>
      </c>
      <c r="V95" s="16">
        <f t="shared" si="49"/>
        <v>2820.37</v>
      </c>
      <c r="W95" s="16">
        <f t="shared" si="50"/>
        <v>-206.57</v>
      </c>
      <c r="X95" s="16">
        <f t="shared" si="51"/>
        <v>-184.52</v>
      </c>
      <c r="Y95" s="16">
        <f t="shared" si="52"/>
        <v>-215.03</v>
      </c>
      <c r="Z95" s="16">
        <f t="shared" si="53"/>
        <v>-199.78</v>
      </c>
      <c r="AA95" s="16">
        <f t="shared" si="54"/>
        <v>-218.47</v>
      </c>
      <c r="AB95" s="16">
        <f t="shared" si="55"/>
        <v>-196.06</v>
      </c>
      <c r="AC95" s="16">
        <f t="shared" si="56"/>
        <v>-160.53</v>
      </c>
      <c r="AD95" s="16">
        <f t="shared" si="57"/>
        <v>-172.57</v>
      </c>
      <c r="AE95" s="16">
        <f t="shared" si="58"/>
        <v>-181.2</v>
      </c>
      <c r="AF95" s="16">
        <f t="shared" si="59"/>
        <v>72.19</v>
      </c>
    </row>
    <row r="96" spans="1:32" x14ac:dyDescent="0.55000000000000004">
      <c r="A96" s="22" t="s">
        <v>176</v>
      </c>
      <c r="B96" s="17">
        <v>290.58999999999997</v>
      </c>
      <c r="C96" s="17">
        <v>289.47000000000003</v>
      </c>
      <c r="D96" s="17">
        <v>-1154.75</v>
      </c>
      <c r="E96" s="17">
        <v>113.75</v>
      </c>
      <c r="F96" s="17">
        <v>113.75</v>
      </c>
      <c r="G96" s="17">
        <v>113.75</v>
      </c>
      <c r="H96" s="17">
        <v>113.75</v>
      </c>
      <c r="I96" s="17">
        <v>113.75</v>
      </c>
      <c r="J96" s="17">
        <v>113.75</v>
      </c>
      <c r="K96" s="17">
        <v>91</v>
      </c>
      <c r="L96" s="17">
        <v>91</v>
      </c>
      <c r="M96" s="17">
        <v>91</v>
      </c>
      <c r="N96" s="17">
        <v>380.81</v>
      </c>
      <c r="P96" s="15">
        <v>5</v>
      </c>
      <c r="Q96" s="14" t="s">
        <v>177</v>
      </c>
      <c r="T96" s="16">
        <f t="shared" si="47"/>
        <v>-290.58999999999997</v>
      </c>
      <c r="U96" s="16">
        <f t="shared" si="48"/>
        <v>-289.47000000000003</v>
      </c>
      <c r="V96" s="16">
        <f t="shared" si="49"/>
        <v>1154.75</v>
      </c>
      <c r="W96" s="16">
        <f t="shared" si="50"/>
        <v>-113.75</v>
      </c>
      <c r="X96" s="16">
        <f t="shared" si="51"/>
        <v>-113.75</v>
      </c>
      <c r="Y96" s="16">
        <f t="shared" si="52"/>
        <v>-113.75</v>
      </c>
      <c r="Z96" s="16">
        <f t="shared" si="53"/>
        <v>-113.75</v>
      </c>
      <c r="AA96" s="16">
        <f t="shared" si="54"/>
        <v>-113.75</v>
      </c>
      <c r="AB96" s="16">
        <f t="shared" si="55"/>
        <v>-113.75</v>
      </c>
      <c r="AC96" s="16">
        <f t="shared" si="56"/>
        <v>-91</v>
      </c>
      <c r="AD96" s="16">
        <f t="shared" si="57"/>
        <v>-91</v>
      </c>
      <c r="AE96" s="16">
        <f t="shared" si="58"/>
        <v>-91</v>
      </c>
      <c r="AF96" s="16">
        <f t="shared" si="59"/>
        <v>-380.81</v>
      </c>
    </row>
    <row r="97" spans="1:32" x14ac:dyDescent="0.55000000000000004">
      <c r="A97" s="22" t="s">
        <v>178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927.5</v>
      </c>
      <c r="H97" s="17">
        <v>0</v>
      </c>
      <c r="I97" s="17">
        <v>-1744.2</v>
      </c>
      <c r="J97" s="17">
        <v>85</v>
      </c>
      <c r="K97" s="17">
        <v>0</v>
      </c>
      <c r="L97" s="17">
        <v>-1635.4</v>
      </c>
      <c r="M97" s="17">
        <v>0</v>
      </c>
      <c r="N97" s="17">
        <v>-2367.1</v>
      </c>
      <c r="P97" s="15">
        <v>5</v>
      </c>
      <c r="Q97" s="14" t="s">
        <v>179</v>
      </c>
      <c r="T97" s="16">
        <f t="shared" si="47"/>
        <v>0</v>
      </c>
      <c r="U97" s="16">
        <f t="shared" si="48"/>
        <v>0</v>
      </c>
      <c r="V97" s="16">
        <f t="shared" si="49"/>
        <v>0</v>
      </c>
      <c r="W97" s="16">
        <f t="shared" si="50"/>
        <v>0</v>
      </c>
      <c r="X97" s="16">
        <f t="shared" si="51"/>
        <v>0</v>
      </c>
      <c r="Y97" s="16">
        <f t="shared" si="52"/>
        <v>-927.5</v>
      </c>
      <c r="Z97" s="16">
        <f t="shared" si="53"/>
        <v>0</v>
      </c>
      <c r="AA97" s="16">
        <f t="shared" si="54"/>
        <v>1744.2</v>
      </c>
      <c r="AB97" s="16">
        <f t="shared" si="55"/>
        <v>-85</v>
      </c>
      <c r="AC97" s="16">
        <f t="shared" si="56"/>
        <v>0</v>
      </c>
      <c r="AD97" s="16">
        <f t="shared" si="57"/>
        <v>1635.4</v>
      </c>
      <c r="AE97" s="16">
        <f t="shared" si="58"/>
        <v>0</v>
      </c>
      <c r="AF97" s="16">
        <f t="shared" si="59"/>
        <v>2367.1</v>
      </c>
    </row>
    <row r="98" spans="1:32" x14ac:dyDescent="0.55000000000000004">
      <c r="A98" s="12" t="s">
        <v>180</v>
      </c>
      <c r="B98" s="11">
        <f>IF(5 = P98, T98 * -1, T98)</f>
        <v>32183.949999999997</v>
      </c>
      <c r="C98" s="11">
        <f>IF(5 = P98, U98 * -1, U98)</f>
        <v>32721.250000000004</v>
      </c>
      <c r="D98" s="11">
        <f>IF(5 = P98, V98 * -1, V98)</f>
        <v>34403.170000000006</v>
      </c>
      <c r="E98" s="11">
        <f>IF(5 = P98, W98 * -1, W98)</f>
        <v>35685.549999999996</v>
      </c>
      <c r="F98" s="11">
        <f>IF(5 = P98, X98 * -1, X98)</f>
        <v>31314.95</v>
      </c>
      <c r="G98" s="11">
        <f>IF(5 = P98, Y98 * -1, Y98)</f>
        <v>36165.480000000003</v>
      </c>
      <c r="H98" s="11">
        <f>IF(5 = P98, Z98 * -1, Z98)</f>
        <v>32116.669999999995</v>
      </c>
      <c r="I98" s="11">
        <f>IF(5 = P98, AA98 * -1, AA98)</f>
        <v>32847.75</v>
      </c>
      <c r="J98" s="11">
        <f>IF(5 = P98, AB98 * -1, AB98)</f>
        <v>32161.11</v>
      </c>
      <c r="K98" s="11">
        <f>IF(5 = P98, AC98 * -1, AC98)</f>
        <v>25099.19</v>
      </c>
      <c r="L98" s="11">
        <f>IF(5 = P98, AD98 * -1, AD98)</f>
        <v>26181.63</v>
      </c>
      <c r="M98" s="11">
        <f>IF(5 = P98, AE98 * -1, AE98)</f>
        <v>28804.58</v>
      </c>
      <c r="N98" s="11">
        <f>IF(5 = P98, AF98 * -1, AF98)</f>
        <v>379685.28</v>
      </c>
      <c r="P98" s="9">
        <v>5</v>
      </c>
      <c r="Q98" s="8" t="str">
        <f>Q97</f>
        <v>Liv Crossroads</v>
      </c>
      <c r="R98" s="8">
        <f>R97</f>
        <v>0</v>
      </c>
      <c r="S98" s="9">
        <f>S97</f>
        <v>0</v>
      </c>
      <c r="T98" s="10">
        <f t="shared" ref="T98:AF98" si="60">SUM(T89:T97)</f>
        <v>-32183.949999999997</v>
      </c>
      <c r="U98" s="10">
        <f t="shared" si="60"/>
        <v>-32721.250000000004</v>
      </c>
      <c r="V98" s="10">
        <f t="shared" si="60"/>
        <v>-34403.170000000006</v>
      </c>
      <c r="W98" s="10">
        <f t="shared" si="60"/>
        <v>-35685.549999999996</v>
      </c>
      <c r="X98" s="10">
        <f t="shared" si="60"/>
        <v>-31314.95</v>
      </c>
      <c r="Y98" s="10">
        <f t="shared" si="60"/>
        <v>-36165.480000000003</v>
      </c>
      <c r="Z98" s="10">
        <f t="shared" si="60"/>
        <v>-32116.669999999995</v>
      </c>
      <c r="AA98" s="10">
        <f t="shared" si="60"/>
        <v>-32847.75</v>
      </c>
      <c r="AB98" s="10">
        <f t="shared" si="60"/>
        <v>-32161.11</v>
      </c>
      <c r="AC98" s="10">
        <f t="shared" si="60"/>
        <v>-25099.19</v>
      </c>
      <c r="AD98" s="10">
        <f t="shared" si="60"/>
        <v>-26181.63</v>
      </c>
      <c r="AE98" s="10">
        <f t="shared" si="60"/>
        <v>-28804.58</v>
      </c>
      <c r="AF98" s="10">
        <f t="shared" si="60"/>
        <v>-379685.28</v>
      </c>
    </row>
    <row r="100" spans="1:32" x14ac:dyDescent="0.55000000000000004">
      <c r="A100" s="20" t="s">
        <v>181</v>
      </c>
    </row>
    <row r="101" spans="1:32" x14ac:dyDescent="0.55000000000000004">
      <c r="A101" s="22" t="s">
        <v>182</v>
      </c>
      <c r="B101" s="17">
        <v>1067.78</v>
      </c>
      <c r="C101" s="17">
        <v>1067.78</v>
      </c>
      <c r="D101" s="17">
        <v>1067.78</v>
      </c>
      <c r="E101" s="17">
        <v>1067.78</v>
      </c>
      <c r="F101" s="17">
        <v>1067.8599999999999</v>
      </c>
      <c r="G101" s="17">
        <v>901.63</v>
      </c>
      <c r="H101" s="17">
        <v>901.63</v>
      </c>
      <c r="I101" s="17">
        <v>901.63</v>
      </c>
      <c r="J101" s="17">
        <v>901.63</v>
      </c>
      <c r="K101" s="17">
        <v>901.63</v>
      </c>
      <c r="L101" s="17">
        <v>901.63</v>
      </c>
      <c r="M101" s="17">
        <v>901.63</v>
      </c>
      <c r="N101" s="17">
        <v>11650.39</v>
      </c>
      <c r="P101" s="15">
        <v>5</v>
      </c>
      <c r="Q101" s="14" t="s">
        <v>183</v>
      </c>
      <c r="T101" s="16">
        <f t="shared" ref="T101:T127" si="61">IF(5 = P101, B101 * -1, B101)</f>
        <v>-1067.78</v>
      </c>
      <c r="U101" s="16">
        <f t="shared" ref="U101:U127" si="62">IF(5 = P101, C101 * -1, C101)</f>
        <v>-1067.78</v>
      </c>
      <c r="V101" s="16">
        <f t="shared" ref="V101:V127" si="63">IF(5 = P101, D101 * -1, D101)</f>
        <v>-1067.78</v>
      </c>
      <c r="W101" s="16">
        <f t="shared" ref="W101:W127" si="64">IF(5 = P101, E101 * -1, E101)</f>
        <v>-1067.78</v>
      </c>
      <c r="X101" s="16">
        <f t="shared" ref="X101:X127" si="65">IF(5 = P101, F101 * -1, F101)</f>
        <v>-1067.8599999999999</v>
      </c>
      <c r="Y101" s="16">
        <f t="shared" ref="Y101:Y127" si="66">IF(5 = P101, G101 * -1, G101)</f>
        <v>-901.63</v>
      </c>
      <c r="Z101" s="16">
        <f t="shared" ref="Z101:Z127" si="67">IF(5 = P101, H101 * -1, H101)</f>
        <v>-901.63</v>
      </c>
      <c r="AA101" s="16">
        <f t="shared" ref="AA101:AA127" si="68">IF(5 = P101, I101 * -1, I101)</f>
        <v>-901.63</v>
      </c>
      <c r="AB101" s="16">
        <f t="shared" ref="AB101:AB127" si="69">IF(5 = P101, J101 * -1, J101)</f>
        <v>-901.63</v>
      </c>
      <c r="AC101" s="16">
        <f t="shared" ref="AC101:AC127" si="70">IF(5 = P101, K101 * -1, K101)</f>
        <v>-901.63</v>
      </c>
      <c r="AD101" s="16">
        <f t="shared" ref="AD101:AD127" si="71">IF(5 = P101, L101 * -1, L101)</f>
        <v>-901.63</v>
      </c>
      <c r="AE101" s="16">
        <f t="shared" ref="AE101:AE127" si="72">IF(5 = P101, M101 * -1, M101)</f>
        <v>-901.63</v>
      </c>
      <c r="AF101" s="16">
        <f t="shared" ref="AF101:AF127" si="73">IF(5 = P101, N101 * -1, N101)</f>
        <v>-11650.39</v>
      </c>
    </row>
    <row r="102" spans="1:32" x14ac:dyDescent="0.55000000000000004">
      <c r="A102" s="22" t="s">
        <v>184</v>
      </c>
      <c r="B102" s="17">
        <v>0</v>
      </c>
      <c r="C102" s="17">
        <v>82.35</v>
      </c>
      <c r="D102" s="17">
        <v>90.14</v>
      </c>
      <c r="E102" s="17">
        <v>0</v>
      </c>
      <c r="F102" s="17">
        <v>0</v>
      </c>
      <c r="G102" s="17">
        <v>377.52</v>
      </c>
      <c r="H102" s="17">
        <v>12.14</v>
      </c>
      <c r="I102" s="17">
        <v>0</v>
      </c>
      <c r="J102" s="17">
        <v>59.1</v>
      </c>
      <c r="K102" s="17">
        <v>0</v>
      </c>
      <c r="L102" s="17">
        <v>39.78</v>
      </c>
      <c r="M102" s="17">
        <v>0</v>
      </c>
      <c r="N102" s="17">
        <v>661.03</v>
      </c>
      <c r="P102" s="15">
        <v>5</v>
      </c>
      <c r="Q102" s="14" t="s">
        <v>185</v>
      </c>
      <c r="T102" s="16">
        <f t="shared" si="61"/>
        <v>0</v>
      </c>
      <c r="U102" s="16">
        <f t="shared" si="62"/>
        <v>-82.35</v>
      </c>
      <c r="V102" s="16">
        <f t="shared" si="63"/>
        <v>-90.14</v>
      </c>
      <c r="W102" s="16">
        <f t="shared" si="64"/>
        <v>0</v>
      </c>
      <c r="X102" s="16">
        <f t="shared" si="65"/>
        <v>0</v>
      </c>
      <c r="Y102" s="16">
        <f t="shared" si="66"/>
        <v>-377.52</v>
      </c>
      <c r="Z102" s="16">
        <f t="shared" si="67"/>
        <v>-12.14</v>
      </c>
      <c r="AA102" s="16">
        <f t="shared" si="68"/>
        <v>0</v>
      </c>
      <c r="AB102" s="16">
        <f t="shared" si="69"/>
        <v>-59.1</v>
      </c>
      <c r="AC102" s="16">
        <f t="shared" si="70"/>
        <v>0</v>
      </c>
      <c r="AD102" s="16">
        <f t="shared" si="71"/>
        <v>-39.78</v>
      </c>
      <c r="AE102" s="16">
        <f t="shared" si="72"/>
        <v>0</v>
      </c>
      <c r="AF102" s="16">
        <f t="shared" si="73"/>
        <v>-661.03</v>
      </c>
    </row>
    <row r="103" spans="1:32" x14ac:dyDescent="0.55000000000000004">
      <c r="A103" s="22" t="s">
        <v>186</v>
      </c>
      <c r="B103" s="17">
        <v>405.68</v>
      </c>
      <c r="C103" s="17">
        <v>195.8</v>
      </c>
      <c r="D103" s="17">
        <v>293.05</v>
      </c>
      <c r="E103" s="17">
        <v>228.68</v>
      </c>
      <c r="F103" s="17">
        <v>228.68</v>
      </c>
      <c r="G103" s="17">
        <v>411.48</v>
      </c>
      <c r="H103" s="17">
        <v>276.63</v>
      </c>
      <c r="I103" s="17">
        <v>255.73</v>
      </c>
      <c r="J103" s="17">
        <v>513.99</v>
      </c>
      <c r="K103" s="17">
        <v>1392.08</v>
      </c>
      <c r="L103" s="17">
        <v>539.97</v>
      </c>
      <c r="M103" s="17">
        <v>552.54</v>
      </c>
      <c r="N103" s="17">
        <v>5294.31</v>
      </c>
      <c r="P103" s="15">
        <v>5</v>
      </c>
      <c r="Q103" s="14" t="s">
        <v>187</v>
      </c>
      <c r="T103" s="16">
        <f t="shared" si="61"/>
        <v>-405.68</v>
      </c>
      <c r="U103" s="16">
        <f t="shared" si="62"/>
        <v>-195.8</v>
      </c>
      <c r="V103" s="16">
        <f t="shared" si="63"/>
        <v>-293.05</v>
      </c>
      <c r="W103" s="16">
        <f t="shared" si="64"/>
        <v>-228.68</v>
      </c>
      <c r="X103" s="16">
        <f t="shared" si="65"/>
        <v>-228.68</v>
      </c>
      <c r="Y103" s="16">
        <f t="shared" si="66"/>
        <v>-411.48</v>
      </c>
      <c r="Z103" s="16">
        <f t="shared" si="67"/>
        <v>-276.63</v>
      </c>
      <c r="AA103" s="16">
        <f t="shared" si="68"/>
        <v>-255.73</v>
      </c>
      <c r="AB103" s="16">
        <f t="shared" si="69"/>
        <v>-513.99</v>
      </c>
      <c r="AC103" s="16">
        <f t="shared" si="70"/>
        <v>-1392.08</v>
      </c>
      <c r="AD103" s="16">
        <f t="shared" si="71"/>
        <v>-539.97</v>
      </c>
      <c r="AE103" s="16">
        <f t="shared" si="72"/>
        <v>-552.54</v>
      </c>
      <c r="AF103" s="16">
        <f t="shared" si="73"/>
        <v>-5294.31</v>
      </c>
    </row>
    <row r="104" spans="1:32" x14ac:dyDescent="0.55000000000000004">
      <c r="A104" s="22" t="s">
        <v>188</v>
      </c>
      <c r="B104" s="17">
        <v>966.51</v>
      </c>
      <c r="C104" s="17">
        <v>119.44</v>
      </c>
      <c r="D104" s="17">
        <v>510.97</v>
      </c>
      <c r="E104" s="17">
        <v>0</v>
      </c>
      <c r="F104" s="17">
        <v>64.33</v>
      </c>
      <c r="G104" s="17">
        <v>0</v>
      </c>
      <c r="H104" s="17">
        <v>0</v>
      </c>
      <c r="I104" s="17">
        <v>0</v>
      </c>
      <c r="J104" s="17">
        <v>0</v>
      </c>
      <c r="K104" s="17">
        <v>323.95999999999998</v>
      </c>
      <c r="L104" s="17">
        <v>0</v>
      </c>
      <c r="M104" s="17">
        <v>1359.19</v>
      </c>
      <c r="N104" s="17">
        <v>3344.4</v>
      </c>
      <c r="P104" s="15">
        <v>5</v>
      </c>
      <c r="Q104" s="14" t="s">
        <v>189</v>
      </c>
      <c r="T104" s="16">
        <f t="shared" si="61"/>
        <v>-966.51</v>
      </c>
      <c r="U104" s="16">
        <f t="shared" si="62"/>
        <v>-119.44</v>
      </c>
      <c r="V104" s="16">
        <f t="shared" si="63"/>
        <v>-510.97</v>
      </c>
      <c r="W104" s="16">
        <f t="shared" si="64"/>
        <v>0</v>
      </c>
      <c r="X104" s="16">
        <f t="shared" si="65"/>
        <v>-64.33</v>
      </c>
      <c r="Y104" s="16">
        <f t="shared" si="66"/>
        <v>0</v>
      </c>
      <c r="Z104" s="16">
        <f t="shared" si="67"/>
        <v>0</v>
      </c>
      <c r="AA104" s="16">
        <f t="shared" si="68"/>
        <v>0</v>
      </c>
      <c r="AB104" s="16">
        <f t="shared" si="69"/>
        <v>0</v>
      </c>
      <c r="AC104" s="16">
        <f t="shared" si="70"/>
        <v>-323.95999999999998</v>
      </c>
      <c r="AD104" s="16">
        <f t="shared" si="71"/>
        <v>0</v>
      </c>
      <c r="AE104" s="16">
        <f t="shared" si="72"/>
        <v>-1359.19</v>
      </c>
      <c r="AF104" s="16">
        <f t="shared" si="73"/>
        <v>-3344.4</v>
      </c>
    </row>
    <row r="105" spans="1:32" x14ac:dyDescent="0.55000000000000004">
      <c r="A105" s="22" t="s">
        <v>190</v>
      </c>
      <c r="B105" s="17">
        <v>359.78</v>
      </c>
      <c r="C105" s="17">
        <v>367.78</v>
      </c>
      <c r="D105" s="17">
        <v>366.46</v>
      </c>
      <c r="E105" s="17">
        <v>358.46</v>
      </c>
      <c r="F105" s="17">
        <v>366.46</v>
      </c>
      <c r="G105" s="17">
        <v>357.46</v>
      </c>
      <c r="H105" s="17">
        <v>116.48</v>
      </c>
      <c r="I105" s="17">
        <v>626.38</v>
      </c>
      <c r="J105" s="17">
        <v>385.02</v>
      </c>
      <c r="K105" s="17">
        <v>385.02</v>
      </c>
      <c r="L105" s="17">
        <v>385.02</v>
      </c>
      <c r="M105" s="17">
        <v>387.46</v>
      </c>
      <c r="N105" s="17">
        <v>4461.78</v>
      </c>
      <c r="P105" s="15">
        <v>5</v>
      </c>
      <c r="Q105" s="14" t="s">
        <v>191</v>
      </c>
      <c r="T105" s="16">
        <f t="shared" si="61"/>
        <v>-359.78</v>
      </c>
      <c r="U105" s="16">
        <f t="shared" si="62"/>
        <v>-367.78</v>
      </c>
      <c r="V105" s="16">
        <f t="shared" si="63"/>
        <v>-366.46</v>
      </c>
      <c r="W105" s="16">
        <f t="shared" si="64"/>
        <v>-358.46</v>
      </c>
      <c r="X105" s="16">
        <f t="shared" si="65"/>
        <v>-366.46</v>
      </c>
      <c r="Y105" s="16">
        <f t="shared" si="66"/>
        <v>-357.46</v>
      </c>
      <c r="Z105" s="16">
        <f t="shared" si="67"/>
        <v>-116.48</v>
      </c>
      <c r="AA105" s="16">
        <f t="shared" si="68"/>
        <v>-626.38</v>
      </c>
      <c r="AB105" s="16">
        <f t="shared" si="69"/>
        <v>-385.02</v>
      </c>
      <c r="AC105" s="16">
        <f t="shared" si="70"/>
        <v>-385.02</v>
      </c>
      <c r="AD105" s="16">
        <f t="shared" si="71"/>
        <v>-385.02</v>
      </c>
      <c r="AE105" s="16">
        <f t="shared" si="72"/>
        <v>-387.46</v>
      </c>
      <c r="AF105" s="16">
        <f t="shared" si="73"/>
        <v>-4461.78</v>
      </c>
    </row>
    <row r="106" spans="1:32" x14ac:dyDescent="0.55000000000000004">
      <c r="A106" s="22" t="s">
        <v>192</v>
      </c>
      <c r="B106" s="17">
        <v>104.24</v>
      </c>
      <c r="C106" s="17">
        <v>104.24</v>
      </c>
      <c r="D106" s="17">
        <v>70.12</v>
      </c>
      <c r="E106" s="17">
        <v>70.12</v>
      </c>
      <c r="F106" s="17">
        <v>170.48</v>
      </c>
      <c r="G106" s="17">
        <v>222.24</v>
      </c>
      <c r="H106" s="17">
        <v>205.47</v>
      </c>
      <c r="I106" s="17">
        <v>145.56</v>
      </c>
      <c r="J106" s="17">
        <v>123.57</v>
      </c>
      <c r="K106" s="17">
        <v>123.57</v>
      </c>
      <c r="L106" s="17">
        <v>204.78</v>
      </c>
      <c r="M106" s="17">
        <v>209.74</v>
      </c>
      <c r="N106" s="17">
        <v>1754.13</v>
      </c>
      <c r="P106" s="15">
        <v>5</v>
      </c>
      <c r="Q106" s="14" t="s">
        <v>193</v>
      </c>
      <c r="T106" s="16">
        <f t="shared" si="61"/>
        <v>-104.24</v>
      </c>
      <c r="U106" s="16">
        <f t="shared" si="62"/>
        <v>-104.24</v>
      </c>
      <c r="V106" s="16">
        <f t="shared" si="63"/>
        <v>-70.12</v>
      </c>
      <c r="W106" s="16">
        <f t="shared" si="64"/>
        <v>-70.12</v>
      </c>
      <c r="X106" s="16">
        <f t="shared" si="65"/>
        <v>-170.48</v>
      </c>
      <c r="Y106" s="16">
        <f t="shared" si="66"/>
        <v>-222.24</v>
      </c>
      <c r="Z106" s="16">
        <f t="shared" si="67"/>
        <v>-205.47</v>
      </c>
      <c r="AA106" s="16">
        <f t="shared" si="68"/>
        <v>-145.56</v>
      </c>
      <c r="AB106" s="16">
        <f t="shared" si="69"/>
        <v>-123.57</v>
      </c>
      <c r="AC106" s="16">
        <f t="shared" si="70"/>
        <v>-123.57</v>
      </c>
      <c r="AD106" s="16">
        <f t="shared" si="71"/>
        <v>-204.78</v>
      </c>
      <c r="AE106" s="16">
        <f t="shared" si="72"/>
        <v>-209.74</v>
      </c>
      <c r="AF106" s="16">
        <f t="shared" si="73"/>
        <v>-1754.13</v>
      </c>
    </row>
    <row r="107" spans="1:32" x14ac:dyDescent="0.55000000000000004">
      <c r="A107" s="22" t="s">
        <v>194</v>
      </c>
      <c r="B107" s="17">
        <v>207.77</v>
      </c>
      <c r="C107" s="17">
        <v>35.92</v>
      </c>
      <c r="D107" s="17">
        <v>0</v>
      </c>
      <c r="E107" s="17">
        <v>0</v>
      </c>
      <c r="F107" s="17">
        <v>1087.58</v>
      </c>
      <c r="G107" s="17">
        <v>0</v>
      </c>
      <c r="H107" s="17">
        <v>0</v>
      </c>
      <c r="I107" s="17">
        <v>0</v>
      </c>
      <c r="J107" s="17">
        <v>35.83</v>
      </c>
      <c r="K107" s="17">
        <v>452</v>
      </c>
      <c r="L107" s="17">
        <v>35.83</v>
      </c>
      <c r="M107" s="17">
        <v>35.83</v>
      </c>
      <c r="N107" s="17">
        <v>1890.76</v>
      </c>
      <c r="P107" s="15">
        <v>5</v>
      </c>
      <c r="Q107" s="14" t="s">
        <v>195</v>
      </c>
      <c r="T107" s="16">
        <f t="shared" si="61"/>
        <v>-207.77</v>
      </c>
      <c r="U107" s="16">
        <f t="shared" si="62"/>
        <v>-35.92</v>
      </c>
      <c r="V107" s="16">
        <f t="shared" si="63"/>
        <v>0</v>
      </c>
      <c r="W107" s="16">
        <f t="shared" si="64"/>
        <v>0</v>
      </c>
      <c r="X107" s="16">
        <f t="shared" si="65"/>
        <v>-1087.58</v>
      </c>
      <c r="Y107" s="16">
        <f t="shared" si="66"/>
        <v>0</v>
      </c>
      <c r="Z107" s="16">
        <f t="shared" si="67"/>
        <v>0</v>
      </c>
      <c r="AA107" s="16">
        <f t="shared" si="68"/>
        <v>0</v>
      </c>
      <c r="AB107" s="16">
        <f t="shared" si="69"/>
        <v>-35.83</v>
      </c>
      <c r="AC107" s="16">
        <f t="shared" si="70"/>
        <v>-452</v>
      </c>
      <c r="AD107" s="16">
        <f t="shared" si="71"/>
        <v>-35.83</v>
      </c>
      <c r="AE107" s="16">
        <f t="shared" si="72"/>
        <v>-35.83</v>
      </c>
      <c r="AF107" s="16">
        <f t="shared" si="73"/>
        <v>-1890.76</v>
      </c>
    </row>
    <row r="108" spans="1:32" x14ac:dyDescent="0.55000000000000004">
      <c r="A108" s="22" t="s">
        <v>196</v>
      </c>
      <c r="B108" s="17">
        <v>0</v>
      </c>
      <c r="C108" s="17">
        <v>122.89</v>
      </c>
      <c r="D108" s="17">
        <v>0</v>
      </c>
      <c r="E108" s="17">
        <v>0</v>
      </c>
      <c r="F108" s="17">
        <v>114</v>
      </c>
      <c r="G108" s="17">
        <v>0</v>
      </c>
      <c r="H108" s="17">
        <v>0</v>
      </c>
      <c r="I108" s="17">
        <v>114</v>
      </c>
      <c r="J108" s="17">
        <v>0</v>
      </c>
      <c r="K108" s="17">
        <v>0</v>
      </c>
      <c r="L108" s="17">
        <v>114</v>
      </c>
      <c r="M108" s="17">
        <v>0</v>
      </c>
      <c r="N108" s="17">
        <v>464.89</v>
      </c>
      <c r="P108" s="15">
        <v>5</v>
      </c>
      <c r="Q108" s="14" t="s">
        <v>197</v>
      </c>
      <c r="T108" s="16">
        <f t="shared" si="61"/>
        <v>0</v>
      </c>
      <c r="U108" s="16">
        <f t="shared" si="62"/>
        <v>-122.89</v>
      </c>
      <c r="V108" s="16">
        <f t="shared" si="63"/>
        <v>0</v>
      </c>
      <c r="W108" s="16">
        <f t="shared" si="64"/>
        <v>0</v>
      </c>
      <c r="X108" s="16">
        <f t="shared" si="65"/>
        <v>-114</v>
      </c>
      <c r="Y108" s="16">
        <f t="shared" si="66"/>
        <v>0</v>
      </c>
      <c r="Z108" s="16">
        <f t="shared" si="67"/>
        <v>0</v>
      </c>
      <c r="AA108" s="16">
        <f t="shared" si="68"/>
        <v>-114</v>
      </c>
      <c r="AB108" s="16">
        <f t="shared" si="69"/>
        <v>0</v>
      </c>
      <c r="AC108" s="16">
        <f t="shared" si="70"/>
        <v>0</v>
      </c>
      <c r="AD108" s="16">
        <f t="shared" si="71"/>
        <v>-114</v>
      </c>
      <c r="AE108" s="16">
        <f t="shared" si="72"/>
        <v>0</v>
      </c>
      <c r="AF108" s="16">
        <f t="shared" si="73"/>
        <v>-464.89</v>
      </c>
    </row>
    <row r="109" spans="1:32" x14ac:dyDescent="0.55000000000000004">
      <c r="A109" s="22" t="s">
        <v>198</v>
      </c>
      <c r="B109" s="17">
        <v>82.24</v>
      </c>
      <c r="C109" s="17">
        <v>29.6</v>
      </c>
      <c r="D109" s="17">
        <v>78.97</v>
      </c>
      <c r="E109" s="17">
        <v>26.94</v>
      </c>
      <c r="F109" s="17">
        <v>341.97</v>
      </c>
      <c r="G109" s="17">
        <v>239.81</v>
      </c>
      <c r="H109" s="17">
        <v>136.86000000000001</v>
      </c>
      <c r="I109" s="17">
        <v>324.51</v>
      </c>
      <c r="J109" s="17">
        <v>67.95</v>
      </c>
      <c r="K109" s="17">
        <v>217.45</v>
      </c>
      <c r="L109" s="17">
        <v>304.11</v>
      </c>
      <c r="M109" s="17">
        <v>91.98</v>
      </c>
      <c r="N109" s="17">
        <v>1942.39</v>
      </c>
      <c r="P109" s="15">
        <v>5</v>
      </c>
      <c r="Q109" s="14" t="s">
        <v>199</v>
      </c>
      <c r="T109" s="16">
        <f t="shared" si="61"/>
        <v>-82.24</v>
      </c>
      <c r="U109" s="16">
        <f t="shared" si="62"/>
        <v>-29.6</v>
      </c>
      <c r="V109" s="16">
        <f t="shared" si="63"/>
        <v>-78.97</v>
      </c>
      <c r="W109" s="16">
        <f t="shared" si="64"/>
        <v>-26.94</v>
      </c>
      <c r="X109" s="16">
        <f t="shared" si="65"/>
        <v>-341.97</v>
      </c>
      <c r="Y109" s="16">
        <f t="shared" si="66"/>
        <v>-239.81</v>
      </c>
      <c r="Z109" s="16">
        <f t="shared" si="67"/>
        <v>-136.86000000000001</v>
      </c>
      <c r="AA109" s="16">
        <f t="shared" si="68"/>
        <v>-324.51</v>
      </c>
      <c r="AB109" s="16">
        <f t="shared" si="69"/>
        <v>-67.95</v>
      </c>
      <c r="AC109" s="16">
        <f t="shared" si="70"/>
        <v>-217.45</v>
      </c>
      <c r="AD109" s="16">
        <f t="shared" si="71"/>
        <v>-304.11</v>
      </c>
      <c r="AE109" s="16">
        <f t="shared" si="72"/>
        <v>-91.98</v>
      </c>
      <c r="AF109" s="16">
        <f t="shared" si="73"/>
        <v>-1942.39</v>
      </c>
    </row>
    <row r="110" spans="1:32" x14ac:dyDescent="0.55000000000000004">
      <c r="A110" s="22" t="s">
        <v>200</v>
      </c>
      <c r="B110" s="17">
        <v>218.13</v>
      </c>
      <c r="C110" s="17">
        <v>0</v>
      </c>
      <c r="D110" s="17">
        <v>315.68</v>
      </c>
      <c r="E110" s="17">
        <v>282.08</v>
      </c>
      <c r="F110" s="17">
        <v>218.13</v>
      </c>
      <c r="G110" s="17">
        <v>218.13</v>
      </c>
      <c r="H110" s="17">
        <v>471.56</v>
      </c>
      <c r="I110" s="17">
        <v>218.13</v>
      </c>
      <c r="J110" s="17">
        <v>218.13</v>
      </c>
      <c r="K110" s="17">
        <v>314.77</v>
      </c>
      <c r="L110" s="17">
        <v>220.88</v>
      </c>
      <c r="M110" s="17">
        <v>220.88</v>
      </c>
      <c r="N110" s="17">
        <v>2916.5</v>
      </c>
      <c r="P110" s="15">
        <v>5</v>
      </c>
      <c r="Q110" s="14" t="s">
        <v>201</v>
      </c>
      <c r="T110" s="16">
        <f t="shared" si="61"/>
        <v>-218.13</v>
      </c>
      <c r="U110" s="16">
        <f t="shared" si="62"/>
        <v>0</v>
      </c>
      <c r="V110" s="16">
        <f t="shared" si="63"/>
        <v>-315.68</v>
      </c>
      <c r="W110" s="16">
        <f t="shared" si="64"/>
        <v>-282.08</v>
      </c>
      <c r="X110" s="16">
        <f t="shared" si="65"/>
        <v>-218.13</v>
      </c>
      <c r="Y110" s="16">
        <f t="shared" si="66"/>
        <v>-218.13</v>
      </c>
      <c r="Z110" s="16">
        <f t="shared" si="67"/>
        <v>-471.56</v>
      </c>
      <c r="AA110" s="16">
        <f t="shared" si="68"/>
        <v>-218.13</v>
      </c>
      <c r="AB110" s="16">
        <f t="shared" si="69"/>
        <v>-218.13</v>
      </c>
      <c r="AC110" s="16">
        <f t="shared" si="70"/>
        <v>-314.77</v>
      </c>
      <c r="AD110" s="16">
        <f t="shared" si="71"/>
        <v>-220.88</v>
      </c>
      <c r="AE110" s="16">
        <f t="shared" si="72"/>
        <v>-220.88</v>
      </c>
      <c r="AF110" s="16">
        <f t="shared" si="73"/>
        <v>-2916.5</v>
      </c>
    </row>
    <row r="111" spans="1:32" x14ac:dyDescent="0.55000000000000004">
      <c r="A111" s="22" t="s">
        <v>202</v>
      </c>
      <c r="B111" s="17">
        <v>0</v>
      </c>
      <c r="C111" s="17">
        <v>36.04</v>
      </c>
      <c r="D111" s="17">
        <v>75.06</v>
      </c>
      <c r="E111" s="17">
        <v>85.04</v>
      </c>
      <c r="F111" s="17">
        <v>129.43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123.9</v>
      </c>
      <c r="N111" s="17">
        <v>449.47</v>
      </c>
      <c r="P111" s="15">
        <v>5</v>
      </c>
      <c r="Q111" s="14" t="s">
        <v>203</v>
      </c>
      <c r="T111" s="16">
        <f t="shared" si="61"/>
        <v>0</v>
      </c>
      <c r="U111" s="16">
        <f t="shared" si="62"/>
        <v>-36.04</v>
      </c>
      <c r="V111" s="16">
        <f t="shared" si="63"/>
        <v>-75.06</v>
      </c>
      <c r="W111" s="16">
        <f t="shared" si="64"/>
        <v>-85.04</v>
      </c>
      <c r="X111" s="16">
        <f t="shared" si="65"/>
        <v>-129.43</v>
      </c>
      <c r="Y111" s="16">
        <f t="shared" si="66"/>
        <v>0</v>
      </c>
      <c r="Z111" s="16">
        <f t="shared" si="67"/>
        <v>0</v>
      </c>
      <c r="AA111" s="16">
        <f t="shared" si="68"/>
        <v>0</v>
      </c>
      <c r="AB111" s="16">
        <f t="shared" si="69"/>
        <v>0</v>
      </c>
      <c r="AC111" s="16">
        <f t="shared" si="70"/>
        <v>0</v>
      </c>
      <c r="AD111" s="16">
        <f t="shared" si="71"/>
        <v>0</v>
      </c>
      <c r="AE111" s="16">
        <f t="shared" si="72"/>
        <v>-123.9</v>
      </c>
      <c r="AF111" s="16">
        <f t="shared" si="73"/>
        <v>-449.47</v>
      </c>
    </row>
    <row r="112" spans="1:32" x14ac:dyDescent="0.55000000000000004">
      <c r="A112" s="22" t="s">
        <v>204</v>
      </c>
      <c r="B112" s="17">
        <v>562.5</v>
      </c>
      <c r="C112" s="17">
        <v>821.25</v>
      </c>
      <c r="D112" s="17">
        <v>727.54</v>
      </c>
      <c r="E112" s="17">
        <v>1125</v>
      </c>
      <c r="F112" s="17">
        <v>1159.8</v>
      </c>
      <c r="G112" s="17">
        <v>82.95</v>
      </c>
      <c r="H112" s="17">
        <v>1364.82</v>
      </c>
      <c r="I112" s="17">
        <v>2431.25</v>
      </c>
      <c r="J112" s="17">
        <v>322.5</v>
      </c>
      <c r="K112" s="17">
        <v>322.5</v>
      </c>
      <c r="L112" s="17">
        <v>311.25</v>
      </c>
      <c r="M112" s="17">
        <v>637.5</v>
      </c>
      <c r="N112" s="17">
        <v>9868.86</v>
      </c>
      <c r="P112" s="15">
        <v>5</v>
      </c>
      <c r="Q112" s="14" t="s">
        <v>205</v>
      </c>
      <c r="T112" s="16">
        <f t="shared" si="61"/>
        <v>-562.5</v>
      </c>
      <c r="U112" s="16">
        <f t="shared" si="62"/>
        <v>-821.25</v>
      </c>
      <c r="V112" s="16">
        <f t="shared" si="63"/>
        <v>-727.54</v>
      </c>
      <c r="W112" s="16">
        <f t="shared" si="64"/>
        <v>-1125</v>
      </c>
      <c r="X112" s="16">
        <f t="shared" si="65"/>
        <v>-1159.8</v>
      </c>
      <c r="Y112" s="16">
        <f t="shared" si="66"/>
        <v>-82.95</v>
      </c>
      <c r="Z112" s="16">
        <f t="shared" si="67"/>
        <v>-1364.82</v>
      </c>
      <c r="AA112" s="16">
        <f t="shared" si="68"/>
        <v>-2431.25</v>
      </c>
      <c r="AB112" s="16">
        <f t="shared" si="69"/>
        <v>-322.5</v>
      </c>
      <c r="AC112" s="16">
        <f t="shared" si="70"/>
        <v>-322.5</v>
      </c>
      <c r="AD112" s="16">
        <f t="shared" si="71"/>
        <v>-311.25</v>
      </c>
      <c r="AE112" s="16">
        <f t="shared" si="72"/>
        <v>-637.5</v>
      </c>
      <c r="AF112" s="16">
        <f t="shared" si="73"/>
        <v>-9868.86</v>
      </c>
    </row>
    <row r="113" spans="1:32" x14ac:dyDescent="0.55000000000000004">
      <c r="A113" s="22" t="s">
        <v>206</v>
      </c>
      <c r="B113" s="17">
        <v>0</v>
      </c>
      <c r="C113" s="17">
        <v>0</v>
      </c>
      <c r="D113" s="17">
        <v>0</v>
      </c>
      <c r="E113" s="17">
        <v>0</v>
      </c>
      <c r="F113" s="17">
        <v>499.11</v>
      </c>
      <c r="G113" s="17">
        <v>249.56</v>
      </c>
      <c r="H113" s="17">
        <v>249.56</v>
      </c>
      <c r="I113" s="17">
        <v>0</v>
      </c>
      <c r="J113" s="17">
        <v>249.56</v>
      </c>
      <c r="K113" s="17">
        <v>249.56</v>
      </c>
      <c r="L113" s="17">
        <v>249.56</v>
      </c>
      <c r="M113" s="17">
        <v>249.56</v>
      </c>
      <c r="N113" s="17">
        <v>1996.47</v>
      </c>
      <c r="P113" s="15">
        <v>5</v>
      </c>
      <c r="Q113" s="14" t="s">
        <v>207</v>
      </c>
      <c r="T113" s="16">
        <f t="shared" si="61"/>
        <v>0</v>
      </c>
      <c r="U113" s="16">
        <f t="shared" si="62"/>
        <v>0</v>
      </c>
      <c r="V113" s="16">
        <f t="shared" si="63"/>
        <v>0</v>
      </c>
      <c r="W113" s="16">
        <f t="shared" si="64"/>
        <v>0</v>
      </c>
      <c r="X113" s="16">
        <f t="shared" si="65"/>
        <v>-499.11</v>
      </c>
      <c r="Y113" s="16">
        <f t="shared" si="66"/>
        <v>-249.56</v>
      </c>
      <c r="Z113" s="16">
        <f t="shared" si="67"/>
        <v>-249.56</v>
      </c>
      <c r="AA113" s="16">
        <f t="shared" si="68"/>
        <v>0</v>
      </c>
      <c r="AB113" s="16">
        <f t="shared" si="69"/>
        <v>-249.56</v>
      </c>
      <c r="AC113" s="16">
        <f t="shared" si="70"/>
        <v>-249.56</v>
      </c>
      <c r="AD113" s="16">
        <f t="shared" si="71"/>
        <v>-249.56</v>
      </c>
      <c r="AE113" s="16">
        <f t="shared" si="72"/>
        <v>-249.56</v>
      </c>
      <c r="AF113" s="16">
        <f t="shared" si="73"/>
        <v>-1996.47</v>
      </c>
    </row>
    <row r="114" spans="1:32" x14ac:dyDescent="0.55000000000000004">
      <c r="A114" s="22" t="s">
        <v>208</v>
      </c>
      <c r="B114" s="17">
        <v>723.83</v>
      </c>
      <c r="C114" s="17">
        <v>700</v>
      </c>
      <c r="D114" s="17">
        <v>0</v>
      </c>
      <c r="E114" s="17">
        <v>-350</v>
      </c>
      <c r="F114" s="17">
        <v>0</v>
      </c>
      <c r="G114" s="17">
        <v>48.59</v>
      </c>
      <c r="H114" s="17">
        <v>0</v>
      </c>
      <c r="I114" s="17">
        <v>0</v>
      </c>
      <c r="J114" s="17">
        <v>0</v>
      </c>
      <c r="K114" s="17">
        <v>0</v>
      </c>
      <c r="L114" s="17">
        <v>39.630000000000003</v>
      </c>
      <c r="M114" s="17">
        <v>0</v>
      </c>
      <c r="N114" s="17">
        <v>1162.05</v>
      </c>
      <c r="P114" s="15">
        <v>5</v>
      </c>
      <c r="Q114" s="14" t="s">
        <v>209</v>
      </c>
      <c r="T114" s="16">
        <f t="shared" si="61"/>
        <v>-723.83</v>
      </c>
      <c r="U114" s="16">
        <f t="shared" si="62"/>
        <v>-700</v>
      </c>
      <c r="V114" s="16">
        <f t="shared" si="63"/>
        <v>0</v>
      </c>
      <c r="W114" s="16">
        <f t="shared" si="64"/>
        <v>350</v>
      </c>
      <c r="X114" s="16">
        <f t="shared" si="65"/>
        <v>0</v>
      </c>
      <c r="Y114" s="16">
        <f t="shared" si="66"/>
        <v>-48.59</v>
      </c>
      <c r="Z114" s="16">
        <f t="shared" si="67"/>
        <v>0</v>
      </c>
      <c r="AA114" s="16">
        <f t="shared" si="68"/>
        <v>0</v>
      </c>
      <c r="AB114" s="16">
        <f t="shared" si="69"/>
        <v>0</v>
      </c>
      <c r="AC114" s="16">
        <f t="shared" si="70"/>
        <v>0</v>
      </c>
      <c r="AD114" s="16">
        <f t="shared" si="71"/>
        <v>-39.630000000000003</v>
      </c>
      <c r="AE114" s="16">
        <f t="shared" si="72"/>
        <v>0</v>
      </c>
      <c r="AF114" s="16">
        <f t="shared" si="73"/>
        <v>-1162.05</v>
      </c>
    </row>
    <row r="115" spans="1:32" x14ac:dyDescent="0.55000000000000004">
      <c r="A115" s="22" t="s">
        <v>210</v>
      </c>
      <c r="B115" s="17">
        <v>0</v>
      </c>
      <c r="C115" s="17">
        <v>0</v>
      </c>
      <c r="D115" s="17">
        <v>0</v>
      </c>
      <c r="E115" s="17">
        <v>0</v>
      </c>
      <c r="F115" s="17">
        <v>750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750</v>
      </c>
      <c r="P115" s="15">
        <v>5</v>
      </c>
      <c r="Q115" s="14" t="s">
        <v>211</v>
      </c>
      <c r="T115" s="16">
        <f t="shared" si="61"/>
        <v>0</v>
      </c>
      <c r="U115" s="16">
        <f t="shared" si="62"/>
        <v>0</v>
      </c>
      <c r="V115" s="16">
        <f t="shared" si="63"/>
        <v>0</v>
      </c>
      <c r="W115" s="16">
        <f t="shared" si="64"/>
        <v>0</v>
      </c>
      <c r="X115" s="16">
        <f t="shared" si="65"/>
        <v>-750</v>
      </c>
      <c r="Y115" s="16">
        <f t="shared" si="66"/>
        <v>0</v>
      </c>
      <c r="Z115" s="16">
        <f t="shared" si="67"/>
        <v>0</v>
      </c>
      <c r="AA115" s="16">
        <f t="shared" si="68"/>
        <v>0</v>
      </c>
      <c r="AB115" s="16">
        <f t="shared" si="69"/>
        <v>0</v>
      </c>
      <c r="AC115" s="16">
        <f t="shared" si="70"/>
        <v>0</v>
      </c>
      <c r="AD115" s="16">
        <f t="shared" si="71"/>
        <v>0</v>
      </c>
      <c r="AE115" s="16">
        <f t="shared" si="72"/>
        <v>0</v>
      </c>
      <c r="AF115" s="16">
        <f t="shared" si="73"/>
        <v>-750</v>
      </c>
    </row>
    <row r="116" spans="1:32" x14ac:dyDescent="0.55000000000000004">
      <c r="A116" s="22" t="s">
        <v>212</v>
      </c>
      <c r="B116" s="17">
        <v>1697</v>
      </c>
      <c r="C116" s="17">
        <v>420.5</v>
      </c>
      <c r="D116" s="17">
        <v>270.5</v>
      </c>
      <c r="E116" s="17">
        <v>423</v>
      </c>
      <c r="F116" s="17">
        <v>264</v>
      </c>
      <c r="G116" s="17">
        <v>192.5</v>
      </c>
      <c r="H116" s="17">
        <v>125</v>
      </c>
      <c r="I116" s="17">
        <v>328.5</v>
      </c>
      <c r="J116" s="17">
        <v>185</v>
      </c>
      <c r="K116" s="17">
        <v>343</v>
      </c>
      <c r="L116" s="17">
        <v>225</v>
      </c>
      <c r="M116" s="17">
        <v>234.5</v>
      </c>
      <c r="N116" s="17">
        <v>4708.5</v>
      </c>
      <c r="P116" s="15">
        <v>5</v>
      </c>
      <c r="Q116" s="14" t="s">
        <v>213</v>
      </c>
      <c r="T116" s="16">
        <f t="shared" si="61"/>
        <v>-1697</v>
      </c>
      <c r="U116" s="16">
        <f t="shared" si="62"/>
        <v>-420.5</v>
      </c>
      <c r="V116" s="16">
        <f t="shared" si="63"/>
        <v>-270.5</v>
      </c>
      <c r="W116" s="16">
        <f t="shared" si="64"/>
        <v>-423</v>
      </c>
      <c r="X116" s="16">
        <f t="shared" si="65"/>
        <v>-264</v>
      </c>
      <c r="Y116" s="16">
        <f t="shared" si="66"/>
        <v>-192.5</v>
      </c>
      <c r="Z116" s="16">
        <f t="shared" si="67"/>
        <v>-125</v>
      </c>
      <c r="AA116" s="16">
        <f t="shared" si="68"/>
        <v>-328.5</v>
      </c>
      <c r="AB116" s="16">
        <f t="shared" si="69"/>
        <v>-185</v>
      </c>
      <c r="AC116" s="16">
        <f t="shared" si="70"/>
        <v>-343</v>
      </c>
      <c r="AD116" s="16">
        <f t="shared" si="71"/>
        <v>-225</v>
      </c>
      <c r="AE116" s="16">
        <f t="shared" si="72"/>
        <v>-234.5</v>
      </c>
      <c r="AF116" s="16">
        <f t="shared" si="73"/>
        <v>-4708.5</v>
      </c>
    </row>
    <row r="117" spans="1:32" x14ac:dyDescent="0.55000000000000004">
      <c r="A117" s="22" t="s">
        <v>214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293.16000000000003</v>
      </c>
      <c r="J117" s="17">
        <v>0</v>
      </c>
      <c r="K117" s="17">
        <v>0</v>
      </c>
      <c r="L117" s="17">
        <v>0</v>
      </c>
      <c r="M117" s="17">
        <v>0</v>
      </c>
      <c r="N117" s="17">
        <v>293.16000000000003</v>
      </c>
      <c r="P117" s="15">
        <v>5</v>
      </c>
      <c r="Q117" s="14" t="s">
        <v>215</v>
      </c>
      <c r="T117" s="16">
        <f t="shared" si="61"/>
        <v>0</v>
      </c>
      <c r="U117" s="16">
        <f t="shared" si="62"/>
        <v>0</v>
      </c>
      <c r="V117" s="16">
        <f t="shared" si="63"/>
        <v>0</v>
      </c>
      <c r="W117" s="16">
        <f t="shared" si="64"/>
        <v>0</v>
      </c>
      <c r="X117" s="16">
        <f t="shared" si="65"/>
        <v>0</v>
      </c>
      <c r="Y117" s="16">
        <f t="shared" si="66"/>
        <v>0</v>
      </c>
      <c r="Z117" s="16">
        <f t="shared" si="67"/>
        <v>0</v>
      </c>
      <c r="AA117" s="16">
        <f t="shared" si="68"/>
        <v>-293.16000000000003</v>
      </c>
      <c r="AB117" s="16">
        <f t="shared" si="69"/>
        <v>0</v>
      </c>
      <c r="AC117" s="16">
        <f t="shared" si="70"/>
        <v>0</v>
      </c>
      <c r="AD117" s="16">
        <f t="shared" si="71"/>
        <v>0</v>
      </c>
      <c r="AE117" s="16">
        <f t="shared" si="72"/>
        <v>0</v>
      </c>
      <c r="AF117" s="16">
        <f t="shared" si="73"/>
        <v>-293.16000000000003</v>
      </c>
    </row>
    <row r="118" spans="1:32" x14ac:dyDescent="0.55000000000000004">
      <c r="A118" s="22" t="s">
        <v>216</v>
      </c>
      <c r="B118" s="17">
        <v>0</v>
      </c>
      <c r="C118" s="17">
        <v>0</v>
      </c>
      <c r="D118" s="17">
        <v>26</v>
      </c>
      <c r="E118" s="17">
        <v>353.25</v>
      </c>
      <c r="F118" s="17">
        <v>39</v>
      </c>
      <c r="G118" s="17">
        <v>91</v>
      </c>
      <c r="H118" s="17">
        <v>91</v>
      </c>
      <c r="I118" s="17">
        <v>322</v>
      </c>
      <c r="J118" s="17">
        <v>95</v>
      </c>
      <c r="K118" s="17">
        <v>92</v>
      </c>
      <c r="L118" s="17">
        <v>110</v>
      </c>
      <c r="M118" s="17">
        <v>635</v>
      </c>
      <c r="N118" s="17">
        <v>1854.25</v>
      </c>
      <c r="P118" s="15">
        <v>5</v>
      </c>
      <c r="Q118" s="14" t="s">
        <v>217</v>
      </c>
      <c r="T118" s="16">
        <f t="shared" si="61"/>
        <v>0</v>
      </c>
      <c r="U118" s="16">
        <f t="shared" si="62"/>
        <v>0</v>
      </c>
      <c r="V118" s="16">
        <f t="shared" si="63"/>
        <v>-26</v>
      </c>
      <c r="W118" s="16">
        <f t="shared" si="64"/>
        <v>-353.25</v>
      </c>
      <c r="X118" s="16">
        <f t="shared" si="65"/>
        <v>-39</v>
      </c>
      <c r="Y118" s="16">
        <f t="shared" si="66"/>
        <v>-91</v>
      </c>
      <c r="Z118" s="16">
        <f t="shared" si="67"/>
        <v>-91</v>
      </c>
      <c r="AA118" s="16">
        <f t="shared" si="68"/>
        <v>-322</v>
      </c>
      <c r="AB118" s="16">
        <f t="shared" si="69"/>
        <v>-95</v>
      </c>
      <c r="AC118" s="16">
        <f t="shared" si="70"/>
        <v>-92</v>
      </c>
      <c r="AD118" s="16">
        <f t="shared" si="71"/>
        <v>-110</v>
      </c>
      <c r="AE118" s="16">
        <f t="shared" si="72"/>
        <v>-635</v>
      </c>
      <c r="AF118" s="16">
        <f t="shared" si="73"/>
        <v>-1854.25</v>
      </c>
    </row>
    <row r="119" spans="1:32" x14ac:dyDescent="0.55000000000000004">
      <c r="A119" s="22" t="s">
        <v>218</v>
      </c>
      <c r="B119" s="17">
        <v>0</v>
      </c>
      <c r="C119" s="17">
        <v>0</v>
      </c>
      <c r="D119" s="17">
        <v>0</v>
      </c>
      <c r="E119" s="17">
        <v>0</v>
      </c>
      <c r="F119" s="17">
        <v>50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50</v>
      </c>
      <c r="P119" s="15">
        <v>5</v>
      </c>
      <c r="Q119" s="14" t="s">
        <v>219</v>
      </c>
      <c r="T119" s="16">
        <f t="shared" si="61"/>
        <v>0</v>
      </c>
      <c r="U119" s="16">
        <f t="shared" si="62"/>
        <v>0</v>
      </c>
      <c r="V119" s="16">
        <f t="shared" si="63"/>
        <v>0</v>
      </c>
      <c r="W119" s="16">
        <f t="shared" si="64"/>
        <v>0</v>
      </c>
      <c r="X119" s="16">
        <f t="shared" si="65"/>
        <v>-50</v>
      </c>
      <c r="Y119" s="16">
        <f t="shared" si="66"/>
        <v>0</v>
      </c>
      <c r="Z119" s="16">
        <f t="shared" si="67"/>
        <v>0</v>
      </c>
      <c r="AA119" s="16">
        <f t="shared" si="68"/>
        <v>0</v>
      </c>
      <c r="AB119" s="16">
        <f t="shared" si="69"/>
        <v>0</v>
      </c>
      <c r="AC119" s="16">
        <f t="shared" si="70"/>
        <v>0</v>
      </c>
      <c r="AD119" s="16">
        <f t="shared" si="71"/>
        <v>0</v>
      </c>
      <c r="AE119" s="16">
        <f t="shared" si="72"/>
        <v>0</v>
      </c>
      <c r="AF119" s="16">
        <f t="shared" si="73"/>
        <v>-50</v>
      </c>
    </row>
    <row r="120" spans="1:32" x14ac:dyDescent="0.55000000000000004">
      <c r="A120" s="22" t="s">
        <v>220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2500</v>
      </c>
      <c r="L120" s="17">
        <v>0</v>
      </c>
      <c r="M120" s="17">
        <v>775</v>
      </c>
      <c r="N120" s="17">
        <v>3275</v>
      </c>
      <c r="P120" s="15">
        <v>5</v>
      </c>
      <c r="Q120" s="14" t="s">
        <v>221</v>
      </c>
      <c r="T120" s="16">
        <f t="shared" si="61"/>
        <v>0</v>
      </c>
      <c r="U120" s="16">
        <f t="shared" si="62"/>
        <v>0</v>
      </c>
      <c r="V120" s="16">
        <f t="shared" si="63"/>
        <v>0</v>
      </c>
      <c r="W120" s="16">
        <f t="shared" si="64"/>
        <v>0</v>
      </c>
      <c r="X120" s="16">
        <f t="shared" si="65"/>
        <v>0</v>
      </c>
      <c r="Y120" s="16">
        <f t="shared" si="66"/>
        <v>0</v>
      </c>
      <c r="Z120" s="16">
        <f t="shared" si="67"/>
        <v>0</v>
      </c>
      <c r="AA120" s="16">
        <f t="shared" si="68"/>
        <v>0</v>
      </c>
      <c r="AB120" s="16">
        <f t="shared" si="69"/>
        <v>0</v>
      </c>
      <c r="AC120" s="16">
        <f t="shared" si="70"/>
        <v>-2500</v>
      </c>
      <c r="AD120" s="16">
        <f t="shared" si="71"/>
        <v>0</v>
      </c>
      <c r="AE120" s="16">
        <f t="shared" si="72"/>
        <v>-775</v>
      </c>
      <c r="AF120" s="16">
        <f t="shared" si="73"/>
        <v>-3275</v>
      </c>
    </row>
    <row r="121" spans="1:32" x14ac:dyDescent="0.55000000000000004">
      <c r="A121" s="22" t="s">
        <v>222</v>
      </c>
      <c r="B121" s="17">
        <v>0</v>
      </c>
      <c r="C121" s="17">
        <v>0</v>
      </c>
      <c r="D121" s="17">
        <v>949.43</v>
      </c>
      <c r="E121" s="17">
        <v>0</v>
      </c>
      <c r="F121" s="17">
        <v>0</v>
      </c>
      <c r="G121" s="17">
        <v>0</v>
      </c>
      <c r="H121" s="17">
        <v>0</v>
      </c>
      <c r="I121" s="17">
        <v>250</v>
      </c>
      <c r="J121" s="17">
        <v>0</v>
      </c>
      <c r="K121" s="17">
        <v>0</v>
      </c>
      <c r="L121" s="17">
        <v>595</v>
      </c>
      <c r="M121" s="17">
        <v>0</v>
      </c>
      <c r="N121" s="17">
        <v>1794.43</v>
      </c>
      <c r="P121" s="15">
        <v>5</v>
      </c>
      <c r="Q121" s="14" t="s">
        <v>223</v>
      </c>
      <c r="T121" s="16">
        <f t="shared" si="61"/>
        <v>0</v>
      </c>
      <c r="U121" s="16">
        <f t="shared" si="62"/>
        <v>0</v>
      </c>
      <c r="V121" s="16">
        <f t="shared" si="63"/>
        <v>-949.43</v>
      </c>
      <c r="W121" s="16">
        <f t="shared" si="64"/>
        <v>0</v>
      </c>
      <c r="X121" s="16">
        <f t="shared" si="65"/>
        <v>0</v>
      </c>
      <c r="Y121" s="16">
        <f t="shared" si="66"/>
        <v>0</v>
      </c>
      <c r="Z121" s="16">
        <f t="shared" si="67"/>
        <v>0</v>
      </c>
      <c r="AA121" s="16">
        <f t="shared" si="68"/>
        <v>-250</v>
      </c>
      <c r="AB121" s="16">
        <f t="shared" si="69"/>
        <v>0</v>
      </c>
      <c r="AC121" s="16">
        <f t="shared" si="70"/>
        <v>0</v>
      </c>
      <c r="AD121" s="16">
        <f t="shared" si="71"/>
        <v>-595</v>
      </c>
      <c r="AE121" s="16">
        <f t="shared" si="72"/>
        <v>0</v>
      </c>
      <c r="AF121" s="16">
        <f t="shared" si="73"/>
        <v>-1794.43</v>
      </c>
    </row>
    <row r="122" spans="1:32" x14ac:dyDescent="0.55000000000000004">
      <c r="A122" s="22" t="s">
        <v>224</v>
      </c>
      <c r="B122" s="17">
        <v>122</v>
      </c>
      <c r="C122" s="17">
        <v>1209.4100000000001</v>
      </c>
      <c r="D122" s="17">
        <v>340</v>
      </c>
      <c r="E122" s="17">
        <v>1559.67</v>
      </c>
      <c r="F122" s="17">
        <v>248</v>
      </c>
      <c r="G122" s="17">
        <v>310</v>
      </c>
      <c r="H122" s="17">
        <v>819.25</v>
      </c>
      <c r="I122" s="17">
        <v>66</v>
      </c>
      <c r="J122" s="17">
        <v>132</v>
      </c>
      <c r="K122" s="17">
        <v>66</v>
      </c>
      <c r="L122" s="17">
        <v>330</v>
      </c>
      <c r="M122" s="17">
        <v>132</v>
      </c>
      <c r="N122" s="17">
        <v>5334.33</v>
      </c>
      <c r="P122" s="15">
        <v>5</v>
      </c>
      <c r="Q122" s="14" t="s">
        <v>225</v>
      </c>
      <c r="T122" s="16">
        <f t="shared" si="61"/>
        <v>-122</v>
      </c>
      <c r="U122" s="16">
        <f t="shared" si="62"/>
        <v>-1209.4100000000001</v>
      </c>
      <c r="V122" s="16">
        <f t="shared" si="63"/>
        <v>-340</v>
      </c>
      <c r="W122" s="16">
        <f t="shared" si="64"/>
        <v>-1559.67</v>
      </c>
      <c r="X122" s="16">
        <f t="shared" si="65"/>
        <v>-248</v>
      </c>
      <c r="Y122" s="16">
        <f t="shared" si="66"/>
        <v>-310</v>
      </c>
      <c r="Z122" s="16">
        <f t="shared" si="67"/>
        <v>-819.25</v>
      </c>
      <c r="AA122" s="16">
        <f t="shared" si="68"/>
        <v>-66</v>
      </c>
      <c r="AB122" s="16">
        <f t="shared" si="69"/>
        <v>-132</v>
      </c>
      <c r="AC122" s="16">
        <f t="shared" si="70"/>
        <v>-66</v>
      </c>
      <c r="AD122" s="16">
        <f t="shared" si="71"/>
        <v>-330</v>
      </c>
      <c r="AE122" s="16">
        <f t="shared" si="72"/>
        <v>-132</v>
      </c>
      <c r="AF122" s="16">
        <f t="shared" si="73"/>
        <v>-5334.33</v>
      </c>
    </row>
    <row r="123" spans="1:32" x14ac:dyDescent="0.55000000000000004">
      <c r="A123" s="22" t="s">
        <v>226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6.09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6.09</v>
      </c>
      <c r="P123" s="15">
        <v>5</v>
      </c>
      <c r="Q123" s="14" t="s">
        <v>227</v>
      </c>
      <c r="T123" s="16">
        <f t="shared" si="61"/>
        <v>0</v>
      </c>
      <c r="U123" s="16">
        <f t="shared" si="62"/>
        <v>0</v>
      </c>
      <c r="V123" s="16">
        <f t="shared" si="63"/>
        <v>0</v>
      </c>
      <c r="W123" s="16">
        <f t="shared" si="64"/>
        <v>0</v>
      </c>
      <c r="X123" s="16">
        <f t="shared" si="65"/>
        <v>0</v>
      </c>
      <c r="Y123" s="16">
        <f t="shared" si="66"/>
        <v>0</v>
      </c>
      <c r="Z123" s="16">
        <f t="shared" si="67"/>
        <v>-6.09</v>
      </c>
      <c r="AA123" s="16">
        <f t="shared" si="68"/>
        <v>0</v>
      </c>
      <c r="AB123" s="16">
        <f t="shared" si="69"/>
        <v>0</v>
      </c>
      <c r="AC123" s="16">
        <f t="shared" si="70"/>
        <v>0</v>
      </c>
      <c r="AD123" s="16">
        <f t="shared" si="71"/>
        <v>0</v>
      </c>
      <c r="AE123" s="16">
        <f t="shared" si="72"/>
        <v>0</v>
      </c>
      <c r="AF123" s="16">
        <f t="shared" si="73"/>
        <v>-6.09</v>
      </c>
    </row>
    <row r="124" spans="1:32" x14ac:dyDescent="0.55000000000000004">
      <c r="A124" s="22" t="s">
        <v>228</v>
      </c>
      <c r="B124" s="17">
        <v>310.94</v>
      </c>
      <c r="C124" s="17">
        <v>291.02</v>
      </c>
      <c r="D124" s="17">
        <v>297.22000000000003</v>
      </c>
      <c r="E124" s="17">
        <v>287.39999999999998</v>
      </c>
      <c r="F124" s="17">
        <v>291.99</v>
      </c>
      <c r="G124" s="17">
        <v>306.89999999999998</v>
      </c>
      <c r="H124" s="17">
        <v>307.02</v>
      </c>
      <c r="I124" s="17">
        <v>299.48</v>
      </c>
      <c r="J124" s="17">
        <v>511.92</v>
      </c>
      <c r="K124" s="17">
        <v>267.36</v>
      </c>
      <c r="L124" s="17">
        <v>231.02</v>
      </c>
      <c r="M124" s="17">
        <v>286.58</v>
      </c>
      <c r="N124" s="17">
        <v>3688.85</v>
      </c>
      <c r="P124" s="15">
        <v>5</v>
      </c>
      <c r="Q124" s="14" t="s">
        <v>229</v>
      </c>
      <c r="T124" s="16">
        <f t="shared" si="61"/>
        <v>-310.94</v>
      </c>
      <c r="U124" s="16">
        <f t="shared" si="62"/>
        <v>-291.02</v>
      </c>
      <c r="V124" s="16">
        <f t="shared" si="63"/>
        <v>-297.22000000000003</v>
      </c>
      <c r="W124" s="16">
        <f t="shared" si="64"/>
        <v>-287.39999999999998</v>
      </c>
      <c r="X124" s="16">
        <f t="shared" si="65"/>
        <v>-291.99</v>
      </c>
      <c r="Y124" s="16">
        <f t="shared" si="66"/>
        <v>-306.89999999999998</v>
      </c>
      <c r="Z124" s="16">
        <f t="shared" si="67"/>
        <v>-307.02</v>
      </c>
      <c r="AA124" s="16">
        <f t="shared" si="68"/>
        <v>-299.48</v>
      </c>
      <c r="AB124" s="16">
        <f t="shared" si="69"/>
        <v>-511.92</v>
      </c>
      <c r="AC124" s="16">
        <f t="shared" si="70"/>
        <v>-267.36</v>
      </c>
      <c r="AD124" s="16">
        <f t="shared" si="71"/>
        <v>-231.02</v>
      </c>
      <c r="AE124" s="16">
        <f t="shared" si="72"/>
        <v>-286.58</v>
      </c>
      <c r="AF124" s="16">
        <f t="shared" si="73"/>
        <v>-3688.85</v>
      </c>
    </row>
    <row r="125" spans="1:32" x14ac:dyDescent="0.55000000000000004">
      <c r="A125" s="22" t="s">
        <v>230</v>
      </c>
      <c r="B125" s="17">
        <v>579.95000000000005</v>
      </c>
      <c r="C125" s="17">
        <v>419.64</v>
      </c>
      <c r="D125" s="17">
        <v>425.38</v>
      </c>
      <c r="E125" s="17">
        <v>343.97</v>
      </c>
      <c r="F125" s="17">
        <v>320.20999999999998</v>
      </c>
      <c r="G125" s="17">
        <v>364.55</v>
      </c>
      <c r="H125" s="17">
        <v>509.57</v>
      </c>
      <c r="I125" s="17">
        <v>400.75</v>
      </c>
      <c r="J125" s="17">
        <v>414.11</v>
      </c>
      <c r="K125" s="17">
        <v>493.92</v>
      </c>
      <c r="L125" s="17">
        <v>413.51</v>
      </c>
      <c r="M125" s="17">
        <v>412.01</v>
      </c>
      <c r="N125" s="17">
        <v>5097.57</v>
      </c>
      <c r="P125" s="15">
        <v>5</v>
      </c>
      <c r="Q125" s="14" t="s">
        <v>231</v>
      </c>
      <c r="T125" s="16">
        <f t="shared" si="61"/>
        <v>-579.95000000000005</v>
      </c>
      <c r="U125" s="16">
        <f t="shared" si="62"/>
        <v>-419.64</v>
      </c>
      <c r="V125" s="16">
        <f t="shared" si="63"/>
        <v>-425.38</v>
      </c>
      <c r="W125" s="16">
        <f t="shared" si="64"/>
        <v>-343.97</v>
      </c>
      <c r="X125" s="16">
        <f t="shared" si="65"/>
        <v>-320.20999999999998</v>
      </c>
      <c r="Y125" s="16">
        <f t="shared" si="66"/>
        <v>-364.55</v>
      </c>
      <c r="Z125" s="16">
        <f t="shared" si="67"/>
        <v>-509.57</v>
      </c>
      <c r="AA125" s="16">
        <f t="shared" si="68"/>
        <v>-400.75</v>
      </c>
      <c r="AB125" s="16">
        <f t="shared" si="69"/>
        <v>-414.11</v>
      </c>
      <c r="AC125" s="16">
        <f t="shared" si="70"/>
        <v>-493.92</v>
      </c>
      <c r="AD125" s="16">
        <f t="shared" si="71"/>
        <v>-413.51</v>
      </c>
      <c r="AE125" s="16">
        <f t="shared" si="72"/>
        <v>-412.01</v>
      </c>
      <c r="AF125" s="16">
        <f t="shared" si="73"/>
        <v>-5097.57</v>
      </c>
    </row>
    <row r="126" spans="1:32" x14ac:dyDescent="0.55000000000000004">
      <c r="A126" s="22" t="s">
        <v>232</v>
      </c>
      <c r="B126" s="17">
        <v>655.33000000000004</v>
      </c>
      <c r="C126" s="17">
        <v>656.23</v>
      </c>
      <c r="D126" s="17">
        <v>656.23</v>
      </c>
      <c r="E126" s="17">
        <v>656.23</v>
      </c>
      <c r="F126" s="17">
        <v>656.23</v>
      </c>
      <c r="G126" s="17">
        <v>656.23</v>
      </c>
      <c r="H126" s="17">
        <v>656.23</v>
      </c>
      <c r="I126" s="17">
        <v>656.23</v>
      </c>
      <c r="J126" s="17">
        <v>656.23</v>
      </c>
      <c r="K126" s="17">
        <v>656.23</v>
      </c>
      <c r="L126" s="17">
        <v>656.23</v>
      </c>
      <c r="M126" s="17">
        <v>656.23</v>
      </c>
      <c r="N126" s="17">
        <v>7873.86</v>
      </c>
      <c r="P126" s="15">
        <v>5</v>
      </c>
      <c r="Q126" s="14" t="s">
        <v>233</v>
      </c>
      <c r="T126" s="16">
        <f t="shared" si="61"/>
        <v>-655.33000000000004</v>
      </c>
      <c r="U126" s="16">
        <f t="shared" si="62"/>
        <v>-656.23</v>
      </c>
      <c r="V126" s="16">
        <f t="shared" si="63"/>
        <v>-656.23</v>
      </c>
      <c r="W126" s="16">
        <f t="shared" si="64"/>
        <v>-656.23</v>
      </c>
      <c r="X126" s="16">
        <f t="shared" si="65"/>
        <v>-656.23</v>
      </c>
      <c r="Y126" s="16">
        <f t="shared" si="66"/>
        <v>-656.23</v>
      </c>
      <c r="Z126" s="16">
        <f t="shared" si="67"/>
        <v>-656.23</v>
      </c>
      <c r="AA126" s="16">
        <f t="shared" si="68"/>
        <v>-656.23</v>
      </c>
      <c r="AB126" s="16">
        <f t="shared" si="69"/>
        <v>-656.23</v>
      </c>
      <c r="AC126" s="16">
        <f t="shared" si="70"/>
        <v>-656.23</v>
      </c>
      <c r="AD126" s="16">
        <f t="shared" si="71"/>
        <v>-656.23</v>
      </c>
      <c r="AE126" s="16">
        <f t="shared" si="72"/>
        <v>-656.23</v>
      </c>
      <c r="AF126" s="16">
        <f t="shared" si="73"/>
        <v>-7873.86</v>
      </c>
    </row>
    <row r="127" spans="1:32" x14ac:dyDescent="0.55000000000000004">
      <c r="A127" s="22" t="s">
        <v>234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89.85</v>
      </c>
      <c r="I127" s="17">
        <v>0</v>
      </c>
      <c r="J127" s="17">
        <v>0</v>
      </c>
      <c r="K127" s="17">
        <v>89.95</v>
      </c>
      <c r="L127" s="17">
        <v>-89.95</v>
      </c>
      <c r="M127" s="17">
        <v>0</v>
      </c>
      <c r="N127" s="17">
        <v>89.85</v>
      </c>
      <c r="P127" s="15">
        <v>5</v>
      </c>
      <c r="Q127" s="14" t="s">
        <v>235</v>
      </c>
      <c r="T127" s="16">
        <f t="shared" si="61"/>
        <v>0</v>
      </c>
      <c r="U127" s="16">
        <f t="shared" si="62"/>
        <v>0</v>
      </c>
      <c r="V127" s="16">
        <f t="shared" si="63"/>
        <v>0</v>
      </c>
      <c r="W127" s="16">
        <f t="shared" si="64"/>
        <v>0</v>
      </c>
      <c r="X127" s="16">
        <f t="shared" si="65"/>
        <v>0</v>
      </c>
      <c r="Y127" s="16">
        <f t="shared" si="66"/>
        <v>0</v>
      </c>
      <c r="Z127" s="16">
        <f t="shared" si="67"/>
        <v>-89.85</v>
      </c>
      <c r="AA127" s="16">
        <f t="shared" si="68"/>
        <v>0</v>
      </c>
      <c r="AB127" s="16">
        <f t="shared" si="69"/>
        <v>0</v>
      </c>
      <c r="AC127" s="16">
        <f t="shared" si="70"/>
        <v>-89.95</v>
      </c>
      <c r="AD127" s="16">
        <f t="shared" si="71"/>
        <v>89.95</v>
      </c>
      <c r="AE127" s="16">
        <f t="shared" si="72"/>
        <v>0</v>
      </c>
      <c r="AF127" s="16">
        <f t="shared" si="73"/>
        <v>-89.85</v>
      </c>
    </row>
    <row r="128" spans="1:32" x14ac:dyDescent="0.55000000000000004">
      <c r="A128" s="12" t="s">
        <v>236</v>
      </c>
      <c r="B128" s="11">
        <f>IF(5 = P128, T128 * -1, T128)</f>
        <v>8063.6799999999994</v>
      </c>
      <c r="C128" s="11">
        <f>IF(5 = P128, U128 * -1, U128)</f>
        <v>6679.8900000000012</v>
      </c>
      <c r="D128" s="11">
        <f>IF(5 = P128, V128 * -1, V128)</f>
        <v>6560.5300000000007</v>
      </c>
      <c r="E128" s="11">
        <f>IF(5 = P128, W128 * -1, W128)</f>
        <v>6517.6200000000008</v>
      </c>
      <c r="F128" s="11">
        <f>IF(5 = P128, X128 * -1, X128)</f>
        <v>8067.2599999999984</v>
      </c>
      <c r="G128" s="11">
        <f>IF(5 = P128, Y128 * -1, Y128)</f>
        <v>5030.5499999999993</v>
      </c>
      <c r="H128" s="11">
        <f>IF(5 = P128, Z128 * -1, Z128)</f>
        <v>6339.16</v>
      </c>
      <c r="I128" s="11">
        <f>IF(5 = P128, AA128 * -1, AA128)</f>
        <v>7633.3099999999995</v>
      </c>
      <c r="J128" s="11">
        <f>IF(5 = P128, AB128 * -1, AB128)</f>
        <v>4871.5399999999991</v>
      </c>
      <c r="K128" s="11">
        <f>IF(5 = P128, AC128 * -1, AC128)</f>
        <v>9191</v>
      </c>
      <c r="L128" s="11">
        <f>IF(5 = P128, AD128 * -1, AD128)</f>
        <v>5817.2500000000009</v>
      </c>
      <c r="M128" s="11">
        <f>IF(5 = P128, AE128 * -1, AE128)</f>
        <v>7901.5300000000007</v>
      </c>
      <c r="N128" s="11">
        <f>IF(5 = P128, AF128 * -1, AF128)</f>
        <v>82673.320000000022</v>
      </c>
      <c r="P128" s="9">
        <v>5</v>
      </c>
      <c r="Q128" s="8" t="str">
        <f>Q127</f>
        <v>Liv Crossroads</v>
      </c>
      <c r="R128" s="8">
        <f>R127</f>
        <v>0</v>
      </c>
      <c r="S128" s="9">
        <f>S127</f>
        <v>0</v>
      </c>
      <c r="T128" s="10">
        <f t="shared" ref="T128:AF128" si="74">SUM(T101:T127)</f>
        <v>-8063.6799999999994</v>
      </c>
      <c r="U128" s="10">
        <f t="shared" si="74"/>
        <v>-6679.8900000000012</v>
      </c>
      <c r="V128" s="10">
        <f t="shared" si="74"/>
        <v>-6560.5300000000007</v>
      </c>
      <c r="W128" s="10">
        <f t="shared" si="74"/>
        <v>-6517.6200000000008</v>
      </c>
      <c r="X128" s="10">
        <f t="shared" si="74"/>
        <v>-8067.2599999999984</v>
      </c>
      <c r="Y128" s="10">
        <f t="shared" si="74"/>
        <v>-5030.5499999999993</v>
      </c>
      <c r="Z128" s="10">
        <f t="shared" si="74"/>
        <v>-6339.16</v>
      </c>
      <c r="AA128" s="10">
        <f t="shared" si="74"/>
        <v>-7633.3099999999995</v>
      </c>
      <c r="AB128" s="10">
        <f t="shared" si="74"/>
        <v>-4871.5399999999991</v>
      </c>
      <c r="AC128" s="10">
        <f t="shared" si="74"/>
        <v>-9191</v>
      </c>
      <c r="AD128" s="10">
        <f t="shared" si="74"/>
        <v>-5817.2500000000009</v>
      </c>
      <c r="AE128" s="10">
        <f t="shared" si="74"/>
        <v>-7901.5300000000007</v>
      </c>
      <c r="AF128" s="10">
        <f t="shared" si="74"/>
        <v>-82673.320000000022</v>
      </c>
    </row>
    <row r="130" spans="1:32" x14ac:dyDescent="0.55000000000000004">
      <c r="A130" s="12" t="s">
        <v>237</v>
      </c>
      <c r="B130" s="11">
        <f>IF(5 = P130, T130 * -1, T130)</f>
        <v>40247.629999999997</v>
      </c>
      <c r="C130" s="11">
        <f>IF(5 = P130, U130 * -1, U130)</f>
        <v>39401.140000000007</v>
      </c>
      <c r="D130" s="11">
        <f>IF(5 = P130, V130 * -1, V130)</f>
        <v>40963.700000000004</v>
      </c>
      <c r="E130" s="11">
        <f>IF(5 = P130, W130 * -1, W130)</f>
        <v>42203.17</v>
      </c>
      <c r="F130" s="11">
        <f>IF(5 = P130, X130 * -1, X130)</f>
        <v>39382.21</v>
      </c>
      <c r="G130" s="11">
        <f>IF(5 = P130, Y130 * -1, Y130)</f>
        <v>41196.03</v>
      </c>
      <c r="H130" s="11">
        <f>IF(5 = P130, Z130 * -1, Z130)</f>
        <v>38455.829999999994</v>
      </c>
      <c r="I130" s="11">
        <f>IF(5 = P130, AA130 * -1, AA130)</f>
        <v>40481.06</v>
      </c>
      <c r="J130" s="11">
        <f>IF(5 = P130, AB130 * -1, AB130)</f>
        <v>37032.65</v>
      </c>
      <c r="K130" s="11">
        <f>IF(5 = P130, AC130 * -1, AC130)</f>
        <v>34290.19</v>
      </c>
      <c r="L130" s="11">
        <f>IF(5 = P130, AD130 * -1, AD130)</f>
        <v>31998.880000000001</v>
      </c>
      <c r="M130" s="11">
        <f>IF(5 = P130, AE130 * -1, AE130)</f>
        <v>36706.11</v>
      </c>
      <c r="N130" s="11">
        <f>IF(5 = P130, AF130 * -1, AF130)</f>
        <v>462358.60000000003</v>
      </c>
      <c r="P130" s="9">
        <v>5</v>
      </c>
      <c r="Q130" s="8" t="str">
        <f>Q127</f>
        <v>Liv Crossroads</v>
      </c>
      <c r="R130" s="8">
        <f>R127</f>
        <v>0</v>
      </c>
      <c r="S130" s="9">
        <f>S127</f>
        <v>0</v>
      </c>
      <c r="T130" s="10">
        <f t="shared" ref="T130:AF130" si="75">SUM(T89:T97)+SUM(T101:T127)</f>
        <v>-40247.629999999997</v>
      </c>
      <c r="U130" s="10">
        <f t="shared" si="75"/>
        <v>-39401.140000000007</v>
      </c>
      <c r="V130" s="10">
        <f t="shared" si="75"/>
        <v>-40963.700000000004</v>
      </c>
      <c r="W130" s="10">
        <f t="shared" si="75"/>
        <v>-42203.17</v>
      </c>
      <c r="X130" s="10">
        <f t="shared" si="75"/>
        <v>-39382.21</v>
      </c>
      <c r="Y130" s="10">
        <f t="shared" si="75"/>
        <v>-41196.03</v>
      </c>
      <c r="Z130" s="10">
        <f t="shared" si="75"/>
        <v>-38455.829999999994</v>
      </c>
      <c r="AA130" s="10">
        <f t="shared" si="75"/>
        <v>-40481.06</v>
      </c>
      <c r="AB130" s="10">
        <f t="shared" si="75"/>
        <v>-37032.65</v>
      </c>
      <c r="AC130" s="10">
        <f t="shared" si="75"/>
        <v>-34290.19</v>
      </c>
      <c r="AD130" s="10">
        <f t="shared" si="75"/>
        <v>-31998.880000000001</v>
      </c>
      <c r="AE130" s="10">
        <f t="shared" si="75"/>
        <v>-36706.11</v>
      </c>
      <c r="AF130" s="10">
        <f t="shared" si="75"/>
        <v>-462358.60000000003</v>
      </c>
    </row>
    <row r="132" spans="1:32" x14ac:dyDescent="0.55000000000000004">
      <c r="A132" s="18" t="s">
        <v>238</v>
      </c>
    </row>
    <row r="133" spans="1:32" x14ac:dyDescent="0.55000000000000004">
      <c r="A133" s="20" t="s">
        <v>239</v>
      </c>
    </row>
    <row r="134" spans="1:32" x14ac:dyDescent="0.55000000000000004">
      <c r="A134" s="22" t="s">
        <v>240</v>
      </c>
      <c r="B134" s="17">
        <v>607.04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607.04</v>
      </c>
      <c r="P134" s="15">
        <v>5</v>
      </c>
      <c r="Q134" s="14" t="s">
        <v>241</v>
      </c>
      <c r="T134" s="16">
        <f t="shared" ref="T134:T142" si="76">IF(5 = P134, B134 * -1, B134)</f>
        <v>-607.04</v>
      </c>
      <c r="U134" s="16">
        <f t="shared" ref="U134:U142" si="77">IF(5 = P134, C134 * -1, C134)</f>
        <v>0</v>
      </c>
      <c r="V134" s="16">
        <f t="shared" ref="V134:V142" si="78">IF(5 = P134, D134 * -1, D134)</f>
        <v>0</v>
      </c>
      <c r="W134" s="16">
        <f t="shared" ref="W134:W142" si="79">IF(5 = P134, E134 * -1, E134)</f>
        <v>0</v>
      </c>
      <c r="X134" s="16">
        <f t="shared" ref="X134:X142" si="80">IF(5 = P134, F134 * -1, F134)</f>
        <v>0</v>
      </c>
      <c r="Y134" s="16">
        <f t="shared" ref="Y134:Y142" si="81">IF(5 = P134, G134 * -1, G134)</f>
        <v>0</v>
      </c>
      <c r="Z134" s="16">
        <f t="shared" ref="Z134:Z142" si="82">IF(5 = P134, H134 * -1, H134)</f>
        <v>0</v>
      </c>
      <c r="AA134" s="16">
        <f t="shared" ref="AA134:AA142" si="83">IF(5 = P134, I134 * -1, I134)</f>
        <v>0</v>
      </c>
      <c r="AB134" s="16">
        <f t="shared" ref="AB134:AB142" si="84">IF(5 = P134, J134 * -1, J134)</f>
        <v>0</v>
      </c>
      <c r="AC134" s="16">
        <f t="shared" ref="AC134:AC142" si="85">IF(5 = P134, K134 * -1, K134)</f>
        <v>0</v>
      </c>
      <c r="AD134" s="16">
        <f t="shared" ref="AD134:AD142" si="86">IF(5 = P134, L134 * -1, L134)</f>
        <v>0</v>
      </c>
      <c r="AE134" s="16">
        <f t="shared" ref="AE134:AE142" si="87">IF(5 = P134, M134 * -1, M134)</f>
        <v>0</v>
      </c>
      <c r="AF134" s="16">
        <f t="shared" ref="AF134:AF142" si="88">IF(5 = P134, N134 * -1, N134)</f>
        <v>-607.04</v>
      </c>
    </row>
    <row r="135" spans="1:32" x14ac:dyDescent="0.55000000000000004">
      <c r="A135" s="22" t="s">
        <v>242</v>
      </c>
      <c r="B135" s="17">
        <v>6399.9</v>
      </c>
      <c r="C135" s="17">
        <v>12282.12</v>
      </c>
      <c r="D135" s="17">
        <v>4646.29</v>
      </c>
      <c r="E135" s="17">
        <v>5061.29</v>
      </c>
      <c r="F135" s="17">
        <v>5511.29</v>
      </c>
      <c r="G135" s="17">
        <v>3168.42</v>
      </c>
      <c r="H135" s="17">
        <v>4102.97</v>
      </c>
      <c r="I135" s="17">
        <v>4610.29</v>
      </c>
      <c r="J135" s="17">
        <v>4210.29</v>
      </c>
      <c r="K135" s="17">
        <v>5077.2</v>
      </c>
      <c r="L135" s="17">
        <v>3383.63</v>
      </c>
      <c r="M135" s="17">
        <v>3725.81</v>
      </c>
      <c r="N135" s="17">
        <v>62179.5</v>
      </c>
      <c r="P135" s="15">
        <v>5</v>
      </c>
      <c r="Q135" s="14" t="s">
        <v>243</v>
      </c>
      <c r="T135" s="16">
        <f t="shared" si="76"/>
        <v>-6399.9</v>
      </c>
      <c r="U135" s="16">
        <f t="shared" si="77"/>
        <v>-12282.12</v>
      </c>
      <c r="V135" s="16">
        <f t="shared" si="78"/>
        <v>-4646.29</v>
      </c>
      <c r="W135" s="16">
        <f t="shared" si="79"/>
        <v>-5061.29</v>
      </c>
      <c r="X135" s="16">
        <f t="shared" si="80"/>
        <v>-5511.29</v>
      </c>
      <c r="Y135" s="16">
        <f t="shared" si="81"/>
        <v>-3168.42</v>
      </c>
      <c r="Z135" s="16">
        <f t="shared" si="82"/>
        <v>-4102.97</v>
      </c>
      <c r="AA135" s="16">
        <f t="shared" si="83"/>
        <v>-4610.29</v>
      </c>
      <c r="AB135" s="16">
        <f t="shared" si="84"/>
        <v>-4210.29</v>
      </c>
      <c r="AC135" s="16">
        <f t="shared" si="85"/>
        <v>-5077.2</v>
      </c>
      <c r="AD135" s="16">
        <f t="shared" si="86"/>
        <v>-3383.63</v>
      </c>
      <c r="AE135" s="16">
        <f t="shared" si="87"/>
        <v>-3725.81</v>
      </c>
      <c r="AF135" s="16">
        <f t="shared" si="88"/>
        <v>-62179.5</v>
      </c>
    </row>
    <row r="136" spans="1:32" x14ac:dyDescent="0.55000000000000004">
      <c r="A136" s="22" t="s">
        <v>244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520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520</v>
      </c>
      <c r="P136" s="15">
        <v>5</v>
      </c>
      <c r="Q136" s="14" t="s">
        <v>245</v>
      </c>
      <c r="T136" s="16">
        <f t="shared" si="76"/>
        <v>0</v>
      </c>
      <c r="U136" s="16">
        <f t="shared" si="77"/>
        <v>0</v>
      </c>
      <c r="V136" s="16">
        <f t="shared" si="78"/>
        <v>0</v>
      </c>
      <c r="W136" s="16">
        <f t="shared" si="79"/>
        <v>0</v>
      </c>
      <c r="X136" s="16">
        <f t="shared" si="80"/>
        <v>0</v>
      </c>
      <c r="Y136" s="16">
        <f t="shared" si="81"/>
        <v>-520</v>
      </c>
      <c r="Z136" s="16">
        <f t="shared" si="82"/>
        <v>0</v>
      </c>
      <c r="AA136" s="16">
        <f t="shared" si="83"/>
        <v>0</v>
      </c>
      <c r="AB136" s="16">
        <f t="shared" si="84"/>
        <v>0</v>
      </c>
      <c r="AC136" s="16">
        <f t="shared" si="85"/>
        <v>0</v>
      </c>
      <c r="AD136" s="16">
        <f t="shared" si="86"/>
        <v>0</v>
      </c>
      <c r="AE136" s="16">
        <f t="shared" si="87"/>
        <v>0</v>
      </c>
      <c r="AF136" s="16">
        <f t="shared" si="88"/>
        <v>-520</v>
      </c>
    </row>
    <row r="137" spans="1:32" x14ac:dyDescent="0.55000000000000004">
      <c r="A137" s="22" t="s">
        <v>246</v>
      </c>
      <c r="B137" s="17">
        <v>130.57</v>
      </c>
      <c r="C137" s="17">
        <v>135.82</v>
      </c>
      <c r="D137" s="17">
        <v>0</v>
      </c>
      <c r="E137" s="17">
        <v>0</v>
      </c>
      <c r="F137" s="17">
        <v>0</v>
      </c>
      <c r="G137" s="17">
        <v>129.34</v>
      </c>
      <c r="H137" s="17">
        <v>0</v>
      </c>
      <c r="I137" s="17">
        <v>0</v>
      </c>
      <c r="J137" s="17">
        <v>130.80000000000001</v>
      </c>
      <c r="K137" s="17">
        <v>9.24</v>
      </c>
      <c r="L137" s="17">
        <v>3023.94</v>
      </c>
      <c r="M137" s="17">
        <v>16.16</v>
      </c>
      <c r="N137" s="17">
        <v>3575.87</v>
      </c>
      <c r="P137" s="15">
        <v>5</v>
      </c>
      <c r="Q137" s="14" t="s">
        <v>247</v>
      </c>
      <c r="T137" s="16">
        <f t="shared" si="76"/>
        <v>-130.57</v>
      </c>
      <c r="U137" s="16">
        <f t="shared" si="77"/>
        <v>-135.82</v>
      </c>
      <c r="V137" s="16">
        <f t="shared" si="78"/>
        <v>0</v>
      </c>
      <c r="W137" s="16">
        <f t="shared" si="79"/>
        <v>0</v>
      </c>
      <c r="X137" s="16">
        <f t="shared" si="80"/>
        <v>0</v>
      </c>
      <c r="Y137" s="16">
        <f t="shared" si="81"/>
        <v>-129.34</v>
      </c>
      <c r="Z137" s="16">
        <f t="shared" si="82"/>
        <v>0</v>
      </c>
      <c r="AA137" s="16">
        <f t="shared" si="83"/>
        <v>0</v>
      </c>
      <c r="AB137" s="16">
        <f t="shared" si="84"/>
        <v>-130.80000000000001</v>
      </c>
      <c r="AC137" s="16">
        <f t="shared" si="85"/>
        <v>-9.24</v>
      </c>
      <c r="AD137" s="16">
        <f t="shared" si="86"/>
        <v>-3023.94</v>
      </c>
      <c r="AE137" s="16">
        <f t="shared" si="87"/>
        <v>-16.16</v>
      </c>
      <c r="AF137" s="16">
        <f t="shared" si="88"/>
        <v>-3575.87</v>
      </c>
    </row>
    <row r="138" spans="1:32" x14ac:dyDescent="0.55000000000000004">
      <c r="A138" s="22" t="s">
        <v>248</v>
      </c>
      <c r="B138" s="17">
        <v>3448.04</v>
      </c>
      <c r="C138" s="17">
        <v>593.35</v>
      </c>
      <c r="D138" s="17">
        <v>0</v>
      </c>
      <c r="E138" s="17">
        <v>778.66</v>
      </c>
      <c r="F138" s="17">
        <v>5000.8599999999997</v>
      </c>
      <c r="G138" s="17">
        <v>1955.4</v>
      </c>
      <c r="H138" s="17">
        <v>1073.98</v>
      </c>
      <c r="I138" s="17">
        <v>0</v>
      </c>
      <c r="J138" s="17">
        <v>354.82</v>
      </c>
      <c r="K138" s="17">
        <v>238.67</v>
      </c>
      <c r="L138" s="17">
        <v>585.85</v>
      </c>
      <c r="M138" s="17">
        <v>0</v>
      </c>
      <c r="N138" s="17">
        <v>14029.63</v>
      </c>
      <c r="P138" s="15">
        <v>5</v>
      </c>
      <c r="Q138" s="14" t="s">
        <v>249</v>
      </c>
      <c r="T138" s="16">
        <f t="shared" si="76"/>
        <v>-3448.04</v>
      </c>
      <c r="U138" s="16">
        <f t="shared" si="77"/>
        <v>-593.35</v>
      </c>
      <c r="V138" s="16">
        <f t="shared" si="78"/>
        <v>0</v>
      </c>
      <c r="W138" s="16">
        <f t="shared" si="79"/>
        <v>-778.66</v>
      </c>
      <c r="X138" s="16">
        <f t="shared" si="80"/>
        <v>-5000.8599999999997</v>
      </c>
      <c r="Y138" s="16">
        <f t="shared" si="81"/>
        <v>-1955.4</v>
      </c>
      <c r="Z138" s="16">
        <f t="shared" si="82"/>
        <v>-1073.98</v>
      </c>
      <c r="AA138" s="16">
        <f t="shared" si="83"/>
        <v>0</v>
      </c>
      <c r="AB138" s="16">
        <f t="shared" si="84"/>
        <v>-354.82</v>
      </c>
      <c r="AC138" s="16">
        <f t="shared" si="85"/>
        <v>-238.67</v>
      </c>
      <c r="AD138" s="16">
        <f t="shared" si="86"/>
        <v>-585.85</v>
      </c>
      <c r="AE138" s="16">
        <f t="shared" si="87"/>
        <v>0</v>
      </c>
      <c r="AF138" s="16">
        <f t="shared" si="88"/>
        <v>-14029.63</v>
      </c>
    </row>
    <row r="139" spans="1:32" x14ac:dyDescent="0.55000000000000004">
      <c r="A139" s="22" t="s">
        <v>250</v>
      </c>
      <c r="B139" s="17">
        <v>71.209999999999994</v>
      </c>
      <c r="C139" s="17">
        <v>0</v>
      </c>
      <c r="D139" s="17">
        <v>2722.71</v>
      </c>
      <c r="E139" s="17">
        <v>277.62</v>
      </c>
      <c r="F139" s="17">
        <v>124.51</v>
      </c>
      <c r="G139" s="17">
        <v>0</v>
      </c>
      <c r="H139" s="17">
        <v>0</v>
      </c>
      <c r="I139" s="17">
        <v>374.19</v>
      </c>
      <c r="J139" s="17">
        <v>80.45</v>
      </c>
      <c r="K139" s="17">
        <v>1118.3699999999999</v>
      </c>
      <c r="L139" s="17">
        <v>521.75</v>
      </c>
      <c r="M139" s="17">
        <v>1023.61</v>
      </c>
      <c r="N139" s="17">
        <v>6314.42</v>
      </c>
      <c r="P139" s="15">
        <v>5</v>
      </c>
      <c r="Q139" s="14" t="s">
        <v>251</v>
      </c>
      <c r="T139" s="16">
        <f t="shared" si="76"/>
        <v>-71.209999999999994</v>
      </c>
      <c r="U139" s="16">
        <f t="shared" si="77"/>
        <v>0</v>
      </c>
      <c r="V139" s="16">
        <f t="shared" si="78"/>
        <v>-2722.71</v>
      </c>
      <c r="W139" s="16">
        <f t="shared" si="79"/>
        <v>-277.62</v>
      </c>
      <c r="X139" s="16">
        <f t="shared" si="80"/>
        <v>-124.51</v>
      </c>
      <c r="Y139" s="16">
        <f t="shared" si="81"/>
        <v>0</v>
      </c>
      <c r="Z139" s="16">
        <f t="shared" si="82"/>
        <v>0</v>
      </c>
      <c r="AA139" s="16">
        <f t="shared" si="83"/>
        <v>-374.19</v>
      </c>
      <c r="AB139" s="16">
        <f t="shared" si="84"/>
        <v>-80.45</v>
      </c>
      <c r="AC139" s="16">
        <f t="shared" si="85"/>
        <v>-1118.3699999999999</v>
      </c>
      <c r="AD139" s="16">
        <f t="shared" si="86"/>
        <v>-521.75</v>
      </c>
      <c r="AE139" s="16">
        <f t="shared" si="87"/>
        <v>-1023.61</v>
      </c>
      <c r="AF139" s="16">
        <f t="shared" si="88"/>
        <v>-6314.42</v>
      </c>
    </row>
    <row r="140" spans="1:32" x14ac:dyDescent="0.55000000000000004">
      <c r="A140" s="22" t="s">
        <v>252</v>
      </c>
      <c r="B140" s="17">
        <v>73.680000000000007</v>
      </c>
      <c r="C140" s="17">
        <v>606.03</v>
      </c>
      <c r="D140" s="17">
        <v>297.14999999999998</v>
      </c>
      <c r="E140" s="17">
        <v>0</v>
      </c>
      <c r="F140" s="17">
        <v>0</v>
      </c>
      <c r="G140" s="17">
        <v>204.98</v>
      </c>
      <c r="H140" s="17">
        <v>166.3</v>
      </c>
      <c r="I140" s="17">
        <v>0</v>
      </c>
      <c r="J140" s="17">
        <v>663.64</v>
      </c>
      <c r="K140" s="17">
        <v>0</v>
      </c>
      <c r="L140" s="17">
        <v>0</v>
      </c>
      <c r="M140" s="17">
        <v>0</v>
      </c>
      <c r="N140" s="17">
        <v>2011.78</v>
      </c>
      <c r="P140" s="15">
        <v>5</v>
      </c>
      <c r="Q140" s="14" t="s">
        <v>253</v>
      </c>
      <c r="T140" s="16">
        <f t="shared" si="76"/>
        <v>-73.680000000000007</v>
      </c>
      <c r="U140" s="16">
        <f t="shared" si="77"/>
        <v>-606.03</v>
      </c>
      <c r="V140" s="16">
        <f t="shared" si="78"/>
        <v>-297.14999999999998</v>
      </c>
      <c r="W140" s="16">
        <f t="shared" si="79"/>
        <v>0</v>
      </c>
      <c r="X140" s="16">
        <f t="shared" si="80"/>
        <v>0</v>
      </c>
      <c r="Y140" s="16">
        <f t="shared" si="81"/>
        <v>-204.98</v>
      </c>
      <c r="Z140" s="16">
        <f t="shared" si="82"/>
        <v>-166.3</v>
      </c>
      <c r="AA140" s="16">
        <f t="shared" si="83"/>
        <v>0</v>
      </c>
      <c r="AB140" s="16">
        <f t="shared" si="84"/>
        <v>-663.64</v>
      </c>
      <c r="AC140" s="16">
        <f t="shared" si="85"/>
        <v>0</v>
      </c>
      <c r="AD140" s="16">
        <f t="shared" si="86"/>
        <v>0</v>
      </c>
      <c r="AE140" s="16">
        <f t="shared" si="87"/>
        <v>0</v>
      </c>
      <c r="AF140" s="16">
        <f t="shared" si="88"/>
        <v>-2011.78</v>
      </c>
    </row>
    <row r="141" spans="1:32" x14ac:dyDescent="0.55000000000000004">
      <c r="A141" s="22" t="s">
        <v>254</v>
      </c>
      <c r="B141" s="17">
        <v>200</v>
      </c>
      <c r="C141" s="17">
        <v>200</v>
      </c>
      <c r="D141" s="17">
        <v>200</v>
      </c>
      <c r="E141" s="17">
        <v>200</v>
      </c>
      <c r="F141" s="17">
        <v>200</v>
      </c>
      <c r="G141" s="17">
        <v>200</v>
      </c>
      <c r="H141" s="17">
        <v>200</v>
      </c>
      <c r="I141" s="17">
        <v>200</v>
      </c>
      <c r="J141" s="17">
        <v>200</v>
      </c>
      <c r="K141" s="17">
        <v>200</v>
      </c>
      <c r="L141" s="17">
        <v>200</v>
      </c>
      <c r="M141" s="17">
        <v>200</v>
      </c>
      <c r="N141" s="17">
        <v>2400</v>
      </c>
      <c r="P141" s="15">
        <v>5</v>
      </c>
      <c r="Q141" s="14" t="s">
        <v>255</v>
      </c>
      <c r="T141" s="16">
        <f t="shared" si="76"/>
        <v>-200</v>
      </c>
      <c r="U141" s="16">
        <f t="shared" si="77"/>
        <v>-200</v>
      </c>
      <c r="V141" s="16">
        <f t="shared" si="78"/>
        <v>-200</v>
      </c>
      <c r="W141" s="16">
        <f t="shared" si="79"/>
        <v>-200</v>
      </c>
      <c r="X141" s="16">
        <f t="shared" si="80"/>
        <v>-200</v>
      </c>
      <c r="Y141" s="16">
        <f t="shared" si="81"/>
        <v>-200</v>
      </c>
      <c r="Z141" s="16">
        <f t="shared" si="82"/>
        <v>-200</v>
      </c>
      <c r="AA141" s="16">
        <f t="shared" si="83"/>
        <v>-200</v>
      </c>
      <c r="AB141" s="16">
        <f t="shared" si="84"/>
        <v>-200</v>
      </c>
      <c r="AC141" s="16">
        <f t="shared" si="85"/>
        <v>-200</v>
      </c>
      <c r="AD141" s="16">
        <f t="shared" si="86"/>
        <v>-200</v>
      </c>
      <c r="AE141" s="16">
        <f t="shared" si="87"/>
        <v>-200</v>
      </c>
      <c r="AF141" s="16">
        <f t="shared" si="88"/>
        <v>-2400</v>
      </c>
    </row>
    <row r="142" spans="1:32" x14ac:dyDescent="0.55000000000000004">
      <c r="A142" s="22" t="s">
        <v>256</v>
      </c>
      <c r="B142" s="17">
        <v>178</v>
      </c>
      <c r="C142" s="17">
        <v>178</v>
      </c>
      <c r="D142" s="17">
        <v>178</v>
      </c>
      <c r="E142" s="17">
        <v>178</v>
      </c>
      <c r="F142" s="17">
        <v>89651.3</v>
      </c>
      <c r="G142" s="17">
        <v>1099.05</v>
      </c>
      <c r="H142" s="17">
        <v>1099.05</v>
      </c>
      <c r="I142" s="17">
        <v>1099.05</v>
      </c>
      <c r="J142" s="17">
        <v>1099.05</v>
      </c>
      <c r="K142" s="17">
        <v>1099.05</v>
      </c>
      <c r="L142" s="17">
        <v>1099.05</v>
      </c>
      <c r="M142" s="17">
        <v>1099.05</v>
      </c>
      <c r="N142" s="17">
        <v>98056.65</v>
      </c>
      <c r="P142" s="15">
        <v>5</v>
      </c>
      <c r="Q142" s="14" t="s">
        <v>257</v>
      </c>
      <c r="T142" s="16">
        <f t="shared" si="76"/>
        <v>-178</v>
      </c>
      <c r="U142" s="16">
        <f t="shared" si="77"/>
        <v>-178</v>
      </c>
      <c r="V142" s="16">
        <f t="shared" si="78"/>
        <v>-178</v>
      </c>
      <c r="W142" s="16">
        <f t="shared" si="79"/>
        <v>-178</v>
      </c>
      <c r="X142" s="16">
        <f t="shared" si="80"/>
        <v>-89651.3</v>
      </c>
      <c r="Y142" s="16">
        <f t="shared" si="81"/>
        <v>-1099.05</v>
      </c>
      <c r="Z142" s="16">
        <f t="shared" si="82"/>
        <v>-1099.05</v>
      </c>
      <c r="AA142" s="16">
        <f t="shared" si="83"/>
        <v>-1099.05</v>
      </c>
      <c r="AB142" s="16">
        <f t="shared" si="84"/>
        <v>-1099.05</v>
      </c>
      <c r="AC142" s="16">
        <f t="shared" si="85"/>
        <v>-1099.05</v>
      </c>
      <c r="AD142" s="16">
        <f t="shared" si="86"/>
        <v>-1099.05</v>
      </c>
      <c r="AE142" s="16">
        <f t="shared" si="87"/>
        <v>-1099.05</v>
      </c>
      <c r="AF142" s="16">
        <f t="shared" si="88"/>
        <v>-98056.65</v>
      </c>
    </row>
    <row r="143" spans="1:32" x14ac:dyDescent="0.55000000000000004">
      <c r="A143" s="12" t="s">
        <v>258</v>
      </c>
      <c r="B143" s="11">
        <f>IF(5 = P143, T143 * -1, T143)</f>
        <v>11108.439999999999</v>
      </c>
      <c r="C143" s="11">
        <f>IF(5 = P143, U143 * -1, U143)</f>
        <v>13995.320000000002</v>
      </c>
      <c r="D143" s="11">
        <f>IF(5 = P143, V143 * -1, V143)</f>
        <v>8044.15</v>
      </c>
      <c r="E143" s="11">
        <f>IF(5 = P143, W143 * -1, W143)</f>
        <v>6495.57</v>
      </c>
      <c r="F143" s="11">
        <f>IF(5 = P143, X143 * -1, X143)</f>
        <v>100487.96</v>
      </c>
      <c r="G143" s="11">
        <f>IF(5 = P143, Y143 * -1, Y143)</f>
        <v>7277.19</v>
      </c>
      <c r="H143" s="11">
        <f>IF(5 = P143, Z143 * -1, Z143)</f>
        <v>6642.3000000000011</v>
      </c>
      <c r="I143" s="11">
        <f>IF(5 = P143, AA143 * -1, AA143)</f>
        <v>6283.53</v>
      </c>
      <c r="J143" s="11">
        <f>IF(5 = P143, AB143 * -1, AB143)</f>
        <v>6739.05</v>
      </c>
      <c r="K143" s="11">
        <f>IF(5 = P143, AC143 * -1, AC143)</f>
        <v>7742.53</v>
      </c>
      <c r="L143" s="11">
        <f>IF(5 = P143, AD143 * -1, AD143)</f>
        <v>8814.2199999999993</v>
      </c>
      <c r="M143" s="11">
        <f>IF(5 = P143, AE143 * -1, AE143)</f>
        <v>6064.63</v>
      </c>
      <c r="N143" s="11">
        <f>IF(5 = P143, AF143 * -1, AF143)</f>
        <v>189694.89</v>
      </c>
      <c r="P143" s="9">
        <v>5</v>
      </c>
      <c r="Q143" s="8" t="str">
        <f>Q142</f>
        <v>Liv Crossroads</v>
      </c>
      <c r="R143" s="8">
        <f>R142</f>
        <v>0</v>
      </c>
      <c r="S143" s="9">
        <f>S142</f>
        <v>0</v>
      </c>
      <c r="T143" s="10">
        <f t="shared" ref="T143:AF143" si="89">SUM(T134:T142)</f>
        <v>-11108.439999999999</v>
      </c>
      <c r="U143" s="10">
        <f t="shared" si="89"/>
        <v>-13995.320000000002</v>
      </c>
      <c r="V143" s="10">
        <f t="shared" si="89"/>
        <v>-8044.15</v>
      </c>
      <c r="W143" s="10">
        <f t="shared" si="89"/>
        <v>-6495.57</v>
      </c>
      <c r="X143" s="10">
        <f t="shared" si="89"/>
        <v>-100487.96</v>
      </c>
      <c r="Y143" s="10">
        <f t="shared" si="89"/>
        <v>-7277.19</v>
      </c>
      <c r="Z143" s="10">
        <f t="shared" si="89"/>
        <v>-6642.3000000000011</v>
      </c>
      <c r="AA143" s="10">
        <f t="shared" si="89"/>
        <v>-6283.53</v>
      </c>
      <c r="AB143" s="10">
        <f t="shared" si="89"/>
        <v>-6739.05</v>
      </c>
      <c r="AC143" s="10">
        <f t="shared" si="89"/>
        <v>-7742.53</v>
      </c>
      <c r="AD143" s="10">
        <f t="shared" si="89"/>
        <v>-8814.2199999999993</v>
      </c>
      <c r="AE143" s="10">
        <f t="shared" si="89"/>
        <v>-6064.63</v>
      </c>
      <c r="AF143" s="10">
        <f t="shared" si="89"/>
        <v>-189694.89</v>
      </c>
    </row>
    <row r="145" spans="1:32" x14ac:dyDescent="0.55000000000000004">
      <c r="A145" s="20" t="s">
        <v>259</v>
      </c>
    </row>
    <row r="146" spans="1:32" x14ac:dyDescent="0.55000000000000004">
      <c r="A146" s="22" t="s">
        <v>260</v>
      </c>
      <c r="B146" s="17">
        <v>0</v>
      </c>
      <c r="C146" s="17">
        <v>0</v>
      </c>
      <c r="D146" s="17">
        <v>45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45</v>
      </c>
      <c r="L146" s="17">
        <v>0</v>
      </c>
      <c r="M146" s="17">
        <v>0</v>
      </c>
      <c r="N146" s="17">
        <v>90</v>
      </c>
      <c r="P146" s="15">
        <v>5</v>
      </c>
      <c r="Q146" s="14" t="s">
        <v>261</v>
      </c>
      <c r="T146" s="16">
        <f t="shared" ref="T146:T166" si="90">IF(5 = P146, B146 * -1, B146)</f>
        <v>0</v>
      </c>
      <c r="U146" s="16">
        <f t="shared" ref="U146:U166" si="91">IF(5 = P146, C146 * -1, C146)</f>
        <v>0</v>
      </c>
      <c r="V146" s="16">
        <f t="shared" ref="V146:V166" si="92">IF(5 = P146, D146 * -1, D146)</f>
        <v>-45</v>
      </c>
      <c r="W146" s="16">
        <f t="shared" ref="W146:W166" si="93">IF(5 = P146, E146 * -1, E146)</f>
        <v>0</v>
      </c>
      <c r="X146" s="16">
        <f t="shared" ref="X146:X166" si="94">IF(5 = P146, F146 * -1, F146)</f>
        <v>0</v>
      </c>
      <c r="Y146" s="16">
        <f t="shared" ref="Y146:Y166" si="95">IF(5 = P146, G146 * -1, G146)</f>
        <v>0</v>
      </c>
      <c r="Z146" s="16">
        <f t="shared" ref="Z146:Z166" si="96">IF(5 = P146, H146 * -1, H146)</f>
        <v>0</v>
      </c>
      <c r="AA146" s="16">
        <f t="shared" ref="AA146:AA166" si="97">IF(5 = P146, I146 * -1, I146)</f>
        <v>0</v>
      </c>
      <c r="AB146" s="16">
        <f t="shared" ref="AB146:AB166" si="98">IF(5 = P146, J146 * -1, J146)</f>
        <v>0</v>
      </c>
      <c r="AC146" s="16">
        <f t="shared" ref="AC146:AC166" si="99">IF(5 = P146, K146 * -1, K146)</f>
        <v>-45</v>
      </c>
      <c r="AD146" s="16">
        <f t="shared" ref="AD146:AD166" si="100">IF(5 = P146, L146 * -1, L146)</f>
        <v>0</v>
      </c>
      <c r="AE146" s="16">
        <f t="shared" ref="AE146:AE166" si="101">IF(5 = P146, M146 * -1, M146)</f>
        <v>0</v>
      </c>
      <c r="AF146" s="16">
        <f t="shared" ref="AF146:AF166" si="102">IF(5 = P146, N146 * -1, N146)</f>
        <v>-90</v>
      </c>
    </row>
    <row r="147" spans="1:32" x14ac:dyDescent="0.55000000000000004">
      <c r="A147" s="22" t="s">
        <v>262</v>
      </c>
      <c r="B147" s="17">
        <v>46.32</v>
      </c>
      <c r="C147" s="17">
        <v>11.98</v>
      </c>
      <c r="D147" s="17">
        <v>29.95</v>
      </c>
      <c r="E147" s="17">
        <v>0</v>
      </c>
      <c r="F147" s="17">
        <v>0</v>
      </c>
      <c r="G147" s="17">
        <v>0</v>
      </c>
      <c r="H147" s="17">
        <v>53.03</v>
      </c>
      <c r="I147" s="17">
        <v>0</v>
      </c>
      <c r="J147" s="17">
        <v>31.16</v>
      </c>
      <c r="K147" s="17">
        <v>0</v>
      </c>
      <c r="L147" s="17">
        <v>31.16</v>
      </c>
      <c r="M147" s="17">
        <v>48.54</v>
      </c>
      <c r="N147" s="17">
        <v>252.14</v>
      </c>
      <c r="P147" s="15">
        <v>5</v>
      </c>
      <c r="Q147" s="14" t="s">
        <v>263</v>
      </c>
      <c r="T147" s="16">
        <f t="shared" si="90"/>
        <v>-46.32</v>
      </c>
      <c r="U147" s="16">
        <f t="shared" si="91"/>
        <v>-11.98</v>
      </c>
      <c r="V147" s="16">
        <f t="shared" si="92"/>
        <v>-29.95</v>
      </c>
      <c r="W147" s="16">
        <f t="shared" si="93"/>
        <v>0</v>
      </c>
      <c r="X147" s="16">
        <f t="shared" si="94"/>
        <v>0</v>
      </c>
      <c r="Y147" s="16">
        <f t="shared" si="95"/>
        <v>0</v>
      </c>
      <c r="Z147" s="16">
        <f t="shared" si="96"/>
        <v>-53.03</v>
      </c>
      <c r="AA147" s="16">
        <f t="shared" si="97"/>
        <v>0</v>
      </c>
      <c r="AB147" s="16">
        <f t="shared" si="98"/>
        <v>-31.16</v>
      </c>
      <c r="AC147" s="16">
        <f t="shared" si="99"/>
        <v>0</v>
      </c>
      <c r="AD147" s="16">
        <f t="shared" si="100"/>
        <v>-31.16</v>
      </c>
      <c r="AE147" s="16">
        <f t="shared" si="101"/>
        <v>-48.54</v>
      </c>
      <c r="AF147" s="16">
        <f t="shared" si="102"/>
        <v>-252.14</v>
      </c>
    </row>
    <row r="148" spans="1:32" x14ac:dyDescent="0.55000000000000004">
      <c r="A148" s="22" t="s">
        <v>264</v>
      </c>
      <c r="B148" s="17">
        <v>1141.07</v>
      </c>
      <c r="C148" s="17">
        <v>528.94000000000005</v>
      </c>
      <c r="D148" s="17">
        <v>408.77</v>
      </c>
      <c r="E148" s="17">
        <v>382</v>
      </c>
      <c r="F148" s="17">
        <v>919.18</v>
      </c>
      <c r="G148" s="17">
        <v>144.06</v>
      </c>
      <c r="H148" s="17">
        <v>91.88</v>
      </c>
      <c r="I148" s="17">
        <v>1934.99</v>
      </c>
      <c r="J148" s="17">
        <v>572.77</v>
      </c>
      <c r="K148" s="17">
        <v>2351.8000000000002</v>
      </c>
      <c r="L148" s="17">
        <v>144.18</v>
      </c>
      <c r="M148" s="17">
        <v>2426.71</v>
      </c>
      <c r="N148" s="17">
        <v>11046.35</v>
      </c>
      <c r="P148" s="15">
        <v>5</v>
      </c>
      <c r="Q148" s="14" t="s">
        <v>265</v>
      </c>
      <c r="T148" s="16">
        <f t="shared" si="90"/>
        <v>-1141.07</v>
      </c>
      <c r="U148" s="16">
        <f t="shared" si="91"/>
        <v>-528.94000000000005</v>
      </c>
      <c r="V148" s="16">
        <f t="shared" si="92"/>
        <v>-408.77</v>
      </c>
      <c r="W148" s="16">
        <f t="shared" si="93"/>
        <v>-382</v>
      </c>
      <c r="X148" s="16">
        <f t="shared" si="94"/>
        <v>-919.18</v>
      </c>
      <c r="Y148" s="16">
        <f t="shared" si="95"/>
        <v>-144.06</v>
      </c>
      <c r="Z148" s="16">
        <f t="shared" si="96"/>
        <v>-91.88</v>
      </c>
      <c r="AA148" s="16">
        <f t="shared" si="97"/>
        <v>-1934.99</v>
      </c>
      <c r="AB148" s="16">
        <f t="shared" si="98"/>
        <v>-572.77</v>
      </c>
      <c r="AC148" s="16">
        <f t="shared" si="99"/>
        <v>-2351.8000000000002</v>
      </c>
      <c r="AD148" s="16">
        <f t="shared" si="100"/>
        <v>-144.18</v>
      </c>
      <c r="AE148" s="16">
        <f t="shared" si="101"/>
        <v>-2426.71</v>
      </c>
      <c r="AF148" s="16">
        <f t="shared" si="102"/>
        <v>-11046.35</v>
      </c>
    </row>
    <row r="149" spans="1:32" x14ac:dyDescent="0.55000000000000004">
      <c r="A149" s="22" t="s">
        <v>266</v>
      </c>
      <c r="B149" s="17">
        <v>473.48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2393.92</v>
      </c>
      <c r="I149" s="17">
        <v>0</v>
      </c>
      <c r="J149" s="17">
        <v>237.5</v>
      </c>
      <c r="K149" s="17">
        <v>0</v>
      </c>
      <c r="L149" s="17">
        <v>0</v>
      </c>
      <c r="M149" s="17">
        <v>0</v>
      </c>
      <c r="N149" s="17">
        <v>3104.9</v>
      </c>
      <c r="P149" s="15">
        <v>5</v>
      </c>
      <c r="Q149" s="14" t="s">
        <v>267</v>
      </c>
      <c r="T149" s="16">
        <f t="shared" si="90"/>
        <v>-473.48</v>
      </c>
      <c r="U149" s="16">
        <f t="shared" si="91"/>
        <v>0</v>
      </c>
      <c r="V149" s="16">
        <f t="shared" si="92"/>
        <v>0</v>
      </c>
      <c r="W149" s="16">
        <f t="shared" si="93"/>
        <v>0</v>
      </c>
      <c r="X149" s="16">
        <f t="shared" si="94"/>
        <v>0</v>
      </c>
      <c r="Y149" s="16">
        <f t="shared" si="95"/>
        <v>0</v>
      </c>
      <c r="Z149" s="16">
        <f t="shared" si="96"/>
        <v>-2393.92</v>
      </c>
      <c r="AA149" s="16">
        <f t="shared" si="97"/>
        <v>0</v>
      </c>
      <c r="AB149" s="16">
        <f t="shared" si="98"/>
        <v>-237.5</v>
      </c>
      <c r="AC149" s="16">
        <f t="shared" si="99"/>
        <v>0</v>
      </c>
      <c r="AD149" s="16">
        <f t="shared" si="100"/>
        <v>0</v>
      </c>
      <c r="AE149" s="16">
        <f t="shared" si="101"/>
        <v>0</v>
      </c>
      <c r="AF149" s="16">
        <f t="shared" si="102"/>
        <v>-3104.9</v>
      </c>
    </row>
    <row r="150" spans="1:32" x14ac:dyDescent="0.55000000000000004">
      <c r="A150" s="22" t="s">
        <v>268</v>
      </c>
      <c r="B150" s="17">
        <v>0</v>
      </c>
      <c r="C150" s="17">
        <v>0</v>
      </c>
      <c r="D150" s="17">
        <v>447.08</v>
      </c>
      <c r="E150" s="17">
        <v>118.97</v>
      </c>
      <c r="F150" s="17">
        <v>0</v>
      </c>
      <c r="G150" s="17">
        <v>610.04999999999995</v>
      </c>
      <c r="H150" s="17">
        <v>103.82</v>
      </c>
      <c r="I150" s="17">
        <v>45.79</v>
      </c>
      <c r="J150" s="17">
        <v>218.84</v>
      </c>
      <c r="K150" s="17">
        <v>760.95</v>
      </c>
      <c r="L150" s="17">
        <v>95.82</v>
      </c>
      <c r="M150" s="17">
        <v>62.31</v>
      </c>
      <c r="N150" s="17">
        <v>2463.63</v>
      </c>
      <c r="P150" s="15">
        <v>5</v>
      </c>
      <c r="Q150" s="14" t="s">
        <v>269</v>
      </c>
      <c r="T150" s="16">
        <f t="shared" si="90"/>
        <v>0</v>
      </c>
      <c r="U150" s="16">
        <f t="shared" si="91"/>
        <v>0</v>
      </c>
      <c r="V150" s="16">
        <f t="shared" si="92"/>
        <v>-447.08</v>
      </c>
      <c r="W150" s="16">
        <f t="shared" si="93"/>
        <v>-118.97</v>
      </c>
      <c r="X150" s="16">
        <f t="shared" si="94"/>
        <v>0</v>
      </c>
      <c r="Y150" s="16">
        <f t="shared" si="95"/>
        <v>-610.04999999999995</v>
      </c>
      <c r="Z150" s="16">
        <f t="shared" si="96"/>
        <v>-103.82</v>
      </c>
      <c r="AA150" s="16">
        <f t="shared" si="97"/>
        <v>-45.79</v>
      </c>
      <c r="AB150" s="16">
        <f t="shared" si="98"/>
        <v>-218.84</v>
      </c>
      <c r="AC150" s="16">
        <f t="shared" si="99"/>
        <v>-760.95</v>
      </c>
      <c r="AD150" s="16">
        <f t="shared" si="100"/>
        <v>-95.82</v>
      </c>
      <c r="AE150" s="16">
        <f t="shared" si="101"/>
        <v>-62.31</v>
      </c>
      <c r="AF150" s="16">
        <f t="shared" si="102"/>
        <v>-2463.63</v>
      </c>
    </row>
    <row r="151" spans="1:32" x14ac:dyDescent="0.55000000000000004">
      <c r="A151" s="22" t="s">
        <v>270</v>
      </c>
      <c r="B151" s="17">
        <v>42.35</v>
      </c>
      <c r="C151" s="17">
        <v>335.54</v>
      </c>
      <c r="D151" s="17">
        <v>1500.43</v>
      </c>
      <c r="E151" s="17">
        <v>712.24</v>
      </c>
      <c r="F151" s="17">
        <v>5120.1000000000004</v>
      </c>
      <c r="G151" s="17">
        <v>692.92</v>
      </c>
      <c r="H151" s="17">
        <v>712.53</v>
      </c>
      <c r="I151" s="17">
        <v>622.45000000000005</v>
      </c>
      <c r="J151" s="17">
        <v>2080.69</v>
      </c>
      <c r="K151" s="17">
        <v>1788.57</v>
      </c>
      <c r="L151" s="17">
        <v>211.15</v>
      </c>
      <c r="M151" s="17">
        <v>451.04</v>
      </c>
      <c r="N151" s="17">
        <v>14270.01</v>
      </c>
      <c r="P151" s="15">
        <v>5</v>
      </c>
      <c r="Q151" s="14" t="s">
        <v>271</v>
      </c>
      <c r="T151" s="16">
        <f t="shared" si="90"/>
        <v>-42.35</v>
      </c>
      <c r="U151" s="16">
        <f t="shared" si="91"/>
        <v>-335.54</v>
      </c>
      <c r="V151" s="16">
        <f t="shared" si="92"/>
        <v>-1500.43</v>
      </c>
      <c r="W151" s="16">
        <f t="shared" si="93"/>
        <v>-712.24</v>
      </c>
      <c r="X151" s="16">
        <f t="shared" si="94"/>
        <v>-5120.1000000000004</v>
      </c>
      <c r="Y151" s="16">
        <f t="shared" si="95"/>
        <v>-692.92</v>
      </c>
      <c r="Z151" s="16">
        <f t="shared" si="96"/>
        <v>-712.53</v>
      </c>
      <c r="AA151" s="16">
        <f t="shared" si="97"/>
        <v>-622.45000000000005</v>
      </c>
      <c r="AB151" s="16">
        <f t="shared" si="98"/>
        <v>-2080.69</v>
      </c>
      <c r="AC151" s="16">
        <f t="shared" si="99"/>
        <v>-1788.57</v>
      </c>
      <c r="AD151" s="16">
        <f t="shared" si="100"/>
        <v>-211.15</v>
      </c>
      <c r="AE151" s="16">
        <f t="shared" si="101"/>
        <v>-451.04</v>
      </c>
      <c r="AF151" s="16">
        <f t="shared" si="102"/>
        <v>-14270.01</v>
      </c>
    </row>
    <row r="152" spans="1:32" x14ac:dyDescent="0.55000000000000004">
      <c r="A152" s="22" t="s">
        <v>272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74.19</v>
      </c>
      <c r="J152" s="17">
        <v>98.5</v>
      </c>
      <c r="K152" s="17">
        <v>0</v>
      </c>
      <c r="L152" s="17">
        <v>0</v>
      </c>
      <c r="M152" s="17">
        <v>0</v>
      </c>
      <c r="N152" s="17">
        <v>172.69</v>
      </c>
      <c r="P152" s="15">
        <v>5</v>
      </c>
      <c r="Q152" s="14" t="s">
        <v>273</v>
      </c>
      <c r="T152" s="16">
        <f t="shared" si="90"/>
        <v>0</v>
      </c>
      <c r="U152" s="16">
        <f t="shared" si="91"/>
        <v>0</v>
      </c>
      <c r="V152" s="16">
        <f t="shared" si="92"/>
        <v>0</v>
      </c>
      <c r="W152" s="16">
        <f t="shared" si="93"/>
        <v>0</v>
      </c>
      <c r="X152" s="16">
        <f t="shared" si="94"/>
        <v>0</v>
      </c>
      <c r="Y152" s="16">
        <f t="shared" si="95"/>
        <v>0</v>
      </c>
      <c r="Z152" s="16">
        <f t="shared" si="96"/>
        <v>0</v>
      </c>
      <c r="AA152" s="16">
        <f t="shared" si="97"/>
        <v>-74.19</v>
      </c>
      <c r="AB152" s="16">
        <f t="shared" si="98"/>
        <v>-98.5</v>
      </c>
      <c r="AC152" s="16">
        <f t="shared" si="99"/>
        <v>0</v>
      </c>
      <c r="AD152" s="16">
        <f t="shared" si="100"/>
        <v>0</v>
      </c>
      <c r="AE152" s="16">
        <f t="shared" si="101"/>
        <v>0</v>
      </c>
      <c r="AF152" s="16">
        <f t="shared" si="102"/>
        <v>-172.69</v>
      </c>
    </row>
    <row r="153" spans="1:32" x14ac:dyDescent="0.55000000000000004">
      <c r="A153" s="22" t="s">
        <v>274</v>
      </c>
      <c r="B153" s="17">
        <v>1303.8</v>
      </c>
      <c r="C153" s="17">
        <v>658.6</v>
      </c>
      <c r="D153" s="17">
        <v>658.6</v>
      </c>
      <c r="E153" s="17">
        <v>658.6</v>
      </c>
      <c r="F153" s="17">
        <v>658.6</v>
      </c>
      <c r="G153" s="17">
        <v>658.6</v>
      </c>
      <c r="H153" s="17">
        <v>658.6</v>
      </c>
      <c r="I153" s="17">
        <v>658.6</v>
      </c>
      <c r="J153" s="17">
        <v>658.6</v>
      </c>
      <c r="K153" s="17">
        <v>658.6</v>
      </c>
      <c r="L153" s="17">
        <v>658.6</v>
      </c>
      <c r="M153" s="17">
        <v>658.6</v>
      </c>
      <c r="N153" s="17">
        <v>8548.4</v>
      </c>
      <c r="P153" s="15">
        <v>5</v>
      </c>
      <c r="Q153" s="14" t="s">
        <v>275</v>
      </c>
      <c r="T153" s="16">
        <f t="shared" si="90"/>
        <v>-1303.8</v>
      </c>
      <c r="U153" s="16">
        <f t="shared" si="91"/>
        <v>-658.6</v>
      </c>
      <c r="V153" s="16">
        <f t="shared" si="92"/>
        <v>-658.6</v>
      </c>
      <c r="W153" s="16">
        <f t="shared" si="93"/>
        <v>-658.6</v>
      </c>
      <c r="X153" s="16">
        <f t="shared" si="94"/>
        <v>-658.6</v>
      </c>
      <c r="Y153" s="16">
        <f t="shared" si="95"/>
        <v>-658.6</v>
      </c>
      <c r="Z153" s="16">
        <f t="shared" si="96"/>
        <v>-658.6</v>
      </c>
      <c r="AA153" s="16">
        <f t="shared" si="97"/>
        <v>-658.6</v>
      </c>
      <c r="AB153" s="16">
        <f t="shared" si="98"/>
        <v>-658.6</v>
      </c>
      <c r="AC153" s="16">
        <f t="shared" si="99"/>
        <v>-658.6</v>
      </c>
      <c r="AD153" s="16">
        <f t="shared" si="100"/>
        <v>-658.6</v>
      </c>
      <c r="AE153" s="16">
        <f t="shared" si="101"/>
        <v>-658.6</v>
      </c>
      <c r="AF153" s="16">
        <f t="shared" si="102"/>
        <v>-8548.4</v>
      </c>
    </row>
    <row r="154" spans="1:32" x14ac:dyDescent="0.55000000000000004">
      <c r="A154" s="22" t="s">
        <v>276</v>
      </c>
      <c r="B154" s="17">
        <v>1759.9</v>
      </c>
      <c r="C154" s="17">
        <v>2605.7800000000002</v>
      </c>
      <c r="D154" s="17">
        <v>3116.38</v>
      </c>
      <c r="E154" s="17">
        <v>3274.93</v>
      </c>
      <c r="F154" s="17">
        <v>3906.41</v>
      </c>
      <c r="G154" s="17">
        <v>4046.71</v>
      </c>
      <c r="H154" s="17">
        <v>4393.7700000000004</v>
      </c>
      <c r="I154" s="17">
        <v>4393.7700000000004</v>
      </c>
      <c r="J154" s="17">
        <v>4143.1099999999997</v>
      </c>
      <c r="K154" s="17">
        <v>4268.4399999999996</v>
      </c>
      <c r="L154" s="17">
        <v>4268.4399999999996</v>
      </c>
      <c r="M154" s="17">
        <v>4268.4399999999996</v>
      </c>
      <c r="N154" s="17">
        <v>44446.080000000002</v>
      </c>
      <c r="P154" s="15">
        <v>5</v>
      </c>
      <c r="Q154" s="14" t="s">
        <v>277</v>
      </c>
      <c r="T154" s="16">
        <f t="shared" si="90"/>
        <v>-1759.9</v>
      </c>
      <c r="U154" s="16">
        <f t="shared" si="91"/>
        <v>-2605.7800000000002</v>
      </c>
      <c r="V154" s="16">
        <f t="shared" si="92"/>
        <v>-3116.38</v>
      </c>
      <c r="W154" s="16">
        <f t="shared" si="93"/>
        <v>-3274.93</v>
      </c>
      <c r="X154" s="16">
        <f t="shared" si="94"/>
        <v>-3906.41</v>
      </c>
      <c r="Y154" s="16">
        <f t="shared" si="95"/>
        <v>-4046.71</v>
      </c>
      <c r="Z154" s="16">
        <f t="shared" si="96"/>
        <v>-4393.7700000000004</v>
      </c>
      <c r="AA154" s="16">
        <f t="shared" si="97"/>
        <v>-4393.7700000000004</v>
      </c>
      <c r="AB154" s="16">
        <f t="shared" si="98"/>
        <v>-4143.1099999999997</v>
      </c>
      <c r="AC154" s="16">
        <f t="shared" si="99"/>
        <v>-4268.4399999999996</v>
      </c>
      <c r="AD154" s="16">
        <f t="shared" si="100"/>
        <v>-4268.4399999999996</v>
      </c>
      <c r="AE154" s="16">
        <f t="shared" si="101"/>
        <v>-4268.4399999999996</v>
      </c>
      <c r="AF154" s="16">
        <f t="shared" si="102"/>
        <v>-44446.080000000002</v>
      </c>
    </row>
    <row r="155" spans="1:32" x14ac:dyDescent="0.55000000000000004">
      <c r="A155" s="22" t="s">
        <v>278</v>
      </c>
      <c r="B155" s="17">
        <v>0</v>
      </c>
      <c r="C155" s="17">
        <v>0</v>
      </c>
      <c r="D155" s="17">
        <v>0</v>
      </c>
      <c r="E155" s="17">
        <v>0</v>
      </c>
      <c r="F155" s="17">
        <v>64.27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64.27</v>
      </c>
      <c r="P155" s="15">
        <v>5</v>
      </c>
      <c r="Q155" s="14" t="s">
        <v>279</v>
      </c>
      <c r="T155" s="16">
        <f t="shared" si="90"/>
        <v>0</v>
      </c>
      <c r="U155" s="16">
        <f t="shared" si="91"/>
        <v>0</v>
      </c>
      <c r="V155" s="16">
        <f t="shared" si="92"/>
        <v>0</v>
      </c>
      <c r="W155" s="16">
        <f t="shared" si="93"/>
        <v>0</v>
      </c>
      <c r="X155" s="16">
        <f t="shared" si="94"/>
        <v>-64.27</v>
      </c>
      <c r="Y155" s="16">
        <f t="shared" si="95"/>
        <v>0</v>
      </c>
      <c r="Z155" s="16">
        <f t="shared" si="96"/>
        <v>0</v>
      </c>
      <c r="AA155" s="16">
        <f t="shared" si="97"/>
        <v>0</v>
      </c>
      <c r="AB155" s="16">
        <f t="shared" si="98"/>
        <v>0</v>
      </c>
      <c r="AC155" s="16">
        <f t="shared" si="99"/>
        <v>0</v>
      </c>
      <c r="AD155" s="16">
        <f t="shared" si="100"/>
        <v>0</v>
      </c>
      <c r="AE155" s="16">
        <f t="shared" si="101"/>
        <v>0</v>
      </c>
      <c r="AF155" s="16">
        <f t="shared" si="102"/>
        <v>-64.27</v>
      </c>
    </row>
    <row r="156" spans="1:32" x14ac:dyDescent="0.55000000000000004">
      <c r="A156" s="22" t="s">
        <v>280</v>
      </c>
      <c r="B156" s="17">
        <v>199.95</v>
      </c>
      <c r="C156" s="17">
        <v>199.95</v>
      </c>
      <c r="D156" s="17">
        <v>200.05</v>
      </c>
      <c r="E156" s="17">
        <v>200</v>
      </c>
      <c r="F156" s="17">
        <v>-600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91.58</v>
      </c>
      <c r="N156" s="17">
        <v>291.52999999999997</v>
      </c>
      <c r="P156" s="15">
        <v>5</v>
      </c>
      <c r="Q156" s="14" t="s">
        <v>281</v>
      </c>
      <c r="T156" s="16">
        <f t="shared" si="90"/>
        <v>-199.95</v>
      </c>
      <c r="U156" s="16">
        <f t="shared" si="91"/>
        <v>-199.95</v>
      </c>
      <c r="V156" s="16">
        <f t="shared" si="92"/>
        <v>-200.05</v>
      </c>
      <c r="W156" s="16">
        <f t="shared" si="93"/>
        <v>-200</v>
      </c>
      <c r="X156" s="16">
        <f t="shared" si="94"/>
        <v>600</v>
      </c>
      <c r="Y156" s="16">
        <f t="shared" si="95"/>
        <v>0</v>
      </c>
      <c r="Z156" s="16">
        <f t="shared" si="96"/>
        <v>0</v>
      </c>
      <c r="AA156" s="16">
        <f t="shared" si="97"/>
        <v>0</v>
      </c>
      <c r="AB156" s="16">
        <f t="shared" si="98"/>
        <v>0</v>
      </c>
      <c r="AC156" s="16">
        <f t="shared" si="99"/>
        <v>0</v>
      </c>
      <c r="AD156" s="16">
        <f t="shared" si="100"/>
        <v>0</v>
      </c>
      <c r="AE156" s="16">
        <f t="shared" si="101"/>
        <v>-91.58</v>
      </c>
      <c r="AF156" s="16">
        <f t="shared" si="102"/>
        <v>-291.52999999999997</v>
      </c>
    </row>
    <row r="157" spans="1:32" x14ac:dyDescent="0.55000000000000004">
      <c r="A157" s="22" t="s">
        <v>282</v>
      </c>
      <c r="B157" s="17">
        <v>63.25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100</v>
      </c>
      <c r="J157" s="17">
        <v>100</v>
      </c>
      <c r="K157" s="17">
        <v>100</v>
      </c>
      <c r="L157" s="17">
        <v>719.33</v>
      </c>
      <c r="M157" s="17">
        <v>116.67</v>
      </c>
      <c r="N157" s="17">
        <v>1199.25</v>
      </c>
      <c r="P157" s="15">
        <v>5</v>
      </c>
      <c r="Q157" s="14" t="s">
        <v>283</v>
      </c>
      <c r="T157" s="16">
        <f t="shared" si="90"/>
        <v>-63.25</v>
      </c>
      <c r="U157" s="16">
        <f t="shared" si="91"/>
        <v>0</v>
      </c>
      <c r="V157" s="16">
        <f t="shared" si="92"/>
        <v>0</v>
      </c>
      <c r="W157" s="16">
        <f t="shared" si="93"/>
        <v>0</v>
      </c>
      <c r="X157" s="16">
        <f t="shared" si="94"/>
        <v>0</v>
      </c>
      <c r="Y157" s="16">
        <f t="shared" si="95"/>
        <v>0</v>
      </c>
      <c r="Z157" s="16">
        <f t="shared" si="96"/>
        <v>0</v>
      </c>
      <c r="AA157" s="16">
        <f t="shared" si="97"/>
        <v>-100</v>
      </c>
      <c r="AB157" s="16">
        <f t="shared" si="98"/>
        <v>-100</v>
      </c>
      <c r="AC157" s="16">
        <f t="shared" si="99"/>
        <v>-100</v>
      </c>
      <c r="AD157" s="16">
        <f t="shared" si="100"/>
        <v>-719.33</v>
      </c>
      <c r="AE157" s="16">
        <f t="shared" si="101"/>
        <v>-116.67</v>
      </c>
      <c r="AF157" s="16">
        <f t="shared" si="102"/>
        <v>-1199.25</v>
      </c>
    </row>
    <row r="158" spans="1:32" x14ac:dyDescent="0.55000000000000004">
      <c r="A158" s="22" t="s">
        <v>284</v>
      </c>
      <c r="B158" s="17">
        <v>749.41</v>
      </c>
      <c r="C158" s="17">
        <v>910.38</v>
      </c>
      <c r="D158" s="17">
        <v>1862.35</v>
      </c>
      <c r="E158" s="17">
        <v>838.52</v>
      </c>
      <c r="F158" s="17">
        <v>634.76</v>
      </c>
      <c r="G158" s="17">
        <v>867.59</v>
      </c>
      <c r="H158" s="17">
        <v>477.82</v>
      </c>
      <c r="I158" s="17">
        <v>271.35000000000002</v>
      </c>
      <c r="J158" s="17">
        <v>481.16</v>
      </c>
      <c r="K158" s="17">
        <v>298.48</v>
      </c>
      <c r="L158" s="17">
        <v>856.32</v>
      </c>
      <c r="M158" s="17">
        <v>1109.9000000000001</v>
      </c>
      <c r="N158" s="17">
        <v>9358.0400000000009</v>
      </c>
      <c r="P158" s="15">
        <v>5</v>
      </c>
      <c r="Q158" s="14" t="s">
        <v>285</v>
      </c>
      <c r="T158" s="16">
        <f t="shared" si="90"/>
        <v>-749.41</v>
      </c>
      <c r="U158" s="16">
        <f t="shared" si="91"/>
        <v>-910.38</v>
      </c>
      <c r="V158" s="16">
        <f t="shared" si="92"/>
        <v>-1862.35</v>
      </c>
      <c r="W158" s="16">
        <f t="shared" si="93"/>
        <v>-838.52</v>
      </c>
      <c r="X158" s="16">
        <f t="shared" si="94"/>
        <v>-634.76</v>
      </c>
      <c r="Y158" s="16">
        <f t="shared" si="95"/>
        <v>-867.59</v>
      </c>
      <c r="Z158" s="16">
        <f t="shared" si="96"/>
        <v>-477.82</v>
      </c>
      <c r="AA158" s="16">
        <f t="shared" si="97"/>
        <v>-271.35000000000002</v>
      </c>
      <c r="AB158" s="16">
        <f t="shared" si="98"/>
        <v>-481.16</v>
      </c>
      <c r="AC158" s="16">
        <f t="shared" si="99"/>
        <v>-298.48</v>
      </c>
      <c r="AD158" s="16">
        <f t="shared" si="100"/>
        <v>-856.32</v>
      </c>
      <c r="AE158" s="16">
        <f t="shared" si="101"/>
        <v>-1109.9000000000001</v>
      </c>
      <c r="AF158" s="16">
        <f t="shared" si="102"/>
        <v>-9358.0400000000009</v>
      </c>
    </row>
    <row r="159" spans="1:32" x14ac:dyDescent="0.55000000000000004">
      <c r="A159" s="22" t="s">
        <v>286</v>
      </c>
      <c r="B159" s="17">
        <v>892.71</v>
      </c>
      <c r="C159" s="17">
        <v>442.11</v>
      </c>
      <c r="D159" s="17">
        <v>753.38</v>
      </c>
      <c r="E159" s="17">
        <v>507.25</v>
      </c>
      <c r="F159" s="17">
        <v>1551.9</v>
      </c>
      <c r="G159" s="17">
        <v>1662.38</v>
      </c>
      <c r="H159" s="17">
        <v>1137.97</v>
      </c>
      <c r="I159" s="17">
        <v>1002.1</v>
      </c>
      <c r="J159" s="17">
        <v>1134.9100000000001</v>
      </c>
      <c r="K159" s="17">
        <v>1759.3</v>
      </c>
      <c r="L159" s="17">
        <v>1009.98</v>
      </c>
      <c r="M159" s="17">
        <v>1289.47</v>
      </c>
      <c r="N159" s="17">
        <v>13143.46</v>
      </c>
      <c r="P159" s="15">
        <v>5</v>
      </c>
      <c r="Q159" s="14" t="s">
        <v>287</v>
      </c>
      <c r="T159" s="16">
        <f t="shared" si="90"/>
        <v>-892.71</v>
      </c>
      <c r="U159" s="16">
        <f t="shared" si="91"/>
        <v>-442.11</v>
      </c>
      <c r="V159" s="16">
        <f t="shared" si="92"/>
        <v>-753.38</v>
      </c>
      <c r="W159" s="16">
        <f t="shared" si="93"/>
        <v>-507.25</v>
      </c>
      <c r="X159" s="16">
        <f t="shared" si="94"/>
        <v>-1551.9</v>
      </c>
      <c r="Y159" s="16">
        <f t="shared" si="95"/>
        <v>-1662.38</v>
      </c>
      <c r="Z159" s="16">
        <f t="shared" si="96"/>
        <v>-1137.97</v>
      </c>
      <c r="AA159" s="16">
        <f t="shared" si="97"/>
        <v>-1002.1</v>
      </c>
      <c r="AB159" s="16">
        <f t="shared" si="98"/>
        <v>-1134.9100000000001</v>
      </c>
      <c r="AC159" s="16">
        <f t="shared" si="99"/>
        <v>-1759.3</v>
      </c>
      <c r="AD159" s="16">
        <f t="shared" si="100"/>
        <v>-1009.98</v>
      </c>
      <c r="AE159" s="16">
        <f t="shared" si="101"/>
        <v>-1289.47</v>
      </c>
      <c r="AF159" s="16">
        <f t="shared" si="102"/>
        <v>-13143.46</v>
      </c>
    </row>
    <row r="160" spans="1:32" x14ac:dyDescent="0.55000000000000004">
      <c r="A160" s="22" t="s">
        <v>288</v>
      </c>
      <c r="B160" s="17">
        <v>88.62</v>
      </c>
      <c r="C160" s="17">
        <v>89.85</v>
      </c>
      <c r="D160" s="17">
        <v>179.7</v>
      </c>
      <c r="E160" s="17">
        <v>107.51</v>
      </c>
      <c r="F160" s="17">
        <v>258.14</v>
      </c>
      <c r="G160" s="17">
        <v>302.01</v>
      </c>
      <c r="H160" s="17">
        <v>320</v>
      </c>
      <c r="I160" s="17">
        <v>484.84</v>
      </c>
      <c r="J160" s="17">
        <v>486.96</v>
      </c>
      <c r="K160" s="17">
        <v>488.96</v>
      </c>
      <c r="L160" s="17">
        <v>578.80999999999995</v>
      </c>
      <c r="M160" s="17">
        <v>399.11</v>
      </c>
      <c r="N160" s="17">
        <v>3784.51</v>
      </c>
      <c r="P160" s="15">
        <v>5</v>
      </c>
      <c r="Q160" s="14" t="s">
        <v>289</v>
      </c>
      <c r="T160" s="16">
        <f t="shared" si="90"/>
        <v>-88.62</v>
      </c>
      <c r="U160" s="16">
        <f t="shared" si="91"/>
        <v>-89.85</v>
      </c>
      <c r="V160" s="16">
        <f t="shared" si="92"/>
        <v>-179.7</v>
      </c>
      <c r="W160" s="16">
        <f t="shared" si="93"/>
        <v>-107.51</v>
      </c>
      <c r="X160" s="16">
        <f t="shared" si="94"/>
        <v>-258.14</v>
      </c>
      <c r="Y160" s="16">
        <f t="shared" si="95"/>
        <v>-302.01</v>
      </c>
      <c r="Z160" s="16">
        <f t="shared" si="96"/>
        <v>-320</v>
      </c>
      <c r="AA160" s="16">
        <f t="shared" si="97"/>
        <v>-484.84</v>
      </c>
      <c r="AB160" s="16">
        <f t="shared" si="98"/>
        <v>-486.96</v>
      </c>
      <c r="AC160" s="16">
        <f t="shared" si="99"/>
        <v>-488.96</v>
      </c>
      <c r="AD160" s="16">
        <f t="shared" si="100"/>
        <v>-578.80999999999995</v>
      </c>
      <c r="AE160" s="16">
        <f t="shared" si="101"/>
        <v>-399.11</v>
      </c>
      <c r="AF160" s="16">
        <f t="shared" si="102"/>
        <v>-3784.51</v>
      </c>
    </row>
    <row r="161" spans="1:32" x14ac:dyDescent="0.55000000000000004">
      <c r="A161" s="22" t="s">
        <v>290</v>
      </c>
      <c r="B161" s="17">
        <v>124.54</v>
      </c>
      <c r="C161" s="17">
        <v>125</v>
      </c>
      <c r="D161" s="17">
        <v>-0.46</v>
      </c>
      <c r="E161" s="17">
        <v>249.08</v>
      </c>
      <c r="F161" s="17">
        <v>133.29</v>
      </c>
      <c r="G161" s="17">
        <v>133.29</v>
      </c>
      <c r="H161" s="17">
        <v>130</v>
      </c>
      <c r="I161" s="17">
        <v>133.29</v>
      </c>
      <c r="J161" s="17">
        <v>139.44</v>
      </c>
      <c r="K161" s="17">
        <v>320.52999999999997</v>
      </c>
      <c r="L161" s="17">
        <v>200.8</v>
      </c>
      <c r="M161" s="17">
        <v>145</v>
      </c>
      <c r="N161" s="17">
        <v>1833.8</v>
      </c>
      <c r="P161" s="15">
        <v>5</v>
      </c>
      <c r="Q161" s="14" t="s">
        <v>291</v>
      </c>
      <c r="T161" s="16">
        <f t="shared" si="90"/>
        <v>-124.54</v>
      </c>
      <c r="U161" s="16">
        <f t="shared" si="91"/>
        <v>-125</v>
      </c>
      <c r="V161" s="16">
        <f t="shared" si="92"/>
        <v>0.46</v>
      </c>
      <c r="W161" s="16">
        <f t="shared" si="93"/>
        <v>-249.08</v>
      </c>
      <c r="X161" s="16">
        <f t="shared" si="94"/>
        <v>-133.29</v>
      </c>
      <c r="Y161" s="16">
        <f t="shared" si="95"/>
        <v>-133.29</v>
      </c>
      <c r="Z161" s="16">
        <f t="shared" si="96"/>
        <v>-130</v>
      </c>
      <c r="AA161" s="16">
        <f t="shared" si="97"/>
        <v>-133.29</v>
      </c>
      <c r="AB161" s="16">
        <f t="shared" si="98"/>
        <v>-139.44</v>
      </c>
      <c r="AC161" s="16">
        <f t="shared" si="99"/>
        <v>-320.52999999999997</v>
      </c>
      <c r="AD161" s="16">
        <f t="shared" si="100"/>
        <v>-200.8</v>
      </c>
      <c r="AE161" s="16">
        <f t="shared" si="101"/>
        <v>-145</v>
      </c>
      <c r="AF161" s="16">
        <f t="shared" si="102"/>
        <v>-1833.8</v>
      </c>
    </row>
    <row r="162" spans="1:32" x14ac:dyDescent="0.55000000000000004">
      <c r="A162" s="22" t="s">
        <v>292</v>
      </c>
      <c r="B162" s="17">
        <v>100</v>
      </c>
      <c r="C162" s="17">
        <v>100</v>
      </c>
      <c r="D162" s="17">
        <v>100</v>
      </c>
      <c r="E162" s="17">
        <v>100</v>
      </c>
      <c r="F162" s="17">
        <v>100</v>
      </c>
      <c r="G162" s="17">
        <v>100</v>
      </c>
      <c r="H162" s="17">
        <v>100</v>
      </c>
      <c r="I162" s="17">
        <v>100</v>
      </c>
      <c r="J162" s="17">
        <v>100</v>
      </c>
      <c r="K162" s="17">
        <v>100</v>
      </c>
      <c r="L162" s="17">
        <v>125</v>
      </c>
      <c r="M162" s="17">
        <v>250</v>
      </c>
      <c r="N162" s="17">
        <v>1375</v>
      </c>
      <c r="P162" s="15">
        <v>5</v>
      </c>
      <c r="Q162" s="14" t="s">
        <v>293</v>
      </c>
      <c r="T162" s="16">
        <f t="shared" si="90"/>
        <v>-100</v>
      </c>
      <c r="U162" s="16">
        <f t="shared" si="91"/>
        <v>-100</v>
      </c>
      <c r="V162" s="16">
        <f t="shared" si="92"/>
        <v>-100</v>
      </c>
      <c r="W162" s="16">
        <f t="shared" si="93"/>
        <v>-100</v>
      </c>
      <c r="X162" s="16">
        <f t="shared" si="94"/>
        <v>-100</v>
      </c>
      <c r="Y162" s="16">
        <f t="shared" si="95"/>
        <v>-100</v>
      </c>
      <c r="Z162" s="16">
        <f t="shared" si="96"/>
        <v>-100</v>
      </c>
      <c r="AA162" s="16">
        <f t="shared" si="97"/>
        <v>-100</v>
      </c>
      <c r="AB162" s="16">
        <f t="shared" si="98"/>
        <v>-100</v>
      </c>
      <c r="AC162" s="16">
        <f t="shared" si="99"/>
        <v>-100</v>
      </c>
      <c r="AD162" s="16">
        <f t="shared" si="100"/>
        <v>-125</v>
      </c>
      <c r="AE162" s="16">
        <f t="shared" si="101"/>
        <v>-250</v>
      </c>
      <c r="AF162" s="16">
        <f t="shared" si="102"/>
        <v>-1375</v>
      </c>
    </row>
    <row r="163" spans="1:32" x14ac:dyDescent="0.55000000000000004">
      <c r="A163" s="22" t="s">
        <v>294</v>
      </c>
      <c r="B163" s="17">
        <v>365</v>
      </c>
      <c r="C163" s="17">
        <v>160</v>
      </c>
      <c r="D163" s="17">
        <v>136</v>
      </c>
      <c r="E163" s="17">
        <v>496</v>
      </c>
      <c r="F163" s="17">
        <v>560</v>
      </c>
      <c r="G163" s="17">
        <v>280</v>
      </c>
      <c r="H163" s="17">
        <v>389.98</v>
      </c>
      <c r="I163" s="17">
        <v>80</v>
      </c>
      <c r="J163" s="17">
        <v>441.17</v>
      </c>
      <c r="K163" s="17">
        <v>720</v>
      </c>
      <c r="L163" s="17">
        <v>280</v>
      </c>
      <c r="M163" s="17">
        <v>280</v>
      </c>
      <c r="N163" s="17">
        <v>4188.1499999999996</v>
      </c>
      <c r="P163" s="15">
        <v>5</v>
      </c>
      <c r="Q163" s="14" t="s">
        <v>295</v>
      </c>
      <c r="T163" s="16">
        <f t="shared" si="90"/>
        <v>-365</v>
      </c>
      <c r="U163" s="16">
        <f t="shared" si="91"/>
        <v>-160</v>
      </c>
      <c r="V163" s="16">
        <f t="shared" si="92"/>
        <v>-136</v>
      </c>
      <c r="W163" s="16">
        <f t="shared" si="93"/>
        <v>-496</v>
      </c>
      <c r="X163" s="16">
        <f t="shared" si="94"/>
        <v>-560</v>
      </c>
      <c r="Y163" s="16">
        <f t="shared" si="95"/>
        <v>-280</v>
      </c>
      <c r="Z163" s="16">
        <f t="shared" si="96"/>
        <v>-389.98</v>
      </c>
      <c r="AA163" s="16">
        <f t="shared" si="97"/>
        <v>-80</v>
      </c>
      <c r="AB163" s="16">
        <f t="shared" si="98"/>
        <v>-441.17</v>
      </c>
      <c r="AC163" s="16">
        <f t="shared" si="99"/>
        <v>-720</v>
      </c>
      <c r="AD163" s="16">
        <f t="shared" si="100"/>
        <v>-280</v>
      </c>
      <c r="AE163" s="16">
        <f t="shared" si="101"/>
        <v>-280</v>
      </c>
      <c r="AF163" s="16">
        <f t="shared" si="102"/>
        <v>-4188.1499999999996</v>
      </c>
    </row>
    <row r="164" spans="1:32" x14ac:dyDescent="0.55000000000000004">
      <c r="A164" s="22" t="s">
        <v>296</v>
      </c>
      <c r="B164" s="17">
        <v>123.26</v>
      </c>
      <c r="C164" s="17">
        <v>338.66</v>
      </c>
      <c r="D164" s="17">
        <v>167.23</v>
      </c>
      <c r="E164" s="17">
        <v>149.71</v>
      </c>
      <c r="F164" s="17">
        <v>151.94999999999999</v>
      </c>
      <c r="G164" s="17">
        <v>82.53</v>
      </c>
      <c r="H164" s="17">
        <v>314.31</v>
      </c>
      <c r="I164" s="17">
        <v>89.93</v>
      </c>
      <c r="J164" s="17">
        <v>0</v>
      </c>
      <c r="K164" s="17">
        <v>98.12</v>
      </c>
      <c r="L164" s="17">
        <v>71.86</v>
      </c>
      <c r="M164" s="17">
        <v>84.15</v>
      </c>
      <c r="N164" s="17">
        <v>1671.71</v>
      </c>
      <c r="P164" s="15">
        <v>5</v>
      </c>
      <c r="Q164" s="14" t="s">
        <v>297</v>
      </c>
      <c r="T164" s="16">
        <f t="shared" si="90"/>
        <v>-123.26</v>
      </c>
      <c r="U164" s="16">
        <f t="shared" si="91"/>
        <v>-338.66</v>
      </c>
      <c r="V164" s="16">
        <f t="shared" si="92"/>
        <v>-167.23</v>
      </c>
      <c r="W164" s="16">
        <f t="shared" si="93"/>
        <v>-149.71</v>
      </c>
      <c r="X164" s="16">
        <f t="shared" si="94"/>
        <v>-151.94999999999999</v>
      </c>
      <c r="Y164" s="16">
        <f t="shared" si="95"/>
        <v>-82.53</v>
      </c>
      <c r="Z164" s="16">
        <f t="shared" si="96"/>
        <v>-314.31</v>
      </c>
      <c r="AA164" s="16">
        <f t="shared" si="97"/>
        <v>-89.93</v>
      </c>
      <c r="AB164" s="16">
        <f t="shared" si="98"/>
        <v>0</v>
      </c>
      <c r="AC164" s="16">
        <f t="shared" si="99"/>
        <v>-98.12</v>
      </c>
      <c r="AD164" s="16">
        <f t="shared" si="100"/>
        <v>-71.86</v>
      </c>
      <c r="AE164" s="16">
        <f t="shared" si="101"/>
        <v>-84.15</v>
      </c>
      <c r="AF164" s="16">
        <f t="shared" si="102"/>
        <v>-1671.71</v>
      </c>
    </row>
    <row r="165" spans="1:32" x14ac:dyDescent="0.55000000000000004">
      <c r="A165" s="22" t="s">
        <v>298</v>
      </c>
      <c r="B165" s="17">
        <v>274.98</v>
      </c>
      <c r="C165" s="17">
        <v>275</v>
      </c>
      <c r="D165" s="17">
        <v>274.98</v>
      </c>
      <c r="E165" s="17">
        <v>274.95999999999998</v>
      </c>
      <c r="F165" s="17">
        <v>274.98</v>
      </c>
      <c r="G165" s="17">
        <v>274.98</v>
      </c>
      <c r="H165" s="17">
        <v>237.17</v>
      </c>
      <c r="I165" s="17">
        <v>653.33000000000004</v>
      </c>
      <c r="J165" s="17">
        <v>237.17</v>
      </c>
      <c r="K165" s="17">
        <v>237.17</v>
      </c>
      <c r="L165" s="17">
        <v>237.17</v>
      </c>
      <c r="M165" s="17">
        <v>-176.16</v>
      </c>
      <c r="N165" s="17">
        <v>3075.73</v>
      </c>
      <c r="P165" s="15">
        <v>5</v>
      </c>
      <c r="Q165" s="14" t="s">
        <v>299</v>
      </c>
      <c r="T165" s="16">
        <f t="shared" si="90"/>
        <v>-274.98</v>
      </c>
      <c r="U165" s="16">
        <f t="shared" si="91"/>
        <v>-275</v>
      </c>
      <c r="V165" s="16">
        <f t="shared" si="92"/>
        <v>-274.98</v>
      </c>
      <c r="W165" s="16">
        <f t="shared" si="93"/>
        <v>-274.95999999999998</v>
      </c>
      <c r="X165" s="16">
        <f t="shared" si="94"/>
        <v>-274.98</v>
      </c>
      <c r="Y165" s="16">
        <f t="shared" si="95"/>
        <v>-274.98</v>
      </c>
      <c r="Z165" s="16">
        <f t="shared" si="96"/>
        <v>-237.17</v>
      </c>
      <c r="AA165" s="16">
        <f t="shared" si="97"/>
        <v>-653.33000000000004</v>
      </c>
      <c r="AB165" s="16">
        <f t="shared" si="98"/>
        <v>-237.17</v>
      </c>
      <c r="AC165" s="16">
        <f t="shared" si="99"/>
        <v>-237.17</v>
      </c>
      <c r="AD165" s="16">
        <f t="shared" si="100"/>
        <v>-237.17</v>
      </c>
      <c r="AE165" s="16">
        <f t="shared" si="101"/>
        <v>176.16</v>
      </c>
      <c r="AF165" s="16">
        <f t="shared" si="102"/>
        <v>-3075.73</v>
      </c>
    </row>
    <row r="166" spans="1:32" x14ac:dyDescent="0.55000000000000004">
      <c r="A166" s="22" t="s">
        <v>300</v>
      </c>
      <c r="B166" s="17">
        <v>44.82</v>
      </c>
      <c r="C166" s="17">
        <v>0</v>
      </c>
      <c r="D166" s="17">
        <v>779.75</v>
      </c>
      <c r="E166" s="17">
        <v>0</v>
      </c>
      <c r="F166" s="17">
        <v>1664.23</v>
      </c>
      <c r="G166" s="17">
        <v>144.26</v>
      </c>
      <c r="H166" s="17">
        <v>61.24</v>
      </c>
      <c r="I166" s="17">
        <v>678.43</v>
      </c>
      <c r="J166" s="17">
        <v>274.99</v>
      </c>
      <c r="K166" s="17">
        <v>294.45</v>
      </c>
      <c r="L166" s="17">
        <v>172.51</v>
      </c>
      <c r="M166" s="17">
        <v>0</v>
      </c>
      <c r="N166" s="17">
        <v>4114.68</v>
      </c>
      <c r="P166" s="15">
        <v>5</v>
      </c>
      <c r="Q166" s="14" t="s">
        <v>301</v>
      </c>
      <c r="T166" s="16">
        <f t="shared" si="90"/>
        <v>-44.82</v>
      </c>
      <c r="U166" s="16">
        <f t="shared" si="91"/>
        <v>0</v>
      </c>
      <c r="V166" s="16">
        <f t="shared" si="92"/>
        <v>-779.75</v>
      </c>
      <c r="W166" s="16">
        <f t="shared" si="93"/>
        <v>0</v>
      </c>
      <c r="X166" s="16">
        <f t="shared" si="94"/>
        <v>-1664.23</v>
      </c>
      <c r="Y166" s="16">
        <f t="shared" si="95"/>
        <v>-144.26</v>
      </c>
      <c r="Z166" s="16">
        <f t="shared" si="96"/>
        <v>-61.24</v>
      </c>
      <c r="AA166" s="16">
        <f t="shared" si="97"/>
        <v>-678.43</v>
      </c>
      <c r="AB166" s="16">
        <f t="shared" si="98"/>
        <v>-274.99</v>
      </c>
      <c r="AC166" s="16">
        <f t="shared" si="99"/>
        <v>-294.45</v>
      </c>
      <c r="AD166" s="16">
        <f t="shared" si="100"/>
        <v>-172.51</v>
      </c>
      <c r="AE166" s="16">
        <f t="shared" si="101"/>
        <v>0</v>
      </c>
      <c r="AF166" s="16">
        <f t="shared" si="102"/>
        <v>-4114.68</v>
      </c>
    </row>
    <row r="167" spans="1:32" x14ac:dyDescent="0.55000000000000004">
      <c r="A167" s="12" t="s">
        <v>302</v>
      </c>
      <c r="B167" s="11">
        <f>IF(5 = P167, T167 * -1, T167)</f>
        <v>7793.4599999999991</v>
      </c>
      <c r="C167" s="11">
        <f>IF(5 = P167, U167 * -1, U167)</f>
        <v>6781.79</v>
      </c>
      <c r="D167" s="11">
        <f>IF(5 = P167, V167 * -1, V167)</f>
        <v>10659.19</v>
      </c>
      <c r="E167" s="11">
        <f>IF(5 = P167, W167 * -1, W167)</f>
        <v>8069.77</v>
      </c>
      <c r="F167" s="11">
        <f>IF(5 = P167, X167 * -1, X167)</f>
        <v>15397.810000000001</v>
      </c>
      <c r="G167" s="11">
        <f>IF(5 = P167, Y167 * -1, Y167)</f>
        <v>9999.3800000000028</v>
      </c>
      <c r="H167" s="11">
        <f>IF(5 = P167, Z167 * -1, Z167)</f>
        <v>11576.039999999999</v>
      </c>
      <c r="I167" s="11">
        <f>IF(5 = P167, AA167 * -1, AA167)</f>
        <v>11323.060000000003</v>
      </c>
      <c r="J167" s="11">
        <f>IF(5 = P167, AB167 * -1, AB167)</f>
        <v>11436.97</v>
      </c>
      <c r="K167" s="11">
        <f>IF(5 = P167, AC167 * -1, AC167)</f>
        <v>14290.37</v>
      </c>
      <c r="L167" s="11">
        <f>IF(5 = P167, AD167 * -1, AD167)</f>
        <v>9661.1299999999992</v>
      </c>
      <c r="M167" s="11">
        <f>IF(5 = P167, AE167 * -1, AE167)</f>
        <v>11505.359999999999</v>
      </c>
      <c r="N167" s="11">
        <f>IF(5 = P167, AF167 * -1, AF167)</f>
        <v>128494.32999999999</v>
      </c>
      <c r="P167" s="9">
        <v>5</v>
      </c>
      <c r="Q167" s="8" t="str">
        <f>Q166</f>
        <v>Liv Crossroads</v>
      </c>
      <c r="R167" s="8">
        <f>R166</f>
        <v>0</v>
      </c>
      <c r="S167" s="9">
        <f>S166</f>
        <v>0</v>
      </c>
      <c r="T167" s="10">
        <f t="shared" ref="T167:AF167" si="103">SUM(T146:T166)</f>
        <v>-7793.4599999999991</v>
      </c>
      <c r="U167" s="10">
        <f t="shared" si="103"/>
        <v>-6781.79</v>
      </c>
      <c r="V167" s="10">
        <f t="shared" si="103"/>
        <v>-10659.19</v>
      </c>
      <c r="W167" s="10">
        <f t="shared" si="103"/>
        <v>-8069.77</v>
      </c>
      <c r="X167" s="10">
        <f t="shared" si="103"/>
        <v>-15397.810000000001</v>
      </c>
      <c r="Y167" s="10">
        <f t="shared" si="103"/>
        <v>-9999.3800000000028</v>
      </c>
      <c r="Z167" s="10">
        <f t="shared" si="103"/>
        <v>-11576.039999999999</v>
      </c>
      <c r="AA167" s="10">
        <f t="shared" si="103"/>
        <v>-11323.060000000003</v>
      </c>
      <c r="AB167" s="10">
        <f t="shared" si="103"/>
        <v>-11436.97</v>
      </c>
      <c r="AC167" s="10">
        <f t="shared" si="103"/>
        <v>-14290.37</v>
      </c>
      <c r="AD167" s="10">
        <f t="shared" si="103"/>
        <v>-9661.1299999999992</v>
      </c>
      <c r="AE167" s="10">
        <f t="shared" si="103"/>
        <v>-11505.359999999999</v>
      </c>
      <c r="AF167" s="10">
        <f t="shared" si="103"/>
        <v>-128494.32999999999</v>
      </c>
    </row>
    <row r="169" spans="1:32" x14ac:dyDescent="0.55000000000000004">
      <c r="A169" s="12" t="s">
        <v>303</v>
      </c>
      <c r="B169" s="11">
        <f>IF(5 = P169, T169 * -1, T169)</f>
        <v>18901.899999999998</v>
      </c>
      <c r="C169" s="11">
        <f>IF(5 = P169, U169 * -1, U169)</f>
        <v>20777.11</v>
      </c>
      <c r="D169" s="11">
        <f>IF(5 = P169, V169 * -1, V169)</f>
        <v>18703.34</v>
      </c>
      <c r="E169" s="11">
        <f>IF(5 = P169, W169 * -1, W169)</f>
        <v>14565.34</v>
      </c>
      <c r="F169" s="11">
        <f>IF(5 = P169, X169 * -1, X169)</f>
        <v>115885.77</v>
      </c>
      <c r="G169" s="11">
        <f>IF(5 = P169, Y169 * -1, Y169)</f>
        <v>17276.570000000003</v>
      </c>
      <c r="H169" s="11">
        <f>IF(5 = P169, Z169 * -1, Z169)</f>
        <v>18218.34</v>
      </c>
      <c r="I169" s="11">
        <f>IF(5 = P169, AA169 * -1, AA169)</f>
        <v>17606.590000000004</v>
      </c>
      <c r="J169" s="11">
        <f>IF(5 = P169, AB169 * -1, AB169)</f>
        <v>18176.02</v>
      </c>
      <c r="K169" s="11">
        <f>IF(5 = P169, AC169 * -1, AC169)</f>
        <v>22032.9</v>
      </c>
      <c r="L169" s="11">
        <f>IF(5 = P169, AD169 * -1, AD169)</f>
        <v>18475.349999999999</v>
      </c>
      <c r="M169" s="11">
        <f>IF(5 = P169, AE169 * -1, AE169)</f>
        <v>17569.989999999998</v>
      </c>
      <c r="N169" s="11">
        <f>IF(5 = P169, AF169 * -1, AF169)</f>
        <v>318189.21999999997</v>
      </c>
      <c r="P169" s="9">
        <v>5</v>
      </c>
      <c r="Q169" s="8" t="str">
        <f>Q166</f>
        <v>Liv Crossroads</v>
      </c>
      <c r="R169" s="8">
        <f>R166</f>
        <v>0</v>
      </c>
      <c r="S169" s="9">
        <f>S166</f>
        <v>0</v>
      </c>
      <c r="T169" s="10">
        <f t="shared" ref="T169:AF169" si="104">SUM(T134:T142)+SUM(T146:T166)</f>
        <v>-18901.899999999998</v>
      </c>
      <c r="U169" s="10">
        <f t="shared" si="104"/>
        <v>-20777.11</v>
      </c>
      <c r="V169" s="10">
        <f t="shared" si="104"/>
        <v>-18703.34</v>
      </c>
      <c r="W169" s="10">
        <f t="shared" si="104"/>
        <v>-14565.34</v>
      </c>
      <c r="X169" s="10">
        <f t="shared" si="104"/>
        <v>-115885.77</v>
      </c>
      <c r="Y169" s="10">
        <f t="shared" si="104"/>
        <v>-17276.570000000003</v>
      </c>
      <c r="Z169" s="10">
        <f t="shared" si="104"/>
        <v>-18218.34</v>
      </c>
      <c r="AA169" s="10">
        <f t="shared" si="104"/>
        <v>-17606.590000000004</v>
      </c>
      <c r="AB169" s="10">
        <f t="shared" si="104"/>
        <v>-18176.02</v>
      </c>
      <c r="AC169" s="10">
        <f t="shared" si="104"/>
        <v>-22032.9</v>
      </c>
      <c r="AD169" s="10">
        <f t="shared" si="104"/>
        <v>-18475.349999999999</v>
      </c>
      <c r="AE169" s="10">
        <f t="shared" si="104"/>
        <v>-17569.989999999998</v>
      </c>
      <c r="AF169" s="10">
        <f t="shared" si="104"/>
        <v>-318189.21999999997</v>
      </c>
    </row>
    <row r="171" spans="1:32" x14ac:dyDescent="0.55000000000000004">
      <c r="A171" s="18" t="s">
        <v>304</v>
      </c>
    </row>
    <row r="172" spans="1:32" x14ac:dyDescent="0.55000000000000004">
      <c r="A172" s="21" t="s">
        <v>304</v>
      </c>
      <c r="B172" s="17">
        <v>8104.94</v>
      </c>
      <c r="C172" s="17">
        <v>10341.08</v>
      </c>
      <c r="D172" s="17">
        <v>13015.04</v>
      </c>
      <c r="E172" s="17">
        <v>15550.17</v>
      </c>
      <c r="F172" s="17">
        <v>17679.189999999999</v>
      </c>
      <c r="G172" s="17">
        <v>20013.2</v>
      </c>
      <c r="H172" s="17">
        <v>22579.66</v>
      </c>
      <c r="I172" s="17">
        <v>24736.959999999999</v>
      </c>
      <c r="J172" s="17">
        <v>22617.68</v>
      </c>
      <c r="K172" s="17">
        <v>22806.36</v>
      </c>
      <c r="L172" s="17">
        <v>23003.279999999999</v>
      </c>
      <c r="M172" s="17">
        <v>23020.29</v>
      </c>
      <c r="N172" s="17">
        <v>223467.85</v>
      </c>
      <c r="P172" s="15">
        <v>5</v>
      </c>
      <c r="Q172" s="14" t="s">
        <v>305</v>
      </c>
      <c r="T172" s="16">
        <f>IF(5 = P172, B172 * -1, B172)</f>
        <v>-8104.94</v>
      </c>
      <c r="U172" s="16">
        <f>IF(5 = P172, C172 * -1, C172)</f>
        <v>-10341.08</v>
      </c>
      <c r="V172" s="16">
        <f>IF(5 = P172, D172 * -1, D172)</f>
        <v>-13015.04</v>
      </c>
      <c r="W172" s="16">
        <f>IF(5 = P172, E172 * -1, E172)</f>
        <v>-15550.17</v>
      </c>
      <c r="X172" s="16">
        <f>IF(5 = P172, F172 * -1, F172)</f>
        <v>-17679.189999999999</v>
      </c>
      <c r="Y172" s="16">
        <f>IF(5 = P172, G172 * -1, G172)</f>
        <v>-20013.2</v>
      </c>
      <c r="Z172" s="16">
        <f>IF(5 = P172, H172 * -1, H172)</f>
        <v>-22579.66</v>
      </c>
      <c r="AA172" s="16">
        <f>IF(5 = P172, I172 * -1, I172)</f>
        <v>-24736.959999999999</v>
      </c>
      <c r="AB172" s="16">
        <f>IF(5 = P172, J172 * -1, J172)</f>
        <v>-22617.68</v>
      </c>
      <c r="AC172" s="16">
        <f>IF(5 = P172, K172 * -1, K172)</f>
        <v>-22806.36</v>
      </c>
      <c r="AD172" s="16">
        <f>IF(5 = P172, L172 * -1, L172)</f>
        <v>-23003.279999999999</v>
      </c>
      <c r="AE172" s="16">
        <f>IF(5 = P172, M172 * -1, M172)</f>
        <v>-23020.29</v>
      </c>
      <c r="AF172" s="16">
        <f>IF(5 = P172, N172 * -1, N172)</f>
        <v>-223467.85</v>
      </c>
    </row>
    <row r="173" spans="1:32" x14ac:dyDescent="0.55000000000000004">
      <c r="A173" s="12" t="s">
        <v>306</v>
      </c>
      <c r="B173" s="11">
        <f>IF(5 = P173, T173 * -1, T173)</f>
        <v>8104.94</v>
      </c>
      <c r="C173" s="11">
        <f>IF(5 = P173, U173 * -1, U173)</f>
        <v>10341.08</v>
      </c>
      <c r="D173" s="11">
        <f>IF(5 = P173, V173 * -1, V173)</f>
        <v>13015.04</v>
      </c>
      <c r="E173" s="11">
        <f>IF(5 = P173, W173 * -1, W173)</f>
        <v>15550.17</v>
      </c>
      <c r="F173" s="11">
        <f>IF(5 = P173, X173 * -1, X173)</f>
        <v>17679.189999999999</v>
      </c>
      <c r="G173" s="11">
        <f>IF(5 = P173, Y173 * -1, Y173)</f>
        <v>20013.2</v>
      </c>
      <c r="H173" s="11">
        <f>IF(5 = P173, Z173 * -1, Z173)</f>
        <v>22579.66</v>
      </c>
      <c r="I173" s="11">
        <f>IF(5 = P173, AA173 * -1, AA173)</f>
        <v>24736.959999999999</v>
      </c>
      <c r="J173" s="11">
        <f>IF(5 = P173, AB173 * -1, AB173)</f>
        <v>22617.68</v>
      </c>
      <c r="K173" s="11">
        <f>IF(5 = P173, AC173 * -1, AC173)</f>
        <v>22806.36</v>
      </c>
      <c r="L173" s="11">
        <f>IF(5 = P173, AD173 * -1, AD173)</f>
        <v>23003.279999999999</v>
      </c>
      <c r="M173" s="11">
        <f>IF(5 = P173, AE173 * -1, AE173)</f>
        <v>23020.29</v>
      </c>
      <c r="N173" s="11">
        <f>IF(5 = P173, AF173 * -1, AF173)</f>
        <v>223467.85</v>
      </c>
      <c r="P173" s="9">
        <v>5</v>
      </c>
      <c r="Q173" s="8" t="str">
        <f>Q172</f>
        <v>Liv Crossroads</v>
      </c>
      <c r="R173" s="8">
        <f>R172</f>
        <v>0</v>
      </c>
      <c r="S173" s="9">
        <f>S172</f>
        <v>0</v>
      </c>
      <c r="T173" s="10">
        <f t="shared" ref="T173:AF173" si="105">SUM(T172:T172)</f>
        <v>-8104.94</v>
      </c>
      <c r="U173" s="10">
        <f t="shared" si="105"/>
        <v>-10341.08</v>
      </c>
      <c r="V173" s="10">
        <f t="shared" si="105"/>
        <v>-13015.04</v>
      </c>
      <c r="W173" s="10">
        <f t="shared" si="105"/>
        <v>-15550.17</v>
      </c>
      <c r="X173" s="10">
        <f t="shared" si="105"/>
        <v>-17679.189999999999</v>
      </c>
      <c r="Y173" s="10">
        <f t="shared" si="105"/>
        <v>-20013.2</v>
      </c>
      <c r="Z173" s="10">
        <f t="shared" si="105"/>
        <v>-22579.66</v>
      </c>
      <c r="AA173" s="10">
        <f t="shared" si="105"/>
        <v>-24736.959999999999</v>
      </c>
      <c r="AB173" s="10">
        <f t="shared" si="105"/>
        <v>-22617.68</v>
      </c>
      <c r="AC173" s="10">
        <f t="shared" si="105"/>
        <v>-22806.36</v>
      </c>
      <c r="AD173" s="10">
        <f t="shared" si="105"/>
        <v>-23003.279999999999</v>
      </c>
      <c r="AE173" s="10">
        <f t="shared" si="105"/>
        <v>-23020.29</v>
      </c>
      <c r="AF173" s="10">
        <f t="shared" si="105"/>
        <v>-223467.85</v>
      </c>
    </row>
    <row r="175" spans="1:32" x14ac:dyDescent="0.55000000000000004">
      <c r="A175" s="18" t="s">
        <v>307</v>
      </c>
    </row>
    <row r="176" spans="1:32" x14ac:dyDescent="0.55000000000000004">
      <c r="A176" s="20" t="s">
        <v>308</v>
      </c>
    </row>
    <row r="177" spans="1:32" x14ac:dyDescent="0.55000000000000004">
      <c r="A177" s="22" t="s">
        <v>309</v>
      </c>
      <c r="B177" s="17">
        <v>9638.41</v>
      </c>
      <c r="C177" s="17">
        <v>9617.4500000000007</v>
      </c>
      <c r="D177" s="17">
        <v>11127.49</v>
      </c>
      <c r="E177" s="17">
        <v>12827.74</v>
      </c>
      <c r="F177" s="17">
        <v>15170.28</v>
      </c>
      <c r="G177" s="17">
        <v>10242.9</v>
      </c>
      <c r="H177" s="17">
        <v>9417.4500000000007</v>
      </c>
      <c r="I177" s="17">
        <v>11123.05</v>
      </c>
      <c r="J177" s="17">
        <v>10373.08</v>
      </c>
      <c r="K177" s="17">
        <v>14067.94</v>
      </c>
      <c r="L177" s="17">
        <v>14070.24</v>
      </c>
      <c r="M177" s="17">
        <v>13918.07</v>
      </c>
      <c r="N177" s="17">
        <v>141594.1</v>
      </c>
      <c r="P177" s="15">
        <v>5</v>
      </c>
      <c r="Q177" s="14" t="s">
        <v>310</v>
      </c>
      <c r="T177" s="16">
        <f t="shared" ref="T177:T184" si="106">IF(5 = P177, B177 * -1, B177)</f>
        <v>-9638.41</v>
      </c>
      <c r="U177" s="16">
        <f t="shared" ref="U177:U184" si="107">IF(5 = P177, C177 * -1, C177)</f>
        <v>-9617.4500000000007</v>
      </c>
      <c r="V177" s="16">
        <f t="shared" ref="V177:V184" si="108">IF(5 = P177, D177 * -1, D177)</f>
        <v>-11127.49</v>
      </c>
      <c r="W177" s="16">
        <f t="shared" ref="W177:W184" si="109">IF(5 = P177, E177 * -1, E177)</f>
        <v>-12827.74</v>
      </c>
      <c r="X177" s="16">
        <f t="shared" ref="X177:X184" si="110">IF(5 = P177, F177 * -1, F177)</f>
        <v>-15170.28</v>
      </c>
      <c r="Y177" s="16">
        <f t="shared" ref="Y177:Y184" si="111">IF(5 = P177, G177 * -1, G177)</f>
        <v>-10242.9</v>
      </c>
      <c r="Z177" s="16">
        <f t="shared" ref="Z177:Z184" si="112">IF(5 = P177, H177 * -1, H177)</f>
        <v>-9417.4500000000007</v>
      </c>
      <c r="AA177" s="16">
        <f t="shared" ref="AA177:AA184" si="113">IF(5 = P177, I177 * -1, I177)</f>
        <v>-11123.05</v>
      </c>
      <c r="AB177" s="16">
        <f t="shared" ref="AB177:AB184" si="114">IF(5 = P177, J177 * -1, J177)</f>
        <v>-10373.08</v>
      </c>
      <c r="AC177" s="16">
        <f t="shared" ref="AC177:AC184" si="115">IF(5 = P177, K177 * -1, K177)</f>
        <v>-14067.94</v>
      </c>
      <c r="AD177" s="16">
        <f t="shared" ref="AD177:AD184" si="116">IF(5 = P177, L177 * -1, L177)</f>
        <v>-14070.24</v>
      </c>
      <c r="AE177" s="16">
        <f t="shared" ref="AE177:AE184" si="117">IF(5 = P177, M177 * -1, M177)</f>
        <v>-13918.07</v>
      </c>
      <c r="AF177" s="16">
        <f t="shared" ref="AF177:AF184" si="118">IF(5 = P177, N177 * -1, N177)</f>
        <v>-141594.1</v>
      </c>
    </row>
    <row r="178" spans="1:32" x14ac:dyDescent="0.55000000000000004">
      <c r="A178" s="22" t="s">
        <v>311</v>
      </c>
      <c r="B178" s="17">
        <v>1001.7</v>
      </c>
      <c r="C178" s="17">
        <v>256.2</v>
      </c>
      <c r="D178" s="17">
        <v>1357.05</v>
      </c>
      <c r="E178" s="17">
        <v>773.93</v>
      </c>
      <c r="F178" s="17">
        <v>1244.25</v>
      </c>
      <c r="G178" s="17">
        <v>1485.68</v>
      </c>
      <c r="H178" s="17">
        <v>1481.85</v>
      </c>
      <c r="I178" s="17">
        <v>1398.75</v>
      </c>
      <c r="J178" s="17">
        <v>1424.55</v>
      </c>
      <c r="K178" s="17">
        <v>1066.94</v>
      </c>
      <c r="L178" s="17">
        <v>1113.79</v>
      </c>
      <c r="M178" s="17">
        <v>1529.09</v>
      </c>
      <c r="N178" s="17">
        <v>14133.78</v>
      </c>
      <c r="P178" s="15">
        <v>5</v>
      </c>
      <c r="Q178" s="14" t="s">
        <v>312</v>
      </c>
      <c r="T178" s="16">
        <f t="shared" si="106"/>
        <v>-1001.7</v>
      </c>
      <c r="U178" s="16">
        <f t="shared" si="107"/>
        <v>-256.2</v>
      </c>
      <c r="V178" s="16">
        <f t="shared" si="108"/>
        <v>-1357.05</v>
      </c>
      <c r="W178" s="16">
        <f t="shared" si="109"/>
        <v>-773.93</v>
      </c>
      <c r="X178" s="16">
        <f t="shared" si="110"/>
        <v>-1244.25</v>
      </c>
      <c r="Y178" s="16">
        <f t="shared" si="111"/>
        <v>-1485.68</v>
      </c>
      <c r="Z178" s="16">
        <f t="shared" si="112"/>
        <v>-1481.85</v>
      </c>
      <c r="AA178" s="16">
        <f t="shared" si="113"/>
        <v>-1398.75</v>
      </c>
      <c r="AB178" s="16">
        <f t="shared" si="114"/>
        <v>-1424.55</v>
      </c>
      <c r="AC178" s="16">
        <f t="shared" si="115"/>
        <v>-1066.94</v>
      </c>
      <c r="AD178" s="16">
        <f t="shared" si="116"/>
        <v>-1113.79</v>
      </c>
      <c r="AE178" s="16">
        <f t="shared" si="117"/>
        <v>-1529.09</v>
      </c>
      <c r="AF178" s="16">
        <f t="shared" si="118"/>
        <v>-14133.78</v>
      </c>
    </row>
    <row r="179" spans="1:32" x14ac:dyDescent="0.55000000000000004">
      <c r="A179" s="22" t="s">
        <v>313</v>
      </c>
      <c r="B179" s="17">
        <v>850</v>
      </c>
      <c r="C179" s="17">
        <v>850</v>
      </c>
      <c r="D179" s="17">
        <v>1100</v>
      </c>
      <c r="E179" s="17">
        <v>1000</v>
      </c>
      <c r="F179" s="17">
        <v>1525</v>
      </c>
      <c r="G179" s="17">
        <v>925</v>
      </c>
      <c r="H179" s="17">
        <v>1425</v>
      </c>
      <c r="I179" s="17">
        <v>2073.37</v>
      </c>
      <c r="J179" s="17">
        <v>4239.8500000000004</v>
      </c>
      <c r="K179" s="17">
        <v>2237.27</v>
      </c>
      <c r="L179" s="17">
        <v>2924.76</v>
      </c>
      <c r="M179" s="17">
        <v>3407.52</v>
      </c>
      <c r="N179" s="17">
        <v>22557.77</v>
      </c>
      <c r="P179" s="15">
        <v>5</v>
      </c>
      <c r="Q179" s="14" t="s">
        <v>314</v>
      </c>
      <c r="T179" s="16">
        <f t="shared" si="106"/>
        <v>-850</v>
      </c>
      <c r="U179" s="16">
        <f t="shared" si="107"/>
        <v>-850</v>
      </c>
      <c r="V179" s="16">
        <f t="shared" si="108"/>
        <v>-1100</v>
      </c>
      <c r="W179" s="16">
        <f t="shared" si="109"/>
        <v>-1000</v>
      </c>
      <c r="X179" s="16">
        <f t="shared" si="110"/>
        <v>-1525</v>
      </c>
      <c r="Y179" s="16">
        <f t="shared" si="111"/>
        <v>-925</v>
      </c>
      <c r="Z179" s="16">
        <f t="shared" si="112"/>
        <v>-1425</v>
      </c>
      <c r="AA179" s="16">
        <f t="shared" si="113"/>
        <v>-2073.37</v>
      </c>
      <c r="AB179" s="16">
        <f t="shared" si="114"/>
        <v>-4239.8500000000004</v>
      </c>
      <c r="AC179" s="16">
        <f t="shared" si="115"/>
        <v>-2237.27</v>
      </c>
      <c r="AD179" s="16">
        <f t="shared" si="116"/>
        <v>-2924.76</v>
      </c>
      <c r="AE179" s="16">
        <f t="shared" si="117"/>
        <v>-3407.52</v>
      </c>
      <c r="AF179" s="16">
        <f t="shared" si="118"/>
        <v>-22557.77</v>
      </c>
    </row>
    <row r="180" spans="1:32" x14ac:dyDescent="0.55000000000000004">
      <c r="A180" s="22" t="s">
        <v>315</v>
      </c>
      <c r="B180" s="17">
        <v>918.49</v>
      </c>
      <c r="C180" s="17">
        <v>849.26</v>
      </c>
      <c r="D180" s="17">
        <v>1043.33</v>
      </c>
      <c r="E180" s="17">
        <v>1168.8</v>
      </c>
      <c r="F180" s="17">
        <v>1394.43</v>
      </c>
      <c r="G180" s="17">
        <v>1179.3599999999999</v>
      </c>
      <c r="H180" s="17">
        <v>1047.95</v>
      </c>
      <c r="I180" s="17">
        <v>1130.45</v>
      </c>
      <c r="J180" s="17">
        <v>1210.57</v>
      </c>
      <c r="K180" s="17">
        <v>1396.55</v>
      </c>
      <c r="L180" s="17">
        <v>1434.43</v>
      </c>
      <c r="M180" s="17">
        <v>1412.54</v>
      </c>
      <c r="N180" s="17">
        <v>14186.16</v>
      </c>
      <c r="P180" s="15">
        <v>5</v>
      </c>
      <c r="Q180" s="14" t="s">
        <v>316</v>
      </c>
      <c r="T180" s="16">
        <f t="shared" si="106"/>
        <v>-918.49</v>
      </c>
      <c r="U180" s="16">
        <f t="shared" si="107"/>
        <v>-849.26</v>
      </c>
      <c r="V180" s="16">
        <f t="shared" si="108"/>
        <v>-1043.33</v>
      </c>
      <c r="W180" s="16">
        <f t="shared" si="109"/>
        <v>-1168.8</v>
      </c>
      <c r="X180" s="16">
        <f t="shared" si="110"/>
        <v>-1394.43</v>
      </c>
      <c r="Y180" s="16">
        <f t="shared" si="111"/>
        <v>-1179.3599999999999</v>
      </c>
      <c r="Z180" s="16">
        <f t="shared" si="112"/>
        <v>-1047.95</v>
      </c>
      <c r="AA180" s="16">
        <f t="shared" si="113"/>
        <v>-1130.45</v>
      </c>
      <c r="AB180" s="16">
        <f t="shared" si="114"/>
        <v>-1210.57</v>
      </c>
      <c r="AC180" s="16">
        <f t="shared" si="115"/>
        <v>-1396.55</v>
      </c>
      <c r="AD180" s="16">
        <f t="shared" si="116"/>
        <v>-1434.43</v>
      </c>
      <c r="AE180" s="16">
        <f t="shared" si="117"/>
        <v>-1412.54</v>
      </c>
      <c r="AF180" s="16">
        <f t="shared" si="118"/>
        <v>-14186.16</v>
      </c>
    </row>
    <row r="181" spans="1:32" x14ac:dyDescent="0.55000000000000004">
      <c r="A181" s="22" t="s">
        <v>317</v>
      </c>
      <c r="B181" s="17">
        <v>442.23</v>
      </c>
      <c r="C181" s="17">
        <v>919.19</v>
      </c>
      <c r="D181" s="17">
        <v>919.19</v>
      </c>
      <c r="E181" s="17">
        <v>1097.47</v>
      </c>
      <c r="F181" s="17">
        <v>968.25</v>
      </c>
      <c r="G181" s="17">
        <v>1423.07</v>
      </c>
      <c r="H181" s="17">
        <v>973.07</v>
      </c>
      <c r="I181" s="17">
        <v>976.54</v>
      </c>
      <c r="J181" s="17">
        <v>976.54</v>
      </c>
      <c r="K181" s="17">
        <v>1449.2</v>
      </c>
      <c r="L181" s="17">
        <v>1449.2</v>
      </c>
      <c r="M181" s="17">
        <v>1449.2</v>
      </c>
      <c r="N181" s="17">
        <v>13043.15</v>
      </c>
      <c r="P181" s="15">
        <v>5</v>
      </c>
      <c r="Q181" s="14" t="s">
        <v>318</v>
      </c>
      <c r="T181" s="16">
        <f t="shared" si="106"/>
        <v>-442.23</v>
      </c>
      <c r="U181" s="16">
        <f t="shared" si="107"/>
        <v>-919.19</v>
      </c>
      <c r="V181" s="16">
        <f t="shared" si="108"/>
        <v>-919.19</v>
      </c>
      <c r="W181" s="16">
        <f t="shared" si="109"/>
        <v>-1097.47</v>
      </c>
      <c r="X181" s="16">
        <f t="shared" si="110"/>
        <v>-968.25</v>
      </c>
      <c r="Y181" s="16">
        <f t="shared" si="111"/>
        <v>-1423.07</v>
      </c>
      <c r="Z181" s="16">
        <f t="shared" si="112"/>
        <v>-973.07</v>
      </c>
      <c r="AA181" s="16">
        <f t="shared" si="113"/>
        <v>-976.54</v>
      </c>
      <c r="AB181" s="16">
        <f t="shared" si="114"/>
        <v>-976.54</v>
      </c>
      <c r="AC181" s="16">
        <f t="shared" si="115"/>
        <v>-1449.2</v>
      </c>
      <c r="AD181" s="16">
        <f t="shared" si="116"/>
        <v>-1449.2</v>
      </c>
      <c r="AE181" s="16">
        <f t="shared" si="117"/>
        <v>-1449.2</v>
      </c>
      <c r="AF181" s="16">
        <f t="shared" si="118"/>
        <v>-13043.15</v>
      </c>
    </row>
    <row r="182" spans="1:32" x14ac:dyDescent="0.55000000000000004">
      <c r="A182" s="22" t="s">
        <v>319</v>
      </c>
      <c r="B182" s="17">
        <v>284.02999999999997</v>
      </c>
      <c r="C182" s="17">
        <v>265.08999999999997</v>
      </c>
      <c r="D182" s="17">
        <v>335.81</v>
      </c>
      <c r="E182" s="17">
        <v>360.95</v>
      </c>
      <c r="F182" s="17">
        <v>443.48</v>
      </c>
      <c r="G182" s="17">
        <v>312.8</v>
      </c>
      <c r="H182" s="17">
        <v>304.66000000000003</v>
      </c>
      <c r="I182" s="17">
        <v>360.79</v>
      </c>
      <c r="J182" s="17">
        <v>396.45</v>
      </c>
      <c r="K182" s="17">
        <v>448.64</v>
      </c>
      <c r="L182" s="17">
        <v>447.64</v>
      </c>
      <c r="M182" s="17">
        <v>466.1</v>
      </c>
      <c r="N182" s="17">
        <v>4426.4399999999996</v>
      </c>
      <c r="P182" s="15">
        <v>5</v>
      </c>
      <c r="Q182" s="14" t="s">
        <v>320</v>
      </c>
      <c r="T182" s="16">
        <f t="shared" si="106"/>
        <v>-284.02999999999997</v>
      </c>
      <c r="U182" s="16">
        <f t="shared" si="107"/>
        <v>-265.08999999999997</v>
      </c>
      <c r="V182" s="16">
        <f t="shared" si="108"/>
        <v>-335.81</v>
      </c>
      <c r="W182" s="16">
        <f t="shared" si="109"/>
        <v>-360.95</v>
      </c>
      <c r="X182" s="16">
        <f t="shared" si="110"/>
        <v>-443.48</v>
      </c>
      <c r="Y182" s="16">
        <f t="shared" si="111"/>
        <v>-312.8</v>
      </c>
      <c r="Z182" s="16">
        <f t="shared" si="112"/>
        <v>-304.66000000000003</v>
      </c>
      <c r="AA182" s="16">
        <f t="shared" si="113"/>
        <v>-360.79</v>
      </c>
      <c r="AB182" s="16">
        <f t="shared" si="114"/>
        <v>-396.45</v>
      </c>
      <c r="AC182" s="16">
        <f t="shared" si="115"/>
        <v>-448.64</v>
      </c>
      <c r="AD182" s="16">
        <f t="shared" si="116"/>
        <v>-447.64</v>
      </c>
      <c r="AE182" s="16">
        <f t="shared" si="117"/>
        <v>-466.1</v>
      </c>
      <c r="AF182" s="16">
        <f t="shared" si="118"/>
        <v>-4426.4399999999996</v>
      </c>
    </row>
    <row r="183" spans="1:32" x14ac:dyDescent="0.55000000000000004">
      <c r="A183" s="22" t="s">
        <v>321</v>
      </c>
      <c r="B183" s="17">
        <v>68.25</v>
      </c>
      <c r="C183" s="17">
        <v>68.25</v>
      </c>
      <c r="D183" s="17">
        <v>91</v>
      </c>
      <c r="E183" s="17">
        <v>91</v>
      </c>
      <c r="F183" s="17">
        <v>91</v>
      </c>
      <c r="G183" s="17">
        <v>91</v>
      </c>
      <c r="H183" s="17">
        <v>68.25</v>
      </c>
      <c r="I183" s="17">
        <v>68.25</v>
      </c>
      <c r="J183" s="17">
        <v>68.25</v>
      </c>
      <c r="K183" s="17">
        <v>91</v>
      </c>
      <c r="L183" s="17">
        <v>91</v>
      </c>
      <c r="M183" s="17">
        <v>91</v>
      </c>
      <c r="N183" s="17">
        <v>978.25</v>
      </c>
      <c r="P183" s="15">
        <v>5</v>
      </c>
      <c r="Q183" s="14" t="s">
        <v>322</v>
      </c>
      <c r="T183" s="16">
        <f t="shared" si="106"/>
        <v>-68.25</v>
      </c>
      <c r="U183" s="16">
        <f t="shared" si="107"/>
        <v>-68.25</v>
      </c>
      <c r="V183" s="16">
        <f t="shared" si="108"/>
        <v>-91</v>
      </c>
      <c r="W183" s="16">
        <f t="shared" si="109"/>
        <v>-91</v>
      </c>
      <c r="X183" s="16">
        <f t="shared" si="110"/>
        <v>-91</v>
      </c>
      <c r="Y183" s="16">
        <f t="shared" si="111"/>
        <v>-91</v>
      </c>
      <c r="Z183" s="16">
        <f t="shared" si="112"/>
        <v>-68.25</v>
      </c>
      <c r="AA183" s="16">
        <f t="shared" si="113"/>
        <v>-68.25</v>
      </c>
      <c r="AB183" s="16">
        <f t="shared" si="114"/>
        <v>-68.25</v>
      </c>
      <c r="AC183" s="16">
        <f t="shared" si="115"/>
        <v>-91</v>
      </c>
      <c r="AD183" s="16">
        <f t="shared" si="116"/>
        <v>-91</v>
      </c>
      <c r="AE183" s="16">
        <f t="shared" si="117"/>
        <v>-91</v>
      </c>
      <c r="AF183" s="16">
        <f t="shared" si="118"/>
        <v>-978.25</v>
      </c>
    </row>
    <row r="184" spans="1:32" x14ac:dyDescent="0.55000000000000004">
      <c r="A184" s="22" t="s">
        <v>323</v>
      </c>
      <c r="B184" s="17">
        <v>620.5</v>
      </c>
      <c r="C184" s="17">
        <v>284.75</v>
      </c>
      <c r="D184" s="17">
        <v>535.5</v>
      </c>
      <c r="E184" s="17">
        <v>514.25</v>
      </c>
      <c r="F184" s="17">
        <v>221</v>
      </c>
      <c r="G184" s="17">
        <v>561</v>
      </c>
      <c r="H184" s="17">
        <v>178.5</v>
      </c>
      <c r="I184" s="17">
        <v>331.5</v>
      </c>
      <c r="J184" s="17">
        <v>220.5</v>
      </c>
      <c r="K184" s="17">
        <v>3210.1</v>
      </c>
      <c r="L184" s="17">
        <v>3767.7</v>
      </c>
      <c r="M184" s="17">
        <v>2910.7</v>
      </c>
      <c r="N184" s="17">
        <v>13356</v>
      </c>
      <c r="P184" s="15">
        <v>5</v>
      </c>
      <c r="Q184" s="14" t="s">
        <v>324</v>
      </c>
      <c r="T184" s="16">
        <f t="shared" si="106"/>
        <v>-620.5</v>
      </c>
      <c r="U184" s="16">
        <f t="shared" si="107"/>
        <v>-284.75</v>
      </c>
      <c r="V184" s="16">
        <f t="shared" si="108"/>
        <v>-535.5</v>
      </c>
      <c r="W184" s="16">
        <f t="shared" si="109"/>
        <v>-514.25</v>
      </c>
      <c r="X184" s="16">
        <f t="shared" si="110"/>
        <v>-221</v>
      </c>
      <c r="Y184" s="16">
        <f t="shared" si="111"/>
        <v>-561</v>
      </c>
      <c r="Z184" s="16">
        <f t="shared" si="112"/>
        <v>-178.5</v>
      </c>
      <c r="AA184" s="16">
        <f t="shared" si="113"/>
        <v>-331.5</v>
      </c>
      <c r="AB184" s="16">
        <f t="shared" si="114"/>
        <v>-220.5</v>
      </c>
      <c r="AC184" s="16">
        <f t="shared" si="115"/>
        <v>-3210.1</v>
      </c>
      <c r="AD184" s="16">
        <f t="shared" si="116"/>
        <v>-3767.7</v>
      </c>
      <c r="AE184" s="16">
        <f t="shared" si="117"/>
        <v>-2910.7</v>
      </c>
      <c r="AF184" s="16">
        <f t="shared" si="118"/>
        <v>-13356</v>
      </c>
    </row>
    <row r="185" spans="1:32" x14ac:dyDescent="0.55000000000000004">
      <c r="A185" s="12" t="s">
        <v>325</v>
      </c>
      <c r="B185" s="11">
        <f>IF(5 = P185, T185 * -1, T185)</f>
        <v>13823.61</v>
      </c>
      <c r="C185" s="11">
        <f>IF(5 = P185, U185 * -1, U185)</f>
        <v>13110.190000000002</v>
      </c>
      <c r="D185" s="11">
        <f>IF(5 = P185, V185 * -1, V185)</f>
        <v>16509.37</v>
      </c>
      <c r="E185" s="11">
        <f>IF(5 = P185, W185 * -1, W185)</f>
        <v>17834.14</v>
      </c>
      <c r="F185" s="11">
        <f>IF(5 = P185, X185 * -1, X185)</f>
        <v>21057.69</v>
      </c>
      <c r="G185" s="11">
        <f>IF(5 = P185, Y185 * -1, Y185)</f>
        <v>16220.81</v>
      </c>
      <c r="H185" s="11">
        <f>IF(5 = P185, Z185 * -1, Z185)</f>
        <v>14896.730000000001</v>
      </c>
      <c r="I185" s="11">
        <f>IF(5 = P185, AA185 * -1, AA185)</f>
        <v>17462.7</v>
      </c>
      <c r="J185" s="11">
        <f>IF(5 = P185, AB185 * -1, AB185)</f>
        <v>18909.79</v>
      </c>
      <c r="K185" s="11">
        <f>IF(5 = P185, AC185 * -1, AC185)</f>
        <v>23967.64</v>
      </c>
      <c r="L185" s="11">
        <f>IF(5 = P185, AD185 * -1, AD185)</f>
        <v>25298.760000000002</v>
      </c>
      <c r="M185" s="11">
        <f>IF(5 = P185, AE185 * -1, AE185)</f>
        <v>25184.22</v>
      </c>
      <c r="N185" s="11">
        <f>IF(5 = P185, AF185 * -1, AF185)</f>
        <v>224275.65</v>
      </c>
      <c r="P185" s="9">
        <v>5</v>
      </c>
      <c r="Q185" s="8" t="str">
        <f>Q184</f>
        <v>Liv Crossroads</v>
      </c>
      <c r="R185" s="8">
        <f>R184</f>
        <v>0</v>
      </c>
      <c r="S185" s="9">
        <f>S184</f>
        <v>0</v>
      </c>
      <c r="T185" s="10">
        <f t="shared" ref="T185:AF185" si="119">SUM(T177:T184)</f>
        <v>-13823.61</v>
      </c>
      <c r="U185" s="10">
        <f t="shared" si="119"/>
        <v>-13110.190000000002</v>
      </c>
      <c r="V185" s="10">
        <f t="shared" si="119"/>
        <v>-16509.37</v>
      </c>
      <c r="W185" s="10">
        <f t="shared" si="119"/>
        <v>-17834.14</v>
      </c>
      <c r="X185" s="10">
        <f t="shared" si="119"/>
        <v>-21057.69</v>
      </c>
      <c r="Y185" s="10">
        <f t="shared" si="119"/>
        <v>-16220.81</v>
      </c>
      <c r="Z185" s="10">
        <f t="shared" si="119"/>
        <v>-14896.730000000001</v>
      </c>
      <c r="AA185" s="10">
        <f t="shared" si="119"/>
        <v>-17462.7</v>
      </c>
      <c r="AB185" s="10">
        <f t="shared" si="119"/>
        <v>-18909.79</v>
      </c>
      <c r="AC185" s="10">
        <f t="shared" si="119"/>
        <v>-23967.64</v>
      </c>
      <c r="AD185" s="10">
        <f t="shared" si="119"/>
        <v>-25298.760000000002</v>
      </c>
      <c r="AE185" s="10">
        <f t="shared" si="119"/>
        <v>-25184.22</v>
      </c>
      <c r="AF185" s="10">
        <f t="shared" si="119"/>
        <v>-224275.65</v>
      </c>
    </row>
    <row r="187" spans="1:32" x14ac:dyDescent="0.55000000000000004">
      <c r="A187" s="20" t="s">
        <v>326</v>
      </c>
    </row>
    <row r="188" spans="1:32" x14ac:dyDescent="0.55000000000000004">
      <c r="A188" s="22" t="s">
        <v>327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92.59</v>
      </c>
      <c r="M188" s="17">
        <v>182.84</v>
      </c>
      <c r="N188" s="17">
        <v>275.43</v>
      </c>
      <c r="P188" s="15">
        <v>5</v>
      </c>
      <c r="Q188" s="14" t="s">
        <v>328</v>
      </c>
      <c r="T188" s="16">
        <f t="shared" ref="T188:T200" si="120">IF(5 = P188, B188 * -1, B188)</f>
        <v>0</v>
      </c>
      <c r="U188" s="16">
        <f t="shared" ref="U188:U200" si="121">IF(5 = P188, C188 * -1, C188)</f>
        <v>0</v>
      </c>
      <c r="V188" s="16">
        <f t="shared" ref="V188:V200" si="122">IF(5 = P188, D188 * -1, D188)</f>
        <v>0</v>
      </c>
      <c r="W188" s="16">
        <f t="shared" ref="W188:W200" si="123">IF(5 = P188, E188 * -1, E188)</f>
        <v>0</v>
      </c>
      <c r="X188" s="16">
        <f t="shared" ref="X188:X200" si="124">IF(5 = P188, F188 * -1, F188)</f>
        <v>0</v>
      </c>
      <c r="Y188" s="16">
        <f t="shared" ref="Y188:Y200" si="125">IF(5 = P188, G188 * -1, G188)</f>
        <v>0</v>
      </c>
      <c r="Z188" s="16">
        <f t="shared" ref="Z188:Z200" si="126">IF(5 = P188, H188 * -1, H188)</f>
        <v>0</v>
      </c>
      <c r="AA188" s="16">
        <f t="shared" ref="AA188:AA200" si="127">IF(5 = P188, I188 * -1, I188)</f>
        <v>0</v>
      </c>
      <c r="AB188" s="16">
        <f t="shared" ref="AB188:AB200" si="128">IF(5 = P188, J188 * -1, J188)</f>
        <v>0</v>
      </c>
      <c r="AC188" s="16">
        <f t="shared" ref="AC188:AC200" si="129">IF(5 = P188, K188 * -1, K188)</f>
        <v>0</v>
      </c>
      <c r="AD188" s="16">
        <f t="shared" ref="AD188:AD200" si="130">IF(5 = P188, L188 * -1, L188)</f>
        <v>-92.59</v>
      </c>
      <c r="AE188" s="16">
        <f t="shared" ref="AE188:AE200" si="131">IF(5 = P188, M188 * -1, M188)</f>
        <v>-182.84</v>
      </c>
      <c r="AF188" s="16">
        <f t="shared" ref="AF188:AF200" si="132">IF(5 = P188, N188 * -1, N188)</f>
        <v>-275.43</v>
      </c>
    </row>
    <row r="189" spans="1:32" x14ac:dyDescent="0.55000000000000004">
      <c r="A189" s="22" t="s">
        <v>329</v>
      </c>
      <c r="B189" s="17">
        <v>0</v>
      </c>
      <c r="C189" s="17">
        <v>189.68</v>
      </c>
      <c r="D189" s="17">
        <v>284.52999999999997</v>
      </c>
      <c r="E189" s="17">
        <v>370.17</v>
      </c>
      <c r="F189" s="17">
        <v>651.25</v>
      </c>
      <c r="G189" s="17">
        <v>284.52999999999997</v>
      </c>
      <c r="H189" s="17">
        <v>661.18</v>
      </c>
      <c r="I189" s="17">
        <v>224.18</v>
      </c>
      <c r="J189" s="17">
        <v>489.85</v>
      </c>
      <c r="K189" s="17">
        <v>484.91</v>
      </c>
      <c r="L189" s="17">
        <v>1869.69</v>
      </c>
      <c r="M189" s="17">
        <v>424.59</v>
      </c>
      <c r="N189" s="17">
        <v>5934.56</v>
      </c>
      <c r="P189" s="15">
        <v>5</v>
      </c>
      <c r="Q189" s="14" t="s">
        <v>330</v>
      </c>
      <c r="T189" s="16">
        <f t="shared" si="120"/>
        <v>0</v>
      </c>
      <c r="U189" s="16">
        <f t="shared" si="121"/>
        <v>-189.68</v>
      </c>
      <c r="V189" s="16">
        <f t="shared" si="122"/>
        <v>-284.52999999999997</v>
      </c>
      <c r="W189" s="16">
        <f t="shared" si="123"/>
        <v>-370.17</v>
      </c>
      <c r="X189" s="16">
        <f t="shared" si="124"/>
        <v>-651.25</v>
      </c>
      <c r="Y189" s="16">
        <f t="shared" si="125"/>
        <v>-284.52999999999997</v>
      </c>
      <c r="Z189" s="16">
        <f t="shared" si="126"/>
        <v>-661.18</v>
      </c>
      <c r="AA189" s="16">
        <f t="shared" si="127"/>
        <v>-224.18</v>
      </c>
      <c r="AB189" s="16">
        <f t="shared" si="128"/>
        <v>-489.85</v>
      </c>
      <c r="AC189" s="16">
        <f t="shared" si="129"/>
        <v>-484.91</v>
      </c>
      <c r="AD189" s="16">
        <f t="shared" si="130"/>
        <v>-1869.69</v>
      </c>
      <c r="AE189" s="16">
        <f t="shared" si="131"/>
        <v>-424.59</v>
      </c>
      <c r="AF189" s="16">
        <f t="shared" si="132"/>
        <v>-5934.56</v>
      </c>
    </row>
    <row r="190" spans="1:32" x14ac:dyDescent="0.55000000000000004">
      <c r="A190" s="22" t="s">
        <v>331</v>
      </c>
      <c r="B190" s="17">
        <v>187.2</v>
      </c>
      <c r="C190" s="17">
        <v>0</v>
      </c>
      <c r="D190" s="17">
        <v>0</v>
      </c>
      <c r="E190" s="17">
        <v>409.29</v>
      </c>
      <c r="F190" s="17">
        <v>118.56</v>
      </c>
      <c r="G190" s="17">
        <v>0</v>
      </c>
      <c r="H190" s="17">
        <v>187.38</v>
      </c>
      <c r="I190" s="17">
        <v>0</v>
      </c>
      <c r="J190" s="17">
        <v>0</v>
      </c>
      <c r="K190" s="17">
        <v>59.65</v>
      </c>
      <c r="L190" s="17">
        <v>404.87</v>
      </c>
      <c r="M190" s="17">
        <v>410.97</v>
      </c>
      <c r="N190" s="17">
        <v>1777.92</v>
      </c>
      <c r="P190" s="15">
        <v>5</v>
      </c>
      <c r="Q190" s="14" t="s">
        <v>332</v>
      </c>
      <c r="T190" s="16">
        <f t="shared" si="120"/>
        <v>-187.2</v>
      </c>
      <c r="U190" s="16">
        <f t="shared" si="121"/>
        <v>0</v>
      </c>
      <c r="V190" s="16">
        <f t="shared" si="122"/>
        <v>0</v>
      </c>
      <c r="W190" s="16">
        <f t="shared" si="123"/>
        <v>-409.29</v>
      </c>
      <c r="X190" s="16">
        <f t="shared" si="124"/>
        <v>-118.56</v>
      </c>
      <c r="Y190" s="16">
        <f t="shared" si="125"/>
        <v>0</v>
      </c>
      <c r="Z190" s="16">
        <f t="shared" si="126"/>
        <v>-187.38</v>
      </c>
      <c r="AA190" s="16">
        <f t="shared" si="127"/>
        <v>0</v>
      </c>
      <c r="AB190" s="16">
        <f t="shared" si="128"/>
        <v>0</v>
      </c>
      <c r="AC190" s="16">
        <f t="shared" si="129"/>
        <v>-59.65</v>
      </c>
      <c r="AD190" s="16">
        <f t="shared" si="130"/>
        <v>-404.87</v>
      </c>
      <c r="AE190" s="16">
        <f t="shared" si="131"/>
        <v>-410.97</v>
      </c>
      <c r="AF190" s="16">
        <f t="shared" si="132"/>
        <v>-1777.92</v>
      </c>
    </row>
    <row r="191" spans="1:32" x14ac:dyDescent="0.55000000000000004">
      <c r="A191" s="22" t="s">
        <v>333</v>
      </c>
      <c r="B191" s="17">
        <v>0</v>
      </c>
      <c r="C191" s="17">
        <v>25.37</v>
      </c>
      <c r="D191" s="17">
        <v>0</v>
      </c>
      <c r="E191" s="17">
        <v>87.54</v>
      </c>
      <c r="F191" s="17">
        <v>720.3</v>
      </c>
      <c r="G191" s="17">
        <v>57.75</v>
      </c>
      <c r="H191" s="17">
        <v>200.61</v>
      </c>
      <c r="I191" s="17">
        <v>140.69999999999999</v>
      </c>
      <c r="J191" s="17">
        <v>619.67999999999995</v>
      </c>
      <c r="K191" s="17">
        <v>73.78</v>
      </c>
      <c r="L191" s="17">
        <v>756.41</v>
      </c>
      <c r="M191" s="17">
        <v>223.35</v>
      </c>
      <c r="N191" s="17">
        <v>2905.49</v>
      </c>
      <c r="P191" s="15">
        <v>5</v>
      </c>
      <c r="Q191" s="14" t="s">
        <v>334</v>
      </c>
      <c r="T191" s="16">
        <f t="shared" si="120"/>
        <v>0</v>
      </c>
      <c r="U191" s="16">
        <f t="shared" si="121"/>
        <v>-25.37</v>
      </c>
      <c r="V191" s="16">
        <f t="shared" si="122"/>
        <v>0</v>
      </c>
      <c r="W191" s="16">
        <f t="shared" si="123"/>
        <v>-87.54</v>
      </c>
      <c r="X191" s="16">
        <f t="shared" si="124"/>
        <v>-720.3</v>
      </c>
      <c r="Y191" s="16">
        <f t="shared" si="125"/>
        <v>-57.75</v>
      </c>
      <c r="Z191" s="16">
        <f t="shared" si="126"/>
        <v>-200.61</v>
      </c>
      <c r="AA191" s="16">
        <f t="shared" si="127"/>
        <v>-140.69999999999999</v>
      </c>
      <c r="AB191" s="16">
        <f t="shared" si="128"/>
        <v>-619.67999999999995</v>
      </c>
      <c r="AC191" s="16">
        <f t="shared" si="129"/>
        <v>-73.78</v>
      </c>
      <c r="AD191" s="16">
        <f t="shared" si="130"/>
        <v>-756.41</v>
      </c>
      <c r="AE191" s="16">
        <f t="shared" si="131"/>
        <v>-223.35</v>
      </c>
      <c r="AF191" s="16">
        <f t="shared" si="132"/>
        <v>-2905.49</v>
      </c>
    </row>
    <row r="192" spans="1:32" x14ac:dyDescent="0.55000000000000004">
      <c r="A192" s="22" t="s">
        <v>335</v>
      </c>
      <c r="B192" s="17">
        <v>406.8</v>
      </c>
      <c r="C192" s="17">
        <v>160.63999999999999</v>
      </c>
      <c r="D192" s="17">
        <v>190.79</v>
      </c>
      <c r="E192" s="17">
        <v>220.48</v>
      </c>
      <c r="F192" s="17">
        <v>91.11</v>
      </c>
      <c r="G192" s="17">
        <v>0</v>
      </c>
      <c r="H192" s="17">
        <v>244.15</v>
      </c>
      <c r="I192" s="17">
        <v>83.45</v>
      </c>
      <c r="J192" s="17">
        <v>211.6</v>
      </c>
      <c r="K192" s="17">
        <v>8.0399999999999991</v>
      </c>
      <c r="L192" s="17">
        <v>0</v>
      </c>
      <c r="M192" s="17">
        <v>0</v>
      </c>
      <c r="N192" s="17">
        <v>1617.06</v>
      </c>
      <c r="P192" s="15">
        <v>5</v>
      </c>
      <c r="Q192" s="14" t="s">
        <v>336</v>
      </c>
      <c r="T192" s="16">
        <f t="shared" si="120"/>
        <v>-406.8</v>
      </c>
      <c r="U192" s="16">
        <f t="shared" si="121"/>
        <v>-160.63999999999999</v>
      </c>
      <c r="V192" s="16">
        <f t="shared" si="122"/>
        <v>-190.79</v>
      </c>
      <c r="W192" s="16">
        <f t="shared" si="123"/>
        <v>-220.48</v>
      </c>
      <c r="X192" s="16">
        <f t="shared" si="124"/>
        <v>-91.11</v>
      </c>
      <c r="Y192" s="16">
        <f t="shared" si="125"/>
        <v>0</v>
      </c>
      <c r="Z192" s="16">
        <f t="shared" si="126"/>
        <v>-244.15</v>
      </c>
      <c r="AA192" s="16">
        <f t="shared" si="127"/>
        <v>-83.45</v>
      </c>
      <c r="AB192" s="16">
        <f t="shared" si="128"/>
        <v>-211.6</v>
      </c>
      <c r="AC192" s="16">
        <f t="shared" si="129"/>
        <v>-8.0399999999999991</v>
      </c>
      <c r="AD192" s="16">
        <f t="shared" si="130"/>
        <v>0</v>
      </c>
      <c r="AE192" s="16">
        <f t="shared" si="131"/>
        <v>0</v>
      </c>
      <c r="AF192" s="16">
        <f t="shared" si="132"/>
        <v>-1617.06</v>
      </c>
    </row>
    <row r="193" spans="1:32" x14ac:dyDescent="0.55000000000000004">
      <c r="A193" s="22" t="s">
        <v>337</v>
      </c>
      <c r="B193" s="17">
        <v>132.51</v>
      </c>
      <c r="C193" s="17">
        <v>0</v>
      </c>
      <c r="D193" s="17">
        <v>27.96</v>
      </c>
      <c r="E193" s="17">
        <v>72.37</v>
      </c>
      <c r="F193" s="17">
        <v>499.72</v>
      </c>
      <c r="G193" s="17">
        <v>516.17999999999995</v>
      </c>
      <c r="H193" s="17">
        <v>730.61</v>
      </c>
      <c r="I193" s="17">
        <v>100.65</v>
      </c>
      <c r="J193" s="17">
        <v>83.36</v>
      </c>
      <c r="K193" s="17">
        <v>442.46</v>
      </c>
      <c r="L193" s="17">
        <v>730.71</v>
      </c>
      <c r="M193" s="17">
        <v>281.74</v>
      </c>
      <c r="N193" s="17">
        <v>3618.27</v>
      </c>
      <c r="P193" s="15">
        <v>5</v>
      </c>
      <c r="Q193" s="14" t="s">
        <v>338</v>
      </c>
      <c r="T193" s="16">
        <f t="shared" si="120"/>
        <v>-132.51</v>
      </c>
      <c r="U193" s="16">
        <f t="shared" si="121"/>
        <v>0</v>
      </c>
      <c r="V193" s="16">
        <f t="shared" si="122"/>
        <v>-27.96</v>
      </c>
      <c r="W193" s="16">
        <f t="shared" si="123"/>
        <v>-72.37</v>
      </c>
      <c r="X193" s="16">
        <f t="shared" si="124"/>
        <v>-499.72</v>
      </c>
      <c r="Y193" s="16">
        <f t="shared" si="125"/>
        <v>-516.17999999999995</v>
      </c>
      <c r="Z193" s="16">
        <f t="shared" si="126"/>
        <v>-730.61</v>
      </c>
      <c r="AA193" s="16">
        <f t="shared" si="127"/>
        <v>-100.65</v>
      </c>
      <c r="AB193" s="16">
        <f t="shared" si="128"/>
        <v>-83.36</v>
      </c>
      <c r="AC193" s="16">
        <f t="shared" si="129"/>
        <v>-442.46</v>
      </c>
      <c r="AD193" s="16">
        <f t="shared" si="130"/>
        <v>-730.71</v>
      </c>
      <c r="AE193" s="16">
        <f t="shared" si="131"/>
        <v>-281.74</v>
      </c>
      <c r="AF193" s="16">
        <f t="shared" si="132"/>
        <v>-3618.27</v>
      </c>
    </row>
    <row r="194" spans="1:32" x14ac:dyDescent="0.55000000000000004">
      <c r="A194" s="22" t="s">
        <v>339</v>
      </c>
      <c r="B194" s="17">
        <v>0</v>
      </c>
      <c r="C194" s="17">
        <v>0</v>
      </c>
      <c r="D194" s="17">
        <v>681.88</v>
      </c>
      <c r="E194" s="17">
        <v>735.94</v>
      </c>
      <c r="F194" s="17">
        <v>0</v>
      </c>
      <c r="G194" s="17">
        <v>0</v>
      </c>
      <c r="H194" s="17">
        <v>154.75</v>
      </c>
      <c r="I194" s="17">
        <v>631.04999999999995</v>
      </c>
      <c r="J194" s="17">
        <v>0</v>
      </c>
      <c r="K194" s="17">
        <v>244.49</v>
      </c>
      <c r="L194" s="17">
        <v>273.07</v>
      </c>
      <c r="M194" s="17">
        <v>416.29</v>
      </c>
      <c r="N194" s="17">
        <v>3137.47</v>
      </c>
      <c r="P194" s="15">
        <v>5</v>
      </c>
      <c r="Q194" s="14" t="s">
        <v>340</v>
      </c>
      <c r="T194" s="16">
        <f t="shared" si="120"/>
        <v>0</v>
      </c>
      <c r="U194" s="16">
        <f t="shared" si="121"/>
        <v>0</v>
      </c>
      <c r="V194" s="16">
        <f t="shared" si="122"/>
        <v>-681.88</v>
      </c>
      <c r="W194" s="16">
        <f t="shared" si="123"/>
        <v>-735.94</v>
      </c>
      <c r="X194" s="16">
        <f t="shared" si="124"/>
        <v>0</v>
      </c>
      <c r="Y194" s="16">
        <f t="shared" si="125"/>
        <v>0</v>
      </c>
      <c r="Z194" s="16">
        <f t="shared" si="126"/>
        <v>-154.75</v>
      </c>
      <c r="AA194" s="16">
        <f t="shared" si="127"/>
        <v>-631.04999999999995</v>
      </c>
      <c r="AB194" s="16">
        <f t="shared" si="128"/>
        <v>0</v>
      </c>
      <c r="AC194" s="16">
        <f t="shared" si="129"/>
        <v>-244.49</v>
      </c>
      <c r="AD194" s="16">
        <f t="shared" si="130"/>
        <v>-273.07</v>
      </c>
      <c r="AE194" s="16">
        <f t="shared" si="131"/>
        <v>-416.29</v>
      </c>
      <c r="AF194" s="16">
        <f t="shared" si="132"/>
        <v>-3137.47</v>
      </c>
    </row>
    <row r="195" spans="1:32" x14ac:dyDescent="0.55000000000000004">
      <c r="A195" s="22" t="s">
        <v>341</v>
      </c>
      <c r="B195" s="17">
        <v>0</v>
      </c>
      <c r="C195" s="17">
        <v>0</v>
      </c>
      <c r="D195" s="17">
        <v>0</v>
      </c>
      <c r="E195" s="17">
        <v>42.05</v>
      </c>
      <c r="F195" s="17">
        <v>0</v>
      </c>
      <c r="G195" s="17">
        <v>0</v>
      </c>
      <c r="H195" s="17">
        <v>181.07</v>
      </c>
      <c r="I195" s="17">
        <v>158.25</v>
      </c>
      <c r="J195" s="17">
        <v>173.62</v>
      </c>
      <c r="K195" s="17">
        <v>0</v>
      </c>
      <c r="L195" s="17">
        <v>39.85</v>
      </c>
      <c r="M195" s="17">
        <v>43.1</v>
      </c>
      <c r="N195" s="17">
        <v>637.94000000000005</v>
      </c>
      <c r="P195" s="15">
        <v>5</v>
      </c>
      <c r="Q195" s="14" t="s">
        <v>342</v>
      </c>
      <c r="T195" s="16">
        <f t="shared" si="120"/>
        <v>0</v>
      </c>
      <c r="U195" s="16">
        <f t="shared" si="121"/>
        <v>0</v>
      </c>
      <c r="V195" s="16">
        <f t="shared" si="122"/>
        <v>0</v>
      </c>
      <c r="W195" s="16">
        <f t="shared" si="123"/>
        <v>-42.05</v>
      </c>
      <c r="X195" s="16">
        <f t="shared" si="124"/>
        <v>0</v>
      </c>
      <c r="Y195" s="16">
        <f t="shared" si="125"/>
        <v>0</v>
      </c>
      <c r="Z195" s="16">
        <f t="shared" si="126"/>
        <v>-181.07</v>
      </c>
      <c r="AA195" s="16">
        <f t="shared" si="127"/>
        <v>-158.25</v>
      </c>
      <c r="AB195" s="16">
        <f t="shared" si="128"/>
        <v>-173.62</v>
      </c>
      <c r="AC195" s="16">
        <f t="shared" si="129"/>
        <v>0</v>
      </c>
      <c r="AD195" s="16">
        <f t="shared" si="130"/>
        <v>-39.85</v>
      </c>
      <c r="AE195" s="16">
        <f t="shared" si="131"/>
        <v>-43.1</v>
      </c>
      <c r="AF195" s="16">
        <f t="shared" si="132"/>
        <v>-637.94000000000005</v>
      </c>
    </row>
    <row r="196" spans="1:32" x14ac:dyDescent="0.55000000000000004">
      <c r="A196" s="22" t="s">
        <v>343</v>
      </c>
      <c r="B196" s="17">
        <v>0</v>
      </c>
      <c r="C196" s="17">
        <v>0</v>
      </c>
      <c r="D196" s="17">
        <v>0</v>
      </c>
      <c r="E196" s="17">
        <v>342.8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242.66</v>
      </c>
      <c r="M196" s="17">
        <v>16.22</v>
      </c>
      <c r="N196" s="17">
        <v>601.67999999999995</v>
      </c>
      <c r="P196" s="15">
        <v>5</v>
      </c>
      <c r="Q196" s="14" t="s">
        <v>344</v>
      </c>
      <c r="T196" s="16">
        <f t="shared" si="120"/>
        <v>0</v>
      </c>
      <c r="U196" s="16">
        <f t="shared" si="121"/>
        <v>0</v>
      </c>
      <c r="V196" s="16">
        <f t="shared" si="122"/>
        <v>0</v>
      </c>
      <c r="W196" s="16">
        <f t="shared" si="123"/>
        <v>-342.8</v>
      </c>
      <c r="X196" s="16">
        <f t="shared" si="124"/>
        <v>0</v>
      </c>
      <c r="Y196" s="16">
        <f t="shared" si="125"/>
        <v>0</v>
      </c>
      <c r="Z196" s="16">
        <f t="shared" si="126"/>
        <v>0</v>
      </c>
      <c r="AA196" s="16">
        <f t="shared" si="127"/>
        <v>0</v>
      </c>
      <c r="AB196" s="16">
        <f t="shared" si="128"/>
        <v>0</v>
      </c>
      <c r="AC196" s="16">
        <f t="shared" si="129"/>
        <v>0</v>
      </c>
      <c r="AD196" s="16">
        <f t="shared" si="130"/>
        <v>-242.66</v>
      </c>
      <c r="AE196" s="16">
        <f t="shared" si="131"/>
        <v>-16.22</v>
      </c>
      <c r="AF196" s="16">
        <f t="shared" si="132"/>
        <v>-601.67999999999995</v>
      </c>
    </row>
    <row r="197" spans="1:32" x14ac:dyDescent="0.55000000000000004">
      <c r="A197" s="22" t="s">
        <v>345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85</v>
      </c>
      <c r="N197" s="17">
        <v>85</v>
      </c>
      <c r="P197" s="15">
        <v>5</v>
      </c>
      <c r="Q197" s="14" t="s">
        <v>346</v>
      </c>
      <c r="T197" s="16">
        <f t="shared" si="120"/>
        <v>0</v>
      </c>
      <c r="U197" s="16">
        <f t="shared" si="121"/>
        <v>0</v>
      </c>
      <c r="V197" s="16">
        <f t="shared" si="122"/>
        <v>0</v>
      </c>
      <c r="W197" s="16">
        <f t="shared" si="123"/>
        <v>0</v>
      </c>
      <c r="X197" s="16">
        <f t="shared" si="124"/>
        <v>0</v>
      </c>
      <c r="Y197" s="16">
        <f t="shared" si="125"/>
        <v>0</v>
      </c>
      <c r="Z197" s="16">
        <f t="shared" si="126"/>
        <v>0</v>
      </c>
      <c r="AA197" s="16">
        <f t="shared" si="127"/>
        <v>0</v>
      </c>
      <c r="AB197" s="16">
        <f t="shared" si="128"/>
        <v>0</v>
      </c>
      <c r="AC197" s="16">
        <f t="shared" si="129"/>
        <v>0</v>
      </c>
      <c r="AD197" s="16">
        <f t="shared" si="130"/>
        <v>0</v>
      </c>
      <c r="AE197" s="16">
        <f t="shared" si="131"/>
        <v>-85</v>
      </c>
      <c r="AF197" s="16">
        <f t="shared" si="132"/>
        <v>-85</v>
      </c>
    </row>
    <row r="198" spans="1:32" x14ac:dyDescent="0.55000000000000004">
      <c r="A198" s="22" t="s">
        <v>347</v>
      </c>
      <c r="B198" s="17">
        <v>898.77</v>
      </c>
      <c r="C198" s="17">
        <v>838.71</v>
      </c>
      <c r="D198" s="17">
        <v>260.04000000000002</v>
      </c>
      <c r="E198" s="17">
        <v>704.94</v>
      </c>
      <c r="F198" s="17">
        <v>421.64</v>
      </c>
      <c r="G198" s="17">
        <v>655.44</v>
      </c>
      <c r="H198" s="17">
        <v>764.69</v>
      </c>
      <c r="I198" s="17">
        <v>599.1</v>
      </c>
      <c r="J198" s="17">
        <v>600.49</v>
      </c>
      <c r="K198" s="17">
        <v>410.33</v>
      </c>
      <c r="L198" s="17">
        <v>1443.94</v>
      </c>
      <c r="M198" s="17">
        <v>321.85000000000002</v>
      </c>
      <c r="N198" s="17">
        <v>7919.94</v>
      </c>
      <c r="P198" s="15">
        <v>5</v>
      </c>
      <c r="Q198" s="14" t="s">
        <v>348</v>
      </c>
      <c r="T198" s="16">
        <f t="shared" si="120"/>
        <v>-898.77</v>
      </c>
      <c r="U198" s="16">
        <f t="shared" si="121"/>
        <v>-838.71</v>
      </c>
      <c r="V198" s="16">
        <f t="shared" si="122"/>
        <v>-260.04000000000002</v>
      </c>
      <c r="W198" s="16">
        <f t="shared" si="123"/>
        <v>-704.94</v>
      </c>
      <c r="X198" s="16">
        <f t="shared" si="124"/>
        <v>-421.64</v>
      </c>
      <c r="Y198" s="16">
        <f t="shared" si="125"/>
        <v>-655.44</v>
      </c>
      <c r="Z198" s="16">
        <f t="shared" si="126"/>
        <v>-764.69</v>
      </c>
      <c r="AA198" s="16">
        <f t="shared" si="127"/>
        <v>-599.1</v>
      </c>
      <c r="AB198" s="16">
        <f t="shared" si="128"/>
        <v>-600.49</v>
      </c>
      <c r="AC198" s="16">
        <f t="shared" si="129"/>
        <v>-410.33</v>
      </c>
      <c r="AD198" s="16">
        <f t="shared" si="130"/>
        <v>-1443.94</v>
      </c>
      <c r="AE198" s="16">
        <f t="shared" si="131"/>
        <v>-321.85000000000002</v>
      </c>
      <c r="AF198" s="16">
        <f t="shared" si="132"/>
        <v>-7919.94</v>
      </c>
    </row>
    <row r="199" spans="1:32" x14ac:dyDescent="0.55000000000000004">
      <c r="A199" s="22" t="s">
        <v>349</v>
      </c>
      <c r="B199" s="17">
        <v>443.78</v>
      </c>
      <c r="C199" s="17">
        <v>350.49</v>
      </c>
      <c r="D199" s="17">
        <v>0</v>
      </c>
      <c r="E199" s="17">
        <v>398.44</v>
      </c>
      <c r="F199" s="17">
        <v>0</v>
      </c>
      <c r="G199" s="17">
        <v>0</v>
      </c>
      <c r="H199" s="17">
        <v>984.22</v>
      </c>
      <c r="I199" s="17">
        <v>355.19</v>
      </c>
      <c r="J199" s="17">
        <v>2736.18</v>
      </c>
      <c r="K199" s="17">
        <v>797.65</v>
      </c>
      <c r="L199" s="17">
        <v>876.04</v>
      </c>
      <c r="M199" s="17">
        <v>318.14</v>
      </c>
      <c r="N199" s="17">
        <v>7260.13</v>
      </c>
      <c r="P199" s="15">
        <v>5</v>
      </c>
      <c r="Q199" s="14" t="s">
        <v>350</v>
      </c>
      <c r="T199" s="16">
        <f t="shared" si="120"/>
        <v>-443.78</v>
      </c>
      <c r="U199" s="16">
        <f t="shared" si="121"/>
        <v>-350.49</v>
      </c>
      <c r="V199" s="16">
        <f t="shared" si="122"/>
        <v>0</v>
      </c>
      <c r="W199" s="16">
        <f t="shared" si="123"/>
        <v>-398.44</v>
      </c>
      <c r="X199" s="16">
        <f t="shared" si="124"/>
        <v>0</v>
      </c>
      <c r="Y199" s="16">
        <f t="shared" si="125"/>
        <v>0</v>
      </c>
      <c r="Z199" s="16">
        <f t="shared" si="126"/>
        <v>-984.22</v>
      </c>
      <c r="AA199" s="16">
        <f t="shared" si="127"/>
        <v>-355.19</v>
      </c>
      <c r="AB199" s="16">
        <f t="shared" si="128"/>
        <v>-2736.18</v>
      </c>
      <c r="AC199" s="16">
        <f t="shared" si="129"/>
        <v>-797.65</v>
      </c>
      <c r="AD199" s="16">
        <f t="shared" si="130"/>
        <v>-876.04</v>
      </c>
      <c r="AE199" s="16">
        <f t="shared" si="131"/>
        <v>-318.14</v>
      </c>
      <c r="AF199" s="16">
        <f t="shared" si="132"/>
        <v>-7260.13</v>
      </c>
    </row>
    <row r="200" spans="1:32" x14ac:dyDescent="0.55000000000000004">
      <c r="A200" s="22" t="s">
        <v>351</v>
      </c>
      <c r="B200" s="17">
        <v>272.98</v>
      </c>
      <c r="C200" s="17">
        <v>806.91</v>
      </c>
      <c r="D200" s="17">
        <v>153.87</v>
      </c>
      <c r="E200" s="17">
        <v>1063.25</v>
      </c>
      <c r="F200" s="17">
        <v>865.96</v>
      </c>
      <c r="G200" s="17">
        <v>230.31</v>
      </c>
      <c r="H200" s="17">
        <v>1431.35</v>
      </c>
      <c r="I200" s="17">
        <v>684.21</v>
      </c>
      <c r="J200" s="17">
        <v>346.42</v>
      </c>
      <c r="K200" s="17">
        <v>675.1</v>
      </c>
      <c r="L200" s="17">
        <v>1098.22</v>
      </c>
      <c r="M200" s="17">
        <v>318.89999999999998</v>
      </c>
      <c r="N200" s="17">
        <v>7947.48</v>
      </c>
      <c r="P200" s="15">
        <v>5</v>
      </c>
      <c r="Q200" s="14" t="s">
        <v>352</v>
      </c>
      <c r="T200" s="16">
        <f t="shared" si="120"/>
        <v>-272.98</v>
      </c>
      <c r="U200" s="16">
        <f t="shared" si="121"/>
        <v>-806.91</v>
      </c>
      <c r="V200" s="16">
        <f t="shared" si="122"/>
        <v>-153.87</v>
      </c>
      <c r="W200" s="16">
        <f t="shared" si="123"/>
        <v>-1063.25</v>
      </c>
      <c r="X200" s="16">
        <f t="shared" si="124"/>
        <v>-865.96</v>
      </c>
      <c r="Y200" s="16">
        <f t="shared" si="125"/>
        <v>-230.31</v>
      </c>
      <c r="Z200" s="16">
        <f t="shared" si="126"/>
        <v>-1431.35</v>
      </c>
      <c r="AA200" s="16">
        <f t="shared" si="127"/>
        <v>-684.21</v>
      </c>
      <c r="AB200" s="16">
        <f t="shared" si="128"/>
        <v>-346.42</v>
      </c>
      <c r="AC200" s="16">
        <f t="shared" si="129"/>
        <v>-675.1</v>
      </c>
      <c r="AD200" s="16">
        <f t="shared" si="130"/>
        <v>-1098.22</v>
      </c>
      <c r="AE200" s="16">
        <f t="shared" si="131"/>
        <v>-318.89999999999998</v>
      </c>
      <c r="AF200" s="16">
        <f t="shared" si="132"/>
        <v>-7947.48</v>
      </c>
    </row>
    <row r="201" spans="1:32" x14ac:dyDescent="0.55000000000000004">
      <c r="A201" s="12" t="s">
        <v>353</v>
      </c>
      <c r="B201" s="11">
        <f>IF(5 = P201, T201 * -1, T201)</f>
        <v>2342.04</v>
      </c>
      <c r="C201" s="11">
        <f>IF(5 = P201, U201 * -1, U201)</f>
        <v>2371.8000000000002</v>
      </c>
      <c r="D201" s="11">
        <f>IF(5 = P201, V201 * -1, V201)</f>
        <v>1599.0699999999997</v>
      </c>
      <c r="E201" s="11">
        <f>IF(5 = P201, W201 * -1, W201)</f>
        <v>4447.2700000000004</v>
      </c>
      <c r="F201" s="11">
        <f>IF(5 = P201, X201 * -1, X201)</f>
        <v>3368.5399999999995</v>
      </c>
      <c r="G201" s="11">
        <f>IF(5 = P201, Y201 * -1, Y201)</f>
        <v>1744.21</v>
      </c>
      <c r="H201" s="11">
        <f>IF(5 = P201, Z201 * -1, Z201)</f>
        <v>5540.01</v>
      </c>
      <c r="I201" s="11">
        <f>IF(5 = P201, AA201 * -1, AA201)</f>
        <v>2976.78</v>
      </c>
      <c r="J201" s="11">
        <f>IF(5 = P201, AB201 * -1, AB201)</f>
        <v>5261.1999999999989</v>
      </c>
      <c r="K201" s="11">
        <f>IF(5 = P201, AC201 * -1, AC201)</f>
        <v>3196.41</v>
      </c>
      <c r="L201" s="11">
        <f>IF(5 = P201, AD201 * -1, AD201)</f>
        <v>7828.0500000000011</v>
      </c>
      <c r="M201" s="11">
        <f>IF(5 = P201, AE201 * -1, AE201)</f>
        <v>3042.99</v>
      </c>
      <c r="N201" s="11">
        <f>IF(5 = P201, AF201 * -1, AF201)</f>
        <v>43718.369999999995</v>
      </c>
      <c r="P201" s="9">
        <v>5</v>
      </c>
      <c r="Q201" s="8" t="str">
        <f>Q200</f>
        <v>Liv Crossroads</v>
      </c>
      <c r="R201" s="8">
        <f>R200</f>
        <v>0</v>
      </c>
      <c r="S201" s="9">
        <f>S200</f>
        <v>0</v>
      </c>
      <c r="T201" s="10">
        <f t="shared" ref="T201:AF201" si="133">SUM(T188:T200)</f>
        <v>-2342.04</v>
      </c>
      <c r="U201" s="10">
        <f t="shared" si="133"/>
        <v>-2371.8000000000002</v>
      </c>
      <c r="V201" s="10">
        <f t="shared" si="133"/>
        <v>-1599.0699999999997</v>
      </c>
      <c r="W201" s="10">
        <f t="shared" si="133"/>
        <v>-4447.2700000000004</v>
      </c>
      <c r="X201" s="10">
        <f t="shared" si="133"/>
        <v>-3368.5399999999995</v>
      </c>
      <c r="Y201" s="10">
        <f t="shared" si="133"/>
        <v>-1744.21</v>
      </c>
      <c r="Z201" s="10">
        <f t="shared" si="133"/>
        <v>-5540.01</v>
      </c>
      <c r="AA201" s="10">
        <f t="shared" si="133"/>
        <v>-2976.78</v>
      </c>
      <c r="AB201" s="10">
        <f t="shared" si="133"/>
        <v>-5261.1999999999989</v>
      </c>
      <c r="AC201" s="10">
        <f t="shared" si="133"/>
        <v>-3196.41</v>
      </c>
      <c r="AD201" s="10">
        <f t="shared" si="133"/>
        <v>-7828.0500000000011</v>
      </c>
      <c r="AE201" s="10">
        <f t="shared" si="133"/>
        <v>-3042.99</v>
      </c>
      <c r="AF201" s="10">
        <f t="shared" si="133"/>
        <v>-43718.369999999995</v>
      </c>
    </row>
    <row r="203" spans="1:32" x14ac:dyDescent="0.55000000000000004">
      <c r="A203" s="20" t="s">
        <v>354</v>
      </c>
    </row>
    <row r="204" spans="1:32" x14ac:dyDescent="0.55000000000000004">
      <c r="A204" s="22" t="s">
        <v>355</v>
      </c>
      <c r="B204" s="17">
        <v>0</v>
      </c>
      <c r="C204" s="17">
        <v>0</v>
      </c>
      <c r="D204" s="17">
        <v>0</v>
      </c>
      <c r="E204" s="17">
        <v>500</v>
      </c>
      <c r="F204" s="17">
        <v>0</v>
      </c>
      <c r="G204" s="17">
        <v>0</v>
      </c>
      <c r="H204" s="17">
        <v>100</v>
      </c>
      <c r="I204" s="17">
        <v>585</v>
      </c>
      <c r="J204" s="17">
        <v>300</v>
      </c>
      <c r="K204" s="17">
        <v>0</v>
      </c>
      <c r="L204" s="17">
        <v>355.11</v>
      </c>
      <c r="M204" s="17">
        <v>585</v>
      </c>
      <c r="N204" s="17">
        <v>2425.11</v>
      </c>
      <c r="P204" s="15">
        <v>5</v>
      </c>
      <c r="Q204" s="14" t="s">
        <v>356</v>
      </c>
      <c r="T204" s="16">
        <f t="shared" ref="T204:T215" si="134">IF(5 = P204, B204 * -1, B204)</f>
        <v>0</v>
      </c>
      <c r="U204" s="16">
        <f t="shared" ref="U204:U215" si="135">IF(5 = P204, C204 * -1, C204)</f>
        <v>0</v>
      </c>
      <c r="V204" s="16">
        <f t="shared" ref="V204:V215" si="136">IF(5 = P204, D204 * -1, D204)</f>
        <v>0</v>
      </c>
      <c r="W204" s="16">
        <f t="shared" ref="W204:W215" si="137">IF(5 = P204, E204 * -1, E204)</f>
        <v>-500</v>
      </c>
      <c r="X204" s="16">
        <f t="shared" ref="X204:X215" si="138">IF(5 = P204, F204 * -1, F204)</f>
        <v>0</v>
      </c>
      <c r="Y204" s="16">
        <f t="shared" ref="Y204:Y215" si="139">IF(5 = P204, G204 * -1, G204)</f>
        <v>0</v>
      </c>
      <c r="Z204" s="16">
        <f t="shared" ref="Z204:Z215" si="140">IF(5 = P204, H204 * -1, H204)</f>
        <v>-100</v>
      </c>
      <c r="AA204" s="16">
        <f t="shared" ref="AA204:AA215" si="141">IF(5 = P204, I204 * -1, I204)</f>
        <v>-585</v>
      </c>
      <c r="AB204" s="16">
        <f t="shared" ref="AB204:AB215" si="142">IF(5 = P204, J204 * -1, J204)</f>
        <v>-300</v>
      </c>
      <c r="AC204" s="16">
        <f t="shared" ref="AC204:AC215" si="143">IF(5 = P204, K204 * -1, K204)</f>
        <v>0</v>
      </c>
      <c r="AD204" s="16">
        <f t="shared" ref="AD204:AD215" si="144">IF(5 = P204, L204 * -1, L204)</f>
        <v>-355.11</v>
      </c>
      <c r="AE204" s="16">
        <f t="shared" ref="AE204:AE215" si="145">IF(5 = P204, M204 * -1, M204)</f>
        <v>-585</v>
      </c>
      <c r="AF204" s="16">
        <f t="shared" ref="AF204:AF215" si="146">IF(5 = P204, N204 * -1, N204)</f>
        <v>-2425.11</v>
      </c>
    </row>
    <row r="205" spans="1:32" x14ac:dyDescent="0.55000000000000004">
      <c r="A205" s="22" t="s">
        <v>357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232.49</v>
      </c>
      <c r="K205" s="17">
        <v>0</v>
      </c>
      <c r="L205" s="17">
        <v>0</v>
      </c>
      <c r="M205" s="17">
        <v>0</v>
      </c>
      <c r="N205" s="17">
        <v>232.49</v>
      </c>
      <c r="P205" s="15">
        <v>5</v>
      </c>
      <c r="Q205" s="14" t="s">
        <v>358</v>
      </c>
      <c r="T205" s="16">
        <f t="shared" si="134"/>
        <v>0</v>
      </c>
      <c r="U205" s="16">
        <f t="shared" si="135"/>
        <v>0</v>
      </c>
      <c r="V205" s="16">
        <f t="shared" si="136"/>
        <v>0</v>
      </c>
      <c r="W205" s="16">
        <f t="shared" si="137"/>
        <v>0</v>
      </c>
      <c r="X205" s="16">
        <f t="shared" si="138"/>
        <v>0</v>
      </c>
      <c r="Y205" s="16">
        <f t="shared" si="139"/>
        <v>0</v>
      </c>
      <c r="Z205" s="16">
        <f t="shared" si="140"/>
        <v>0</v>
      </c>
      <c r="AA205" s="16">
        <f t="shared" si="141"/>
        <v>0</v>
      </c>
      <c r="AB205" s="16">
        <f t="shared" si="142"/>
        <v>-232.49</v>
      </c>
      <c r="AC205" s="16">
        <f t="shared" si="143"/>
        <v>0</v>
      </c>
      <c r="AD205" s="16">
        <f t="shared" si="144"/>
        <v>0</v>
      </c>
      <c r="AE205" s="16">
        <f t="shared" si="145"/>
        <v>0</v>
      </c>
      <c r="AF205" s="16">
        <f t="shared" si="146"/>
        <v>-232.49</v>
      </c>
    </row>
    <row r="206" spans="1:32" x14ac:dyDescent="0.55000000000000004">
      <c r="A206" s="22" t="s">
        <v>359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7236.5</v>
      </c>
      <c r="N206" s="17">
        <v>7236.5</v>
      </c>
      <c r="P206" s="15">
        <v>5</v>
      </c>
      <c r="Q206" s="14" t="s">
        <v>360</v>
      </c>
      <c r="T206" s="16">
        <f t="shared" si="134"/>
        <v>0</v>
      </c>
      <c r="U206" s="16">
        <f t="shared" si="135"/>
        <v>0</v>
      </c>
      <c r="V206" s="16">
        <f t="shared" si="136"/>
        <v>0</v>
      </c>
      <c r="W206" s="16">
        <f t="shared" si="137"/>
        <v>0</v>
      </c>
      <c r="X206" s="16">
        <f t="shared" si="138"/>
        <v>0</v>
      </c>
      <c r="Y206" s="16">
        <f t="shared" si="139"/>
        <v>0</v>
      </c>
      <c r="Z206" s="16">
        <f t="shared" si="140"/>
        <v>0</v>
      </c>
      <c r="AA206" s="16">
        <f t="shared" si="141"/>
        <v>0</v>
      </c>
      <c r="AB206" s="16">
        <f t="shared" si="142"/>
        <v>0</v>
      </c>
      <c r="AC206" s="16">
        <f t="shared" si="143"/>
        <v>0</v>
      </c>
      <c r="AD206" s="16">
        <f t="shared" si="144"/>
        <v>0</v>
      </c>
      <c r="AE206" s="16">
        <f t="shared" si="145"/>
        <v>-7236.5</v>
      </c>
      <c r="AF206" s="16">
        <f t="shared" si="146"/>
        <v>-7236.5</v>
      </c>
    </row>
    <row r="207" spans="1:32" x14ac:dyDescent="0.55000000000000004">
      <c r="A207" s="22" t="s">
        <v>361</v>
      </c>
      <c r="B207" s="17">
        <v>0</v>
      </c>
      <c r="C207" s="17">
        <v>0</v>
      </c>
      <c r="D207" s="17">
        <v>1301.69</v>
      </c>
      <c r="E207" s="17">
        <v>1131.9000000000001</v>
      </c>
      <c r="F207" s="17">
        <v>1584.66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177.5</v>
      </c>
      <c r="N207" s="17">
        <v>4195.75</v>
      </c>
      <c r="P207" s="15">
        <v>5</v>
      </c>
      <c r="Q207" s="14" t="s">
        <v>362</v>
      </c>
      <c r="T207" s="16">
        <f t="shared" si="134"/>
        <v>0</v>
      </c>
      <c r="U207" s="16">
        <f t="shared" si="135"/>
        <v>0</v>
      </c>
      <c r="V207" s="16">
        <f t="shared" si="136"/>
        <v>-1301.69</v>
      </c>
      <c r="W207" s="16">
        <f t="shared" si="137"/>
        <v>-1131.9000000000001</v>
      </c>
      <c r="X207" s="16">
        <f t="shared" si="138"/>
        <v>-1584.66</v>
      </c>
      <c r="Y207" s="16">
        <f t="shared" si="139"/>
        <v>0</v>
      </c>
      <c r="Z207" s="16">
        <f t="shared" si="140"/>
        <v>0</v>
      </c>
      <c r="AA207" s="16">
        <f t="shared" si="141"/>
        <v>0</v>
      </c>
      <c r="AB207" s="16">
        <f t="shared" si="142"/>
        <v>0</v>
      </c>
      <c r="AC207" s="16">
        <f t="shared" si="143"/>
        <v>0</v>
      </c>
      <c r="AD207" s="16">
        <f t="shared" si="144"/>
        <v>0</v>
      </c>
      <c r="AE207" s="16">
        <f t="shared" si="145"/>
        <v>-177.5</v>
      </c>
      <c r="AF207" s="16">
        <f t="shared" si="146"/>
        <v>-4195.75</v>
      </c>
    </row>
    <row r="208" spans="1:32" x14ac:dyDescent="0.55000000000000004">
      <c r="A208" s="22" t="s">
        <v>363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308.20999999999998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308.20999999999998</v>
      </c>
      <c r="P208" s="15">
        <v>5</v>
      </c>
      <c r="Q208" s="14" t="s">
        <v>364</v>
      </c>
      <c r="T208" s="16">
        <f t="shared" si="134"/>
        <v>0</v>
      </c>
      <c r="U208" s="16">
        <f t="shared" si="135"/>
        <v>0</v>
      </c>
      <c r="V208" s="16">
        <f t="shared" si="136"/>
        <v>0</v>
      </c>
      <c r="W208" s="16">
        <f t="shared" si="137"/>
        <v>0</v>
      </c>
      <c r="X208" s="16">
        <f t="shared" si="138"/>
        <v>0</v>
      </c>
      <c r="Y208" s="16">
        <f t="shared" si="139"/>
        <v>0</v>
      </c>
      <c r="Z208" s="16">
        <f t="shared" si="140"/>
        <v>-308.20999999999998</v>
      </c>
      <c r="AA208" s="16">
        <f t="shared" si="141"/>
        <v>0</v>
      </c>
      <c r="AB208" s="16">
        <f t="shared" si="142"/>
        <v>0</v>
      </c>
      <c r="AC208" s="16">
        <f t="shared" si="143"/>
        <v>0</v>
      </c>
      <c r="AD208" s="16">
        <f t="shared" si="144"/>
        <v>0</v>
      </c>
      <c r="AE208" s="16">
        <f t="shared" si="145"/>
        <v>0</v>
      </c>
      <c r="AF208" s="16">
        <f t="shared" si="146"/>
        <v>-308.20999999999998</v>
      </c>
    </row>
    <row r="209" spans="1:32" x14ac:dyDescent="0.55000000000000004">
      <c r="A209" s="22" t="s">
        <v>365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360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360</v>
      </c>
      <c r="P209" s="15">
        <v>5</v>
      </c>
      <c r="Q209" s="14" t="s">
        <v>366</v>
      </c>
      <c r="T209" s="16">
        <f t="shared" si="134"/>
        <v>0</v>
      </c>
      <c r="U209" s="16">
        <f t="shared" si="135"/>
        <v>0</v>
      </c>
      <c r="V209" s="16">
        <f t="shared" si="136"/>
        <v>0</v>
      </c>
      <c r="W209" s="16">
        <f t="shared" si="137"/>
        <v>0</v>
      </c>
      <c r="X209" s="16">
        <f t="shared" si="138"/>
        <v>0</v>
      </c>
      <c r="Y209" s="16">
        <f t="shared" si="139"/>
        <v>-360</v>
      </c>
      <c r="Z209" s="16">
        <f t="shared" si="140"/>
        <v>0</v>
      </c>
      <c r="AA209" s="16">
        <f t="shared" si="141"/>
        <v>0</v>
      </c>
      <c r="AB209" s="16">
        <f t="shared" si="142"/>
        <v>0</v>
      </c>
      <c r="AC209" s="16">
        <f t="shared" si="143"/>
        <v>0</v>
      </c>
      <c r="AD209" s="16">
        <f t="shared" si="144"/>
        <v>0</v>
      </c>
      <c r="AE209" s="16">
        <f t="shared" si="145"/>
        <v>0</v>
      </c>
      <c r="AF209" s="16">
        <f t="shared" si="146"/>
        <v>-360</v>
      </c>
    </row>
    <row r="210" spans="1:32" x14ac:dyDescent="0.55000000000000004">
      <c r="A210" s="22" t="s">
        <v>367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400</v>
      </c>
      <c r="K210" s="17">
        <v>0</v>
      </c>
      <c r="L210" s="17">
        <v>0</v>
      </c>
      <c r="M210" s="17">
        <v>0</v>
      </c>
      <c r="N210" s="17">
        <v>400</v>
      </c>
      <c r="P210" s="15">
        <v>5</v>
      </c>
      <c r="Q210" s="14" t="s">
        <v>368</v>
      </c>
      <c r="T210" s="16">
        <f t="shared" si="134"/>
        <v>0</v>
      </c>
      <c r="U210" s="16">
        <f t="shared" si="135"/>
        <v>0</v>
      </c>
      <c r="V210" s="16">
        <f t="shared" si="136"/>
        <v>0</v>
      </c>
      <c r="W210" s="16">
        <f t="shared" si="137"/>
        <v>0</v>
      </c>
      <c r="X210" s="16">
        <f t="shared" si="138"/>
        <v>0</v>
      </c>
      <c r="Y210" s="16">
        <f t="shared" si="139"/>
        <v>0</v>
      </c>
      <c r="Z210" s="16">
        <f t="shared" si="140"/>
        <v>0</v>
      </c>
      <c r="AA210" s="16">
        <f t="shared" si="141"/>
        <v>0</v>
      </c>
      <c r="AB210" s="16">
        <f t="shared" si="142"/>
        <v>-400</v>
      </c>
      <c r="AC210" s="16">
        <f t="shared" si="143"/>
        <v>0</v>
      </c>
      <c r="AD210" s="16">
        <f t="shared" si="144"/>
        <v>0</v>
      </c>
      <c r="AE210" s="16">
        <f t="shared" si="145"/>
        <v>0</v>
      </c>
      <c r="AF210" s="16">
        <f t="shared" si="146"/>
        <v>-400</v>
      </c>
    </row>
    <row r="211" spans="1:32" x14ac:dyDescent="0.55000000000000004">
      <c r="A211" s="22" t="s">
        <v>369</v>
      </c>
      <c r="B211" s="17">
        <v>209</v>
      </c>
      <c r="C211" s="17">
        <v>209</v>
      </c>
      <c r="D211" s="17">
        <v>1290</v>
      </c>
      <c r="E211" s="17">
        <v>451</v>
      </c>
      <c r="F211" s="17">
        <v>168</v>
      </c>
      <c r="G211" s="17">
        <v>283</v>
      </c>
      <c r="H211" s="17">
        <v>749</v>
      </c>
      <c r="I211" s="17">
        <v>400</v>
      </c>
      <c r="J211" s="17">
        <v>2061</v>
      </c>
      <c r="K211" s="17">
        <v>667</v>
      </c>
      <c r="L211" s="17">
        <v>1818</v>
      </c>
      <c r="M211" s="17">
        <v>400</v>
      </c>
      <c r="N211" s="17">
        <v>8705</v>
      </c>
      <c r="P211" s="15">
        <v>5</v>
      </c>
      <c r="Q211" s="14" t="s">
        <v>370</v>
      </c>
      <c r="T211" s="16">
        <f t="shared" si="134"/>
        <v>-209</v>
      </c>
      <c r="U211" s="16">
        <f t="shared" si="135"/>
        <v>-209</v>
      </c>
      <c r="V211" s="16">
        <f t="shared" si="136"/>
        <v>-1290</v>
      </c>
      <c r="W211" s="16">
        <f t="shared" si="137"/>
        <v>-451</v>
      </c>
      <c r="X211" s="16">
        <f t="shared" si="138"/>
        <v>-168</v>
      </c>
      <c r="Y211" s="16">
        <f t="shared" si="139"/>
        <v>-283</v>
      </c>
      <c r="Z211" s="16">
        <f t="shared" si="140"/>
        <v>-749</v>
      </c>
      <c r="AA211" s="16">
        <f t="shared" si="141"/>
        <v>-400</v>
      </c>
      <c r="AB211" s="16">
        <f t="shared" si="142"/>
        <v>-2061</v>
      </c>
      <c r="AC211" s="16">
        <f t="shared" si="143"/>
        <v>-667</v>
      </c>
      <c r="AD211" s="16">
        <f t="shared" si="144"/>
        <v>-1818</v>
      </c>
      <c r="AE211" s="16">
        <f t="shared" si="145"/>
        <v>-400</v>
      </c>
      <c r="AF211" s="16">
        <f t="shared" si="146"/>
        <v>-8705</v>
      </c>
    </row>
    <row r="212" spans="1:32" x14ac:dyDescent="0.55000000000000004">
      <c r="A212" s="22" t="s">
        <v>371</v>
      </c>
      <c r="B212" s="17">
        <v>1000</v>
      </c>
      <c r="C212" s="17">
        <v>993.06</v>
      </c>
      <c r="D212" s="17">
        <v>996</v>
      </c>
      <c r="E212" s="17">
        <v>997.06</v>
      </c>
      <c r="F212" s="17">
        <v>996.53</v>
      </c>
      <c r="G212" s="17">
        <v>1031.4100000000001</v>
      </c>
      <c r="H212" s="17">
        <v>1031.4100000000001</v>
      </c>
      <c r="I212" s="17">
        <v>1031.4100000000001</v>
      </c>
      <c r="J212" s="17">
        <v>1031.4100000000001</v>
      </c>
      <c r="K212" s="17">
        <v>241.94</v>
      </c>
      <c r="L212" s="17">
        <v>1000</v>
      </c>
      <c r="M212" s="17">
        <v>1000</v>
      </c>
      <c r="N212" s="17">
        <v>11350.23</v>
      </c>
      <c r="P212" s="15">
        <v>5</v>
      </c>
      <c r="Q212" s="14" t="s">
        <v>372</v>
      </c>
      <c r="T212" s="16">
        <f t="shared" si="134"/>
        <v>-1000</v>
      </c>
      <c r="U212" s="16">
        <f t="shared" si="135"/>
        <v>-993.06</v>
      </c>
      <c r="V212" s="16">
        <f t="shared" si="136"/>
        <v>-996</v>
      </c>
      <c r="W212" s="16">
        <f t="shared" si="137"/>
        <v>-997.06</v>
      </c>
      <c r="X212" s="16">
        <f t="shared" si="138"/>
        <v>-996.53</v>
      </c>
      <c r="Y212" s="16">
        <f t="shared" si="139"/>
        <v>-1031.4100000000001</v>
      </c>
      <c r="Z212" s="16">
        <f t="shared" si="140"/>
        <v>-1031.4100000000001</v>
      </c>
      <c r="AA212" s="16">
        <f t="shared" si="141"/>
        <v>-1031.4100000000001</v>
      </c>
      <c r="AB212" s="16">
        <f t="shared" si="142"/>
        <v>-1031.4100000000001</v>
      </c>
      <c r="AC212" s="16">
        <f t="shared" si="143"/>
        <v>-241.94</v>
      </c>
      <c r="AD212" s="16">
        <f t="shared" si="144"/>
        <v>-1000</v>
      </c>
      <c r="AE212" s="16">
        <f t="shared" si="145"/>
        <v>-1000</v>
      </c>
      <c r="AF212" s="16">
        <f t="shared" si="146"/>
        <v>-11350.23</v>
      </c>
    </row>
    <row r="213" spans="1:32" x14ac:dyDescent="0.55000000000000004">
      <c r="A213" s="22" t="s">
        <v>373</v>
      </c>
      <c r="B213" s="17">
        <v>0</v>
      </c>
      <c r="C213" s="17">
        <v>0</v>
      </c>
      <c r="D213" s="17">
        <v>0</v>
      </c>
      <c r="E213" s="17">
        <v>2000</v>
      </c>
      <c r="F213" s="17">
        <v>2000</v>
      </c>
      <c r="G213" s="17">
        <v>2250</v>
      </c>
      <c r="H213" s="17">
        <v>2800</v>
      </c>
      <c r="I213" s="17">
        <v>2800</v>
      </c>
      <c r="J213" s="17">
        <v>3890</v>
      </c>
      <c r="K213" s="17">
        <v>3800</v>
      </c>
      <c r="L213" s="17">
        <v>3800</v>
      </c>
      <c r="M213" s="17">
        <v>3800</v>
      </c>
      <c r="N213" s="17">
        <v>27140</v>
      </c>
      <c r="P213" s="15">
        <v>5</v>
      </c>
      <c r="Q213" s="14" t="s">
        <v>374</v>
      </c>
      <c r="T213" s="16">
        <f t="shared" si="134"/>
        <v>0</v>
      </c>
      <c r="U213" s="16">
        <f t="shared" si="135"/>
        <v>0</v>
      </c>
      <c r="V213" s="16">
        <f t="shared" si="136"/>
        <v>0</v>
      </c>
      <c r="W213" s="16">
        <f t="shared" si="137"/>
        <v>-2000</v>
      </c>
      <c r="X213" s="16">
        <f t="shared" si="138"/>
        <v>-2000</v>
      </c>
      <c r="Y213" s="16">
        <f t="shared" si="139"/>
        <v>-2250</v>
      </c>
      <c r="Z213" s="16">
        <f t="shared" si="140"/>
        <v>-2800</v>
      </c>
      <c r="AA213" s="16">
        <f t="shared" si="141"/>
        <v>-2800</v>
      </c>
      <c r="AB213" s="16">
        <f t="shared" si="142"/>
        <v>-3890</v>
      </c>
      <c r="AC213" s="16">
        <f t="shared" si="143"/>
        <v>-3800</v>
      </c>
      <c r="AD213" s="16">
        <f t="shared" si="144"/>
        <v>-3800</v>
      </c>
      <c r="AE213" s="16">
        <f t="shared" si="145"/>
        <v>-3800</v>
      </c>
      <c r="AF213" s="16">
        <f t="shared" si="146"/>
        <v>-27140</v>
      </c>
    </row>
    <row r="214" spans="1:32" x14ac:dyDescent="0.55000000000000004">
      <c r="A214" s="22" t="s">
        <v>375</v>
      </c>
      <c r="B214" s="17">
        <v>0</v>
      </c>
      <c r="C214" s="17">
        <v>0</v>
      </c>
      <c r="D214" s="17">
        <v>80.430000000000007</v>
      </c>
      <c r="E214" s="17">
        <v>0</v>
      </c>
      <c r="F214" s="17">
        <v>1495</v>
      </c>
      <c r="G214" s="17">
        <v>0</v>
      </c>
      <c r="H214" s="17">
        <v>347.5</v>
      </c>
      <c r="I214" s="17">
        <v>707</v>
      </c>
      <c r="J214" s="17">
        <v>1726.07</v>
      </c>
      <c r="K214" s="17">
        <v>954</v>
      </c>
      <c r="L214" s="17">
        <v>4090</v>
      </c>
      <c r="M214" s="17">
        <v>1005</v>
      </c>
      <c r="N214" s="17">
        <v>10405</v>
      </c>
      <c r="P214" s="15">
        <v>5</v>
      </c>
      <c r="Q214" s="14" t="s">
        <v>376</v>
      </c>
      <c r="T214" s="16">
        <f t="shared" si="134"/>
        <v>0</v>
      </c>
      <c r="U214" s="16">
        <f t="shared" si="135"/>
        <v>0</v>
      </c>
      <c r="V214" s="16">
        <f t="shared" si="136"/>
        <v>-80.430000000000007</v>
      </c>
      <c r="W214" s="16">
        <f t="shared" si="137"/>
        <v>0</v>
      </c>
      <c r="X214" s="16">
        <f t="shared" si="138"/>
        <v>-1495</v>
      </c>
      <c r="Y214" s="16">
        <f t="shared" si="139"/>
        <v>0</v>
      </c>
      <c r="Z214" s="16">
        <f t="shared" si="140"/>
        <v>-347.5</v>
      </c>
      <c r="AA214" s="16">
        <f t="shared" si="141"/>
        <v>-707</v>
      </c>
      <c r="AB214" s="16">
        <f t="shared" si="142"/>
        <v>-1726.07</v>
      </c>
      <c r="AC214" s="16">
        <f t="shared" si="143"/>
        <v>-954</v>
      </c>
      <c r="AD214" s="16">
        <f t="shared" si="144"/>
        <v>-4090</v>
      </c>
      <c r="AE214" s="16">
        <f t="shared" si="145"/>
        <v>-1005</v>
      </c>
      <c r="AF214" s="16">
        <f t="shared" si="146"/>
        <v>-10405</v>
      </c>
    </row>
    <row r="215" spans="1:32" x14ac:dyDescent="0.55000000000000004">
      <c r="A215" s="22" t="s">
        <v>377</v>
      </c>
      <c r="B215" s="17">
        <v>-136.44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24.77</v>
      </c>
      <c r="J215" s="17">
        <v>201.41</v>
      </c>
      <c r="K215" s="17">
        <v>0</v>
      </c>
      <c r="L215" s="17">
        <v>594.96</v>
      </c>
      <c r="M215" s="17">
        <v>0</v>
      </c>
      <c r="N215" s="17">
        <v>684.7</v>
      </c>
      <c r="P215" s="15">
        <v>5</v>
      </c>
      <c r="Q215" s="14" t="s">
        <v>378</v>
      </c>
      <c r="T215" s="16">
        <f t="shared" si="134"/>
        <v>136.44</v>
      </c>
      <c r="U215" s="16">
        <f t="shared" si="135"/>
        <v>0</v>
      </c>
      <c r="V215" s="16">
        <f t="shared" si="136"/>
        <v>0</v>
      </c>
      <c r="W215" s="16">
        <f t="shared" si="137"/>
        <v>0</v>
      </c>
      <c r="X215" s="16">
        <f t="shared" si="138"/>
        <v>0</v>
      </c>
      <c r="Y215" s="16">
        <f t="shared" si="139"/>
        <v>0</v>
      </c>
      <c r="Z215" s="16">
        <f t="shared" si="140"/>
        <v>0</v>
      </c>
      <c r="AA215" s="16">
        <f t="shared" si="141"/>
        <v>-24.77</v>
      </c>
      <c r="AB215" s="16">
        <f t="shared" si="142"/>
        <v>-201.41</v>
      </c>
      <c r="AC215" s="16">
        <f t="shared" si="143"/>
        <v>0</v>
      </c>
      <c r="AD215" s="16">
        <f t="shared" si="144"/>
        <v>-594.96</v>
      </c>
      <c r="AE215" s="16">
        <f t="shared" si="145"/>
        <v>0</v>
      </c>
      <c r="AF215" s="16">
        <f t="shared" si="146"/>
        <v>-684.7</v>
      </c>
    </row>
    <row r="216" spans="1:32" x14ac:dyDescent="0.55000000000000004">
      <c r="A216" s="12" t="s">
        <v>379</v>
      </c>
      <c r="B216" s="11">
        <f>IF(5 = P216, T216 * -1, T216)</f>
        <v>1072.56</v>
      </c>
      <c r="C216" s="11">
        <f>IF(5 = P216, U216 * -1, U216)</f>
        <v>1202.06</v>
      </c>
      <c r="D216" s="11">
        <f>IF(5 = P216, V216 * -1, V216)</f>
        <v>3668.12</v>
      </c>
      <c r="E216" s="11">
        <f>IF(5 = P216, W216 * -1, W216)</f>
        <v>5079.96</v>
      </c>
      <c r="F216" s="11">
        <f>IF(5 = P216, X216 * -1, X216)</f>
        <v>6244.1900000000005</v>
      </c>
      <c r="G216" s="11">
        <f>IF(5 = P216, Y216 * -1, Y216)</f>
        <v>3924.41</v>
      </c>
      <c r="H216" s="11">
        <f>IF(5 = P216, Z216 * -1, Z216)</f>
        <v>5336.12</v>
      </c>
      <c r="I216" s="11">
        <f>IF(5 = P216, AA216 * -1, AA216)</f>
        <v>5548.18</v>
      </c>
      <c r="J216" s="11">
        <f>IF(5 = P216, AB216 * -1, AB216)</f>
        <v>9842.3799999999992</v>
      </c>
      <c r="K216" s="11">
        <f>IF(5 = P216, AC216 * -1, AC216)</f>
        <v>5662.9400000000005</v>
      </c>
      <c r="L216" s="11">
        <f>IF(5 = P216, AD216 * -1, AD216)</f>
        <v>11658.07</v>
      </c>
      <c r="M216" s="11">
        <f>IF(5 = P216, AE216 * -1, AE216)</f>
        <v>14204</v>
      </c>
      <c r="N216" s="11">
        <f>IF(5 = P216, AF216 * -1, AF216)</f>
        <v>73442.989999999991</v>
      </c>
      <c r="P216" s="9">
        <v>5</v>
      </c>
      <c r="Q216" s="8" t="str">
        <f>Q215</f>
        <v>Liv Crossroads</v>
      </c>
      <c r="R216" s="8">
        <f>R215</f>
        <v>0</v>
      </c>
      <c r="S216" s="9">
        <f>S215</f>
        <v>0</v>
      </c>
      <c r="T216" s="10">
        <f t="shared" ref="T216:AF216" si="147">SUM(T204:T215)</f>
        <v>-1072.56</v>
      </c>
      <c r="U216" s="10">
        <f t="shared" si="147"/>
        <v>-1202.06</v>
      </c>
      <c r="V216" s="10">
        <f t="shared" si="147"/>
        <v>-3668.12</v>
      </c>
      <c r="W216" s="10">
        <f t="shared" si="147"/>
        <v>-5079.96</v>
      </c>
      <c r="X216" s="10">
        <f t="shared" si="147"/>
        <v>-6244.1900000000005</v>
      </c>
      <c r="Y216" s="10">
        <f t="shared" si="147"/>
        <v>-3924.41</v>
      </c>
      <c r="Z216" s="10">
        <f t="shared" si="147"/>
        <v>-5336.12</v>
      </c>
      <c r="AA216" s="10">
        <f t="shared" si="147"/>
        <v>-5548.18</v>
      </c>
      <c r="AB216" s="10">
        <f t="shared" si="147"/>
        <v>-9842.3799999999992</v>
      </c>
      <c r="AC216" s="10">
        <f t="shared" si="147"/>
        <v>-5662.9400000000005</v>
      </c>
      <c r="AD216" s="10">
        <f t="shared" si="147"/>
        <v>-11658.07</v>
      </c>
      <c r="AE216" s="10">
        <f t="shared" si="147"/>
        <v>-14204</v>
      </c>
      <c r="AF216" s="10">
        <f t="shared" si="147"/>
        <v>-73442.989999999991</v>
      </c>
    </row>
    <row r="218" spans="1:32" x14ac:dyDescent="0.55000000000000004">
      <c r="A218" s="20" t="s">
        <v>380</v>
      </c>
    </row>
    <row r="219" spans="1:32" x14ac:dyDescent="0.55000000000000004">
      <c r="A219" s="22" t="s">
        <v>381</v>
      </c>
      <c r="B219" s="17">
        <v>0</v>
      </c>
      <c r="C219" s="17">
        <v>0</v>
      </c>
      <c r="D219" s="17">
        <v>95</v>
      </c>
      <c r="E219" s="17">
        <v>90</v>
      </c>
      <c r="F219" s="17">
        <v>50</v>
      </c>
      <c r="G219" s="17">
        <v>45</v>
      </c>
      <c r="H219" s="17">
        <v>525</v>
      </c>
      <c r="I219" s="17">
        <v>85</v>
      </c>
      <c r="J219" s="17">
        <v>315</v>
      </c>
      <c r="K219" s="17">
        <v>365</v>
      </c>
      <c r="L219" s="17">
        <v>150</v>
      </c>
      <c r="M219" s="17">
        <v>50</v>
      </c>
      <c r="N219" s="17">
        <v>1770</v>
      </c>
      <c r="P219" s="15">
        <v>5</v>
      </c>
      <c r="Q219" s="14" t="s">
        <v>382</v>
      </c>
      <c r="T219" s="16">
        <f>IF(5 = P219, B219 * -1, B219)</f>
        <v>0</v>
      </c>
      <c r="U219" s="16">
        <f>IF(5 = P219, C219 * -1, C219)</f>
        <v>0</v>
      </c>
      <c r="V219" s="16">
        <f>IF(5 = P219, D219 * -1, D219)</f>
        <v>-95</v>
      </c>
      <c r="W219" s="16">
        <f>IF(5 = P219, E219 * -1, E219)</f>
        <v>-90</v>
      </c>
      <c r="X219" s="16">
        <f>IF(5 = P219, F219 * -1, F219)</f>
        <v>-50</v>
      </c>
      <c r="Y219" s="16">
        <f>IF(5 = P219, G219 * -1, G219)</f>
        <v>-45</v>
      </c>
      <c r="Z219" s="16">
        <f>IF(5 = P219, H219 * -1, H219)</f>
        <v>-525</v>
      </c>
      <c r="AA219" s="16">
        <f>IF(5 = P219, I219 * -1, I219)</f>
        <v>-85</v>
      </c>
      <c r="AB219" s="16">
        <f>IF(5 = P219, J219 * -1, J219)</f>
        <v>-315</v>
      </c>
      <c r="AC219" s="16">
        <f>IF(5 = P219, K219 * -1, K219)</f>
        <v>-365</v>
      </c>
      <c r="AD219" s="16">
        <f>IF(5 = P219, L219 * -1, L219)</f>
        <v>-150</v>
      </c>
      <c r="AE219" s="16">
        <f>IF(5 = P219, M219 * -1, M219)</f>
        <v>-50</v>
      </c>
      <c r="AF219" s="16">
        <f>IF(5 = P219, N219 * -1, N219)</f>
        <v>-1770</v>
      </c>
    </row>
    <row r="220" spans="1:32" x14ac:dyDescent="0.55000000000000004">
      <c r="A220" s="22" t="s">
        <v>383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1390</v>
      </c>
      <c r="I220" s="17">
        <v>430</v>
      </c>
      <c r="J220" s="17">
        <v>2020</v>
      </c>
      <c r="K220" s="17">
        <v>1210</v>
      </c>
      <c r="L220" s="17">
        <v>800</v>
      </c>
      <c r="M220" s="17">
        <v>1170</v>
      </c>
      <c r="N220" s="17">
        <v>7020</v>
      </c>
      <c r="P220" s="15">
        <v>5</v>
      </c>
      <c r="Q220" s="14" t="s">
        <v>384</v>
      </c>
      <c r="T220" s="16">
        <f>IF(5 = P220, B220 * -1, B220)</f>
        <v>0</v>
      </c>
      <c r="U220" s="16">
        <f>IF(5 = P220, C220 * -1, C220)</f>
        <v>0</v>
      </c>
      <c r="V220" s="16">
        <f>IF(5 = P220, D220 * -1, D220)</f>
        <v>0</v>
      </c>
      <c r="W220" s="16">
        <f>IF(5 = P220, E220 * -1, E220)</f>
        <v>0</v>
      </c>
      <c r="X220" s="16">
        <f>IF(5 = P220, F220 * -1, F220)</f>
        <v>0</v>
      </c>
      <c r="Y220" s="16">
        <f>IF(5 = P220, G220 * -1, G220)</f>
        <v>0</v>
      </c>
      <c r="Z220" s="16">
        <f>IF(5 = P220, H220 * -1, H220)</f>
        <v>-1390</v>
      </c>
      <c r="AA220" s="16">
        <f>IF(5 = P220, I220 * -1, I220)</f>
        <v>-430</v>
      </c>
      <c r="AB220" s="16">
        <f>IF(5 = P220, J220 * -1, J220)</f>
        <v>-2020</v>
      </c>
      <c r="AC220" s="16">
        <f>IF(5 = P220, K220 * -1, K220)</f>
        <v>-1210</v>
      </c>
      <c r="AD220" s="16">
        <f>IF(5 = P220, L220 * -1, L220)</f>
        <v>-800</v>
      </c>
      <c r="AE220" s="16">
        <f>IF(5 = P220, M220 * -1, M220)</f>
        <v>-1170</v>
      </c>
      <c r="AF220" s="16">
        <f>IF(5 = P220, N220 * -1, N220)</f>
        <v>-7020</v>
      </c>
    </row>
    <row r="221" spans="1:32" x14ac:dyDescent="0.55000000000000004">
      <c r="A221" s="22" t="s">
        <v>385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216.94</v>
      </c>
      <c r="I221" s="17">
        <v>0</v>
      </c>
      <c r="J221" s="17">
        <v>216.61</v>
      </c>
      <c r="K221" s="17">
        <v>173.49</v>
      </c>
      <c r="L221" s="17">
        <v>0</v>
      </c>
      <c r="M221" s="17">
        <v>0</v>
      </c>
      <c r="N221" s="17">
        <v>607.04</v>
      </c>
      <c r="P221" s="15">
        <v>5</v>
      </c>
      <c r="Q221" s="14" t="s">
        <v>386</v>
      </c>
      <c r="T221" s="16">
        <f>IF(5 = P221, B221 * -1, B221)</f>
        <v>0</v>
      </c>
      <c r="U221" s="16">
        <f>IF(5 = P221, C221 * -1, C221)</f>
        <v>0</v>
      </c>
      <c r="V221" s="16">
        <f>IF(5 = P221, D221 * -1, D221)</f>
        <v>0</v>
      </c>
      <c r="W221" s="16">
        <f>IF(5 = P221, E221 * -1, E221)</f>
        <v>0</v>
      </c>
      <c r="X221" s="16">
        <f>IF(5 = P221, F221 * -1, F221)</f>
        <v>0</v>
      </c>
      <c r="Y221" s="16">
        <f>IF(5 = P221, G221 * -1, G221)</f>
        <v>0</v>
      </c>
      <c r="Z221" s="16">
        <f>IF(5 = P221, H221 * -1, H221)</f>
        <v>-216.94</v>
      </c>
      <c r="AA221" s="16">
        <f>IF(5 = P221, I221 * -1, I221)</f>
        <v>0</v>
      </c>
      <c r="AB221" s="16">
        <f>IF(5 = P221, J221 * -1, J221)</f>
        <v>-216.61</v>
      </c>
      <c r="AC221" s="16">
        <f>IF(5 = P221, K221 * -1, K221)</f>
        <v>-173.49</v>
      </c>
      <c r="AD221" s="16">
        <f>IF(5 = P221, L221 * -1, L221)</f>
        <v>0</v>
      </c>
      <c r="AE221" s="16">
        <f>IF(5 = P221, M221 * -1, M221)</f>
        <v>0</v>
      </c>
      <c r="AF221" s="16">
        <f>IF(5 = P221, N221 * -1, N221)</f>
        <v>-607.04</v>
      </c>
    </row>
    <row r="222" spans="1:32" x14ac:dyDescent="0.55000000000000004">
      <c r="A222" s="12" t="s">
        <v>387</v>
      </c>
      <c r="B222" s="11">
        <f>IF(5 = P222, T222 * -1, T222)</f>
        <v>0</v>
      </c>
      <c r="C222" s="11">
        <f>IF(5 = P222, U222 * -1, U222)</f>
        <v>0</v>
      </c>
      <c r="D222" s="11">
        <f>IF(5 = P222, V222 * -1, V222)</f>
        <v>95</v>
      </c>
      <c r="E222" s="11">
        <f>IF(5 = P222, W222 * -1, W222)</f>
        <v>90</v>
      </c>
      <c r="F222" s="11">
        <f>IF(5 = P222, X222 * -1, X222)</f>
        <v>50</v>
      </c>
      <c r="G222" s="11">
        <f>IF(5 = P222, Y222 * -1, Y222)</f>
        <v>45</v>
      </c>
      <c r="H222" s="11">
        <f>IF(5 = P222, Z222 * -1, Z222)</f>
        <v>2131.94</v>
      </c>
      <c r="I222" s="11">
        <f>IF(5 = P222, AA222 * -1, AA222)</f>
        <v>515</v>
      </c>
      <c r="J222" s="11">
        <f>IF(5 = P222, AB222 * -1, AB222)</f>
        <v>2551.61</v>
      </c>
      <c r="K222" s="11">
        <f>IF(5 = P222, AC222 * -1, AC222)</f>
        <v>1748.49</v>
      </c>
      <c r="L222" s="11">
        <f>IF(5 = P222, AD222 * -1, AD222)</f>
        <v>950</v>
      </c>
      <c r="M222" s="11">
        <f>IF(5 = P222, AE222 * -1, AE222)</f>
        <v>1220</v>
      </c>
      <c r="N222" s="11">
        <f>IF(5 = P222, AF222 * -1, AF222)</f>
        <v>9397.0400000000009</v>
      </c>
      <c r="P222" s="9">
        <v>5</v>
      </c>
      <c r="Q222" s="8" t="str">
        <f>Q221</f>
        <v>Liv Crossroads</v>
      </c>
      <c r="R222" s="8">
        <f>R221</f>
        <v>0</v>
      </c>
      <c r="S222" s="9">
        <f>S221</f>
        <v>0</v>
      </c>
      <c r="T222" s="10">
        <f t="shared" ref="T222:AF222" si="148">SUM(T219:T221)</f>
        <v>0</v>
      </c>
      <c r="U222" s="10">
        <f t="shared" si="148"/>
        <v>0</v>
      </c>
      <c r="V222" s="10">
        <f t="shared" si="148"/>
        <v>-95</v>
      </c>
      <c r="W222" s="10">
        <f t="shared" si="148"/>
        <v>-90</v>
      </c>
      <c r="X222" s="10">
        <f t="shared" si="148"/>
        <v>-50</v>
      </c>
      <c r="Y222" s="10">
        <f t="shared" si="148"/>
        <v>-45</v>
      </c>
      <c r="Z222" s="10">
        <f t="shared" si="148"/>
        <v>-2131.94</v>
      </c>
      <c r="AA222" s="10">
        <f t="shared" si="148"/>
        <v>-515</v>
      </c>
      <c r="AB222" s="10">
        <f t="shared" si="148"/>
        <v>-2551.61</v>
      </c>
      <c r="AC222" s="10">
        <f t="shared" si="148"/>
        <v>-1748.49</v>
      </c>
      <c r="AD222" s="10">
        <f t="shared" si="148"/>
        <v>-950</v>
      </c>
      <c r="AE222" s="10">
        <f t="shared" si="148"/>
        <v>-1220</v>
      </c>
      <c r="AF222" s="10">
        <f t="shared" si="148"/>
        <v>-9397.0400000000009</v>
      </c>
    </row>
    <row r="224" spans="1:32" x14ac:dyDescent="0.55000000000000004">
      <c r="A224" s="12" t="s">
        <v>388</v>
      </c>
      <c r="B224" s="11">
        <f>IF(5 = P224, T224 * -1, T224)</f>
        <v>17238.210000000003</v>
      </c>
      <c r="C224" s="11">
        <f>IF(5 = P224, U224 * -1, U224)</f>
        <v>16684.050000000003</v>
      </c>
      <c r="D224" s="11">
        <f>IF(5 = P224, V224 * -1, V224)</f>
        <v>21871.559999999998</v>
      </c>
      <c r="E224" s="11">
        <f>IF(5 = P224, W224 * -1, W224)</f>
        <v>27451.37</v>
      </c>
      <c r="F224" s="11">
        <f>IF(5 = P224, X224 * -1, X224)</f>
        <v>30720.42</v>
      </c>
      <c r="G224" s="11">
        <f>IF(5 = P224, Y224 * -1, Y224)</f>
        <v>21934.43</v>
      </c>
      <c r="H224" s="11">
        <f>IF(5 = P224, Z224 * -1, Z224)</f>
        <v>27904.799999999999</v>
      </c>
      <c r="I224" s="11">
        <f>IF(5 = P224, AA224 * -1, AA224)</f>
        <v>26502.66</v>
      </c>
      <c r="J224" s="11">
        <f>IF(5 = P224, AB224 * -1, AB224)</f>
        <v>36564.979999999996</v>
      </c>
      <c r="K224" s="11">
        <f>IF(5 = P224, AC224 * -1, AC224)</f>
        <v>34575.479999999996</v>
      </c>
      <c r="L224" s="11">
        <f>IF(5 = P224, AD224 * -1, AD224)</f>
        <v>45734.880000000005</v>
      </c>
      <c r="M224" s="11">
        <f>IF(5 = P224, AE224 * -1, AE224)</f>
        <v>43651.21</v>
      </c>
      <c r="N224" s="11">
        <f>IF(5 = P224, AF224 * -1, AF224)</f>
        <v>350834.05</v>
      </c>
      <c r="P224" s="9">
        <v>5</v>
      </c>
      <c r="Q224" s="8" t="str">
        <f>Q221</f>
        <v>Liv Crossroads</v>
      </c>
      <c r="R224" s="8">
        <f>R221</f>
        <v>0</v>
      </c>
      <c r="S224" s="9">
        <f>S221</f>
        <v>0</v>
      </c>
      <c r="T224" s="10">
        <f t="shared" ref="T224:AF224" si="149">SUM(T177:T184)+SUM(T188:T200)+SUM(T204:T215)+SUM(T219:T221)</f>
        <v>-17238.210000000003</v>
      </c>
      <c r="U224" s="10">
        <f t="shared" si="149"/>
        <v>-16684.050000000003</v>
      </c>
      <c r="V224" s="10">
        <f t="shared" si="149"/>
        <v>-21871.559999999998</v>
      </c>
      <c r="W224" s="10">
        <f t="shared" si="149"/>
        <v>-27451.37</v>
      </c>
      <c r="X224" s="10">
        <f t="shared" si="149"/>
        <v>-30720.42</v>
      </c>
      <c r="Y224" s="10">
        <f t="shared" si="149"/>
        <v>-21934.43</v>
      </c>
      <c r="Z224" s="10">
        <f t="shared" si="149"/>
        <v>-27904.799999999999</v>
      </c>
      <c r="AA224" s="10">
        <f t="shared" si="149"/>
        <v>-26502.66</v>
      </c>
      <c r="AB224" s="10">
        <f t="shared" si="149"/>
        <v>-36564.979999999996</v>
      </c>
      <c r="AC224" s="10">
        <f t="shared" si="149"/>
        <v>-34575.479999999996</v>
      </c>
      <c r="AD224" s="10">
        <f t="shared" si="149"/>
        <v>-45734.880000000005</v>
      </c>
      <c r="AE224" s="10">
        <f t="shared" si="149"/>
        <v>-43651.21</v>
      </c>
      <c r="AF224" s="10">
        <f t="shared" si="149"/>
        <v>-350834.05</v>
      </c>
    </row>
    <row r="226" spans="1:32" x14ac:dyDescent="0.55000000000000004">
      <c r="A226" s="12" t="s">
        <v>389</v>
      </c>
      <c r="B226" s="11">
        <f>IF(5 = P226, T226 * -1, T226)</f>
        <v>105734.66999999998</v>
      </c>
      <c r="C226" s="11">
        <f>IF(5 = P226, U226 * -1, U226)</f>
        <v>100899.24</v>
      </c>
      <c r="D226" s="11">
        <f>IF(5 = P226, V226 * -1, V226)</f>
        <v>120810.11000000002</v>
      </c>
      <c r="E226" s="11">
        <f>IF(5 = P226, W226 * -1, W226)</f>
        <v>126716.16000000002</v>
      </c>
      <c r="F226" s="11">
        <f>IF(5 = P226, X226 * -1, X226)</f>
        <v>355326.39</v>
      </c>
      <c r="G226" s="11">
        <f>IF(5 = P226, Y226 * -1, Y226)</f>
        <v>148546.22</v>
      </c>
      <c r="H226" s="11">
        <f>IF(5 = P226, Z226 * -1, Z226)</f>
        <v>154717.24000000002</v>
      </c>
      <c r="I226" s="11">
        <f>IF(5 = P226, AA226 * -1, AA226)</f>
        <v>157946.82999999999</v>
      </c>
      <c r="J226" s="11">
        <f>IF(5 = P226, AB226 * -1, AB226)</f>
        <v>161384.05000000002</v>
      </c>
      <c r="K226" s="11">
        <f>IF(5 = P226, AC226 * -1, AC226)</f>
        <v>162607.99999999997</v>
      </c>
      <c r="L226" s="11">
        <f>IF(5 = P226, AD226 * -1, AD226)</f>
        <v>163951.39000000001</v>
      </c>
      <c r="M226" s="11">
        <f>IF(5 = P226, AE226 * -1, AE226)</f>
        <v>171902.11</v>
      </c>
      <c r="N226" s="11">
        <f>IF(5 = P226, AF226 * -1, AF226)</f>
        <v>1930542.4100000004</v>
      </c>
      <c r="P226" s="9">
        <v>5</v>
      </c>
      <c r="Q226" s="8" t="str">
        <f>Q221</f>
        <v>Liv Crossroads</v>
      </c>
      <c r="R226" s="8">
        <f>R221</f>
        <v>0</v>
      </c>
      <c r="S226" s="9">
        <f>S221</f>
        <v>0</v>
      </c>
      <c r="T226" s="10">
        <f t="shared" ref="T226:AF226" si="150">SUM(T62:T64)+SUM(T69:T74)+SUM(T78:T82)+SUM(T89:T97)+SUM(T101:T127)+SUM(T134:T142)+SUM(T146:T166)+SUM(T172:T172)+SUM(T177:T184)+SUM(T188:T200)+SUM(T204:T215)+SUM(T219:T221)</f>
        <v>-105734.66999999998</v>
      </c>
      <c r="U226" s="10">
        <f t="shared" si="150"/>
        <v>-100899.24</v>
      </c>
      <c r="V226" s="10">
        <f t="shared" si="150"/>
        <v>-120810.11000000002</v>
      </c>
      <c r="W226" s="10">
        <f t="shared" si="150"/>
        <v>-126716.16000000002</v>
      </c>
      <c r="X226" s="10">
        <f t="shared" si="150"/>
        <v>-355326.39</v>
      </c>
      <c r="Y226" s="10">
        <f t="shared" si="150"/>
        <v>-148546.22</v>
      </c>
      <c r="Z226" s="10">
        <f t="shared" si="150"/>
        <v>-154717.24000000002</v>
      </c>
      <c r="AA226" s="10">
        <f t="shared" si="150"/>
        <v>-157946.82999999999</v>
      </c>
      <c r="AB226" s="10">
        <f t="shared" si="150"/>
        <v>-161384.05000000002</v>
      </c>
      <c r="AC226" s="10">
        <f t="shared" si="150"/>
        <v>-162607.99999999997</v>
      </c>
      <c r="AD226" s="10">
        <f t="shared" si="150"/>
        <v>-163951.39000000001</v>
      </c>
      <c r="AE226" s="10">
        <f t="shared" si="150"/>
        <v>-171902.11</v>
      </c>
      <c r="AF226" s="10">
        <f t="shared" si="150"/>
        <v>-1930542.4100000004</v>
      </c>
    </row>
    <row r="228" spans="1:32" x14ac:dyDescent="0.55000000000000004">
      <c r="A228" s="12" t="s">
        <v>390</v>
      </c>
      <c r="B228" s="11">
        <f>IF(5 = P228, T228 * -1, T228)</f>
        <v>96888.790000000037</v>
      </c>
      <c r="C228" s="11">
        <f>IF(5 = P228, U228 * -1, U228)</f>
        <v>157627.64000000001</v>
      </c>
      <c r="D228" s="11">
        <f>IF(5 = P228, V228 * -1, V228)</f>
        <v>204565.86000000002</v>
      </c>
      <c r="E228" s="11">
        <f>IF(5 = P228, W228 * -1, W228)</f>
        <v>262037.99000000002</v>
      </c>
      <c r="F228" s="11">
        <f>IF(5 = P228, X228 * -1, X228)</f>
        <v>86653.269999999946</v>
      </c>
      <c r="G228" s="11">
        <f>IF(5 = P228, Y228 * -1, Y228)</f>
        <v>351783.73000000004</v>
      </c>
      <c r="H228" s="11">
        <f>IF(5 = P228, Z228 * -1, Z228)</f>
        <v>409774.22000000015</v>
      </c>
      <c r="I228" s="11">
        <f>IF(5 = P228, AA228 * -1, AA228)</f>
        <v>460477.05999999971</v>
      </c>
      <c r="J228" s="11">
        <f>IF(5 = P228, AB228 * -1, AB228)</f>
        <v>404058.05000000016</v>
      </c>
      <c r="K228" s="11">
        <f>IF(5 = P228, AC228 * -1, AC228)</f>
        <v>407550.99</v>
      </c>
      <c r="L228" s="11">
        <f>IF(5 = P228, AD228 * -1, AD228)</f>
        <v>411130.49999999988</v>
      </c>
      <c r="M228" s="11">
        <f>IF(5 = P228, AE228 * -1, AE228)</f>
        <v>403605.23</v>
      </c>
      <c r="N228" s="11">
        <f>IF(5 = P228, AF228 * -1, AF228)</f>
        <v>3656153.3299999991</v>
      </c>
      <c r="P228" s="9">
        <v>4</v>
      </c>
      <c r="Q228" s="8" t="str">
        <f>Q221</f>
        <v>Liv Crossroads</v>
      </c>
      <c r="R228" s="8">
        <f>R221</f>
        <v>0</v>
      </c>
      <c r="S228" s="9">
        <f>S221</f>
        <v>0</v>
      </c>
      <c r="T228" s="10">
        <f t="shared" ref="T228:AF228" si="151">SUM(T9:T10)+SUM(T13:T22)+SUM(T27:T55)+SUM(T62:T64)+SUM(T69:T74)+SUM(T78:T82)+SUM(T89:T97)+SUM(T101:T127)+SUM(T134:T142)+SUM(T146:T166)+SUM(T172:T172)+SUM(T177:T184)+SUM(T188:T200)+SUM(T204:T215)+SUM(T219:T221)</f>
        <v>96888.790000000037</v>
      </c>
      <c r="U228" s="10">
        <f t="shared" si="151"/>
        <v>157627.64000000001</v>
      </c>
      <c r="V228" s="10">
        <f t="shared" si="151"/>
        <v>204565.86000000002</v>
      </c>
      <c r="W228" s="10">
        <f t="shared" si="151"/>
        <v>262037.99000000002</v>
      </c>
      <c r="X228" s="10">
        <f t="shared" si="151"/>
        <v>86653.269999999946</v>
      </c>
      <c r="Y228" s="10">
        <f t="shared" si="151"/>
        <v>351783.73000000004</v>
      </c>
      <c r="Z228" s="10">
        <f t="shared" si="151"/>
        <v>409774.22000000015</v>
      </c>
      <c r="AA228" s="10">
        <f t="shared" si="151"/>
        <v>460477.05999999971</v>
      </c>
      <c r="AB228" s="10">
        <f t="shared" si="151"/>
        <v>404058.05000000016</v>
      </c>
      <c r="AC228" s="10">
        <f t="shared" si="151"/>
        <v>407550.99</v>
      </c>
      <c r="AD228" s="10">
        <f t="shared" si="151"/>
        <v>411130.49999999988</v>
      </c>
      <c r="AE228" s="10">
        <f t="shared" si="151"/>
        <v>403605.23</v>
      </c>
      <c r="AF228" s="10">
        <f t="shared" si="151"/>
        <v>3656153.3299999991</v>
      </c>
    </row>
    <row r="230" spans="1:32" x14ac:dyDescent="0.55000000000000004">
      <c r="A230" s="13" t="s">
        <v>391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3.4 generated08/10/2022 at 1:58pm EDT&amp;I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6" ma:contentTypeDescription="Create a new document." ma:contentTypeScope="" ma:versionID="df6f754574b781c2b17d16d6feb46de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5dd82729cec371b5416ee77a43699fb5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89596-B396-41CF-BF0C-8F28A4058A83}"/>
</file>

<file path=customXml/itemProps2.xml><?xml version="1.0" encoding="utf-8"?>
<ds:datastoreItem xmlns:ds="http://schemas.openxmlformats.org/officeDocument/2006/customXml" ds:itemID="{27B57C97-38BC-4283-B24C-19360A6B1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Liv Crossroads</vt:lpstr>
      <vt:lpstr>'Liv Crossroads'!Print_Titles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Susyn Veldheer</dc:creator>
  <cp:lastModifiedBy>Gebing, Steven</cp:lastModifiedBy>
  <dcterms:created xsi:type="dcterms:W3CDTF">2022-08-10T19:20:08Z</dcterms:created>
  <dcterms:modified xsi:type="dcterms:W3CDTF">2022-08-12T17:41:23Z</dcterms:modified>
</cp:coreProperties>
</file>