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bandrcapital.sharepoint.com/sites/BRCapital-Internal/Real Estate/Deals/2) Active UW and Review/Tempe Metro (Tempe, AZ)/Support and Info/Property &amp; Financial Information/Income Statements/Historical/"/>
    </mc:Choice>
  </mc:AlternateContent>
  <xr:revisionPtr revIDLastSave="96" documentId="13_ncr:1_{5832D481-4226-48F7-ADC3-8BE47CECC090}" xr6:coauthVersionLast="47" xr6:coauthVersionMax="47" xr10:uidLastSave="{15321B40-2B6B-4A51-9B3B-F33BB375D650}"/>
  <bookViews>
    <workbookView xWindow="2985" yWindow="2985" windowWidth="38700" windowHeight="15345" xr2:uid="{00000000-000D-0000-FFFF-FFFF00000000}"/>
  </bookViews>
  <sheets>
    <sheet name="T12 (2019)" sheetId="1" r:id="rId1"/>
  </sheets>
  <externalReferences>
    <externalReference r:id="rId2"/>
  </externalReferenc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3" i="1" l="1"/>
  <c r="R182" i="1"/>
  <c r="R170" i="1"/>
  <c r="R169" i="1"/>
  <c r="R160" i="1"/>
  <c r="R159" i="1"/>
  <c r="R132" i="1"/>
  <c r="R131" i="1"/>
  <c r="R118" i="1"/>
  <c r="R117" i="1"/>
  <c r="R102" i="1"/>
  <c r="R101" i="1"/>
  <c r="R99" i="1"/>
  <c r="R98" i="1"/>
  <c r="R75" i="1"/>
  <c r="R74" i="1"/>
  <c r="R72" i="1"/>
  <c r="R60" i="1"/>
  <c r="R59" i="1"/>
  <c r="R48" i="1"/>
  <c r="R47" i="1"/>
  <c r="R46" i="1"/>
  <c r="R45" i="1"/>
  <c r="R44" i="1"/>
  <c r="R21" i="1"/>
  <c r="R20" i="1"/>
  <c r="R19" i="1"/>
  <c r="R12" i="1"/>
  <c r="R11" i="1"/>
  <c r="Q185" i="1"/>
  <c r="R185" i="1" s="1"/>
  <c r="Q184" i="1"/>
  <c r="R184" i="1" s="1"/>
  <c r="Q181" i="1"/>
  <c r="R181" i="1" s="1"/>
  <c r="Q180" i="1"/>
  <c r="R180" i="1" s="1"/>
  <c r="Q179" i="1"/>
  <c r="R179" i="1" s="1"/>
  <c r="Q178" i="1"/>
  <c r="R178" i="1" s="1"/>
  <c r="Q177" i="1"/>
  <c r="R177" i="1" s="1"/>
  <c r="Q176" i="1"/>
  <c r="R176" i="1" s="1"/>
  <c r="Q175" i="1"/>
  <c r="R175" i="1" s="1"/>
  <c r="Q174" i="1"/>
  <c r="R174" i="1" s="1"/>
  <c r="Q173" i="1"/>
  <c r="R173" i="1" s="1"/>
  <c r="Q172" i="1"/>
  <c r="R172" i="1" s="1"/>
  <c r="Q171" i="1"/>
  <c r="R171" i="1" s="1"/>
  <c r="Q168" i="1"/>
  <c r="R168" i="1" s="1"/>
  <c r="Q167" i="1"/>
  <c r="R167" i="1" s="1"/>
  <c r="Q166" i="1"/>
  <c r="R166" i="1" s="1"/>
  <c r="Q165" i="1"/>
  <c r="R165" i="1" s="1"/>
  <c r="Q164" i="1"/>
  <c r="R164" i="1" s="1"/>
  <c r="Q163" i="1"/>
  <c r="R163" i="1" s="1"/>
  <c r="Q162" i="1"/>
  <c r="R162" i="1" s="1"/>
  <c r="Q161" i="1"/>
  <c r="R161" i="1" s="1"/>
  <c r="Q158" i="1"/>
  <c r="R158" i="1" s="1"/>
  <c r="Q157" i="1"/>
  <c r="R157" i="1" s="1"/>
  <c r="Q156" i="1"/>
  <c r="R156" i="1" s="1"/>
  <c r="Q155" i="1"/>
  <c r="R155" i="1" s="1"/>
  <c r="Q154" i="1"/>
  <c r="R154" i="1" s="1"/>
  <c r="Q153" i="1"/>
  <c r="R153" i="1" s="1"/>
  <c r="Q152" i="1"/>
  <c r="R152" i="1" s="1"/>
  <c r="Q151" i="1"/>
  <c r="R151" i="1" s="1"/>
  <c r="Q150" i="1"/>
  <c r="R150" i="1" s="1"/>
  <c r="Q149" i="1"/>
  <c r="R149" i="1" s="1"/>
  <c r="Q148" i="1"/>
  <c r="R148" i="1" s="1"/>
  <c r="Q147" i="1"/>
  <c r="R147" i="1" s="1"/>
  <c r="Q146" i="1"/>
  <c r="R146" i="1" s="1"/>
  <c r="Q145" i="1"/>
  <c r="R145" i="1" s="1"/>
  <c r="Q144" i="1"/>
  <c r="R144" i="1" s="1"/>
  <c r="Q143" i="1"/>
  <c r="R143" i="1" s="1"/>
  <c r="Q142" i="1"/>
  <c r="R142" i="1" s="1"/>
  <c r="Q141" i="1"/>
  <c r="R141" i="1" s="1"/>
  <c r="Q140" i="1"/>
  <c r="R140" i="1" s="1"/>
  <c r="Q139" i="1"/>
  <c r="R139" i="1" s="1"/>
  <c r="Q138" i="1"/>
  <c r="R138" i="1" s="1"/>
  <c r="Q137" i="1"/>
  <c r="R137" i="1" s="1"/>
  <c r="Q136" i="1"/>
  <c r="R136" i="1" s="1"/>
  <c r="Q135" i="1"/>
  <c r="R135" i="1" s="1"/>
  <c r="Q134" i="1"/>
  <c r="R134" i="1" s="1"/>
  <c r="Q133" i="1"/>
  <c r="R133" i="1" s="1"/>
  <c r="Q130" i="1"/>
  <c r="R130" i="1" s="1"/>
  <c r="Q129" i="1"/>
  <c r="R129" i="1" s="1"/>
  <c r="Q128" i="1"/>
  <c r="R128" i="1" s="1"/>
  <c r="Q127" i="1"/>
  <c r="R127" i="1" s="1"/>
  <c r="Q126" i="1"/>
  <c r="R126" i="1" s="1"/>
  <c r="Q125" i="1"/>
  <c r="R125" i="1" s="1"/>
  <c r="Q124" i="1"/>
  <c r="R124" i="1" s="1"/>
  <c r="Q123" i="1"/>
  <c r="R123" i="1" s="1"/>
  <c r="Q122" i="1"/>
  <c r="R122" i="1" s="1"/>
  <c r="Q121" i="1"/>
  <c r="R121" i="1" s="1"/>
  <c r="Q120" i="1"/>
  <c r="R120" i="1" s="1"/>
  <c r="Q119" i="1"/>
  <c r="R119" i="1" s="1"/>
  <c r="Q116" i="1"/>
  <c r="R116" i="1" s="1"/>
  <c r="Q115" i="1"/>
  <c r="R115" i="1" s="1"/>
  <c r="Q114" i="1"/>
  <c r="R114" i="1" s="1"/>
  <c r="Q113" i="1"/>
  <c r="R113" i="1" s="1"/>
  <c r="Q112" i="1"/>
  <c r="R112" i="1" s="1"/>
  <c r="Q111" i="1"/>
  <c r="R111" i="1" s="1"/>
  <c r="Q110" i="1"/>
  <c r="R110" i="1" s="1"/>
  <c r="Q109" i="1"/>
  <c r="R109" i="1" s="1"/>
  <c r="Q108" i="1"/>
  <c r="R108" i="1" s="1"/>
  <c r="Q107" i="1"/>
  <c r="R107" i="1" s="1"/>
  <c r="Q106" i="1"/>
  <c r="R106" i="1" s="1"/>
  <c r="Q105" i="1"/>
  <c r="R105" i="1" s="1"/>
  <c r="Q104" i="1"/>
  <c r="R104" i="1" s="1"/>
  <c r="Q103" i="1"/>
  <c r="R103" i="1" s="1"/>
  <c r="Q100" i="1"/>
  <c r="R100" i="1" s="1"/>
  <c r="Q97" i="1"/>
  <c r="R97" i="1" s="1"/>
  <c r="Q96" i="1"/>
  <c r="R96" i="1" s="1"/>
  <c r="Q95" i="1"/>
  <c r="R95" i="1" s="1"/>
  <c r="Q94" i="1"/>
  <c r="R94" i="1" s="1"/>
  <c r="Q93" i="1"/>
  <c r="R93" i="1" s="1"/>
  <c r="Q92" i="1"/>
  <c r="R92" i="1" s="1"/>
  <c r="Q91" i="1"/>
  <c r="R91" i="1" s="1"/>
  <c r="Q90" i="1"/>
  <c r="R90" i="1" s="1"/>
  <c r="Q89" i="1"/>
  <c r="R89" i="1" s="1"/>
  <c r="Q88" i="1"/>
  <c r="R88" i="1" s="1"/>
  <c r="Q87" i="1"/>
  <c r="R87" i="1" s="1"/>
  <c r="Q86" i="1"/>
  <c r="R86" i="1" s="1"/>
  <c r="Q85" i="1"/>
  <c r="R85" i="1" s="1"/>
  <c r="Q84" i="1"/>
  <c r="R84" i="1" s="1"/>
  <c r="Q83" i="1"/>
  <c r="R83" i="1" s="1"/>
  <c r="Q82" i="1"/>
  <c r="R82" i="1" s="1"/>
  <c r="Q81" i="1"/>
  <c r="R81" i="1" s="1"/>
  <c r="Q80" i="1"/>
  <c r="R80" i="1" s="1"/>
  <c r="Q79" i="1"/>
  <c r="R79" i="1" s="1"/>
  <c r="Q78" i="1"/>
  <c r="R78" i="1" s="1"/>
  <c r="Q77" i="1"/>
  <c r="R77" i="1" s="1"/>
  <c r="Q76" i="1"/>
  <c r="R76" i="1" s="1"/>
  <c r="Q73" i="1"/>
  <c r="R73" i="1" s="1"/>
  <c r="Q71" i="1"/>
  <c r="R71" i="1" s="1"/>
  <c r="Q70" i="1"/>
  <c r="R70" i="1" s="1"/>
  <c r="Q69" i="1"/>
  <c r="R69" i="1" s="1"/>
  <c r="Q68" i="1"/>
  <c r="R68" i="1" s="1"/>
  <c r="Q66" i="1"/>
  <c r="R66" i="1" s="1"/>
  <c r="Q65" i="1"/>
  <c r="R65" i="1" s="1"/>
  <c r="Q64" i="1"/>
  <c r="R64" i="1" s="1"/>
  <c r="Q63" i="1"/>
  <c r="R63" i="1" s="1"/>
  <c r="Q62" i="1"/>
  <c r="R62" i="1" s="1"/>
  <c r="Q61" i="1"/>
  <c r="R61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0" i="1"/>
  <c r="R10" i="1" s="1"/>
  <c r="Q67" i="1"/>
  <c r="R67" i="1" s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</calcChain>
</file>

<file path=xl/sharedStrings.xml><?xml version="1.0" encoding="utf-8"?>
<sst xmlns="http://schemas.openxmlformats.org/spreadsheetml/2006/main" count="371" uniqueCount="218">
  <si>
    <t>Jan 2019 Actual</t>
  </si>
  <si>
    <t>Feb 2019 Actual</t>
  </si>
  <si>
    <t>Mar 2019 Actual</t>
  </si>
  <si>
    <t>Apr 2019 Actual</t>
  </si>
  <si>
    <t>May 2019 Actual</t>
  </si>
  <si>
    <t>Jun 2019 Actual</t>
  </si>
  <si>
    <t>Jul 2019 Actual</t>
  </si>
  <si>
    <t>Aug 2019 Actual</t>
  </si>
  <si>
    <t>Sep 2019 Actual</t>
  </si>
  <si>
    <t>Oct 2019 Actual</t>
  </si>
  <si>
    <t>Nov 2019 Actual</t>
  </si>
  <si>
    <t>Dec 2019 Actual</t>
  </si>
  <si>
    <t>Adjusted Total</t>
  </si>
  <si>
    <t>INCOME</t>
  </si>
  <si>
    <t>RENTAL REVENUE</t>
  </si>
  <si>
    <t>GROSS POT RENT</t>
  </si>
  <si>
    <t>3110 GROSS POTENTIAL RENT</t>
  </si>
  <si>
    <t>Total GROSS POT RENT</t>
  </si>
  <si>
    <t>RENT LOSSES</t>
  </si>
  <si>
    <t>3130 VACANCY LOSS</t>
  </si>
  <si>
    <t>3250 BAD DEBT</t>
  </si>
  <si>
    <t>3302 MODEL</t>
  </si>
  <si>
    <t>3303 EMPLOYEE RENTS</t>
  </si>
  <si>
    <t>3304 CONCESSIONS</t>
  </si>
  <si>
    <t>3305 RECCURRING CONCESSIONS</t>
  </si>
  <si>
    <t>Total RENT LOSSES</t>
  </si>
  <si>
    <t>Total RENTAL REVENUE</t>
  </si>
  <si>
    <t>OTHER REVENUE</t>
  </si>
  <si>
    <t>3510 SHORT TERM/CORP PREMIUM</t>
  </si>
  <si>
    <t>3511 GUEST UNIT PREMIUM</t>
  </si>
  <si>
    <t>3512 NON-REFUNDABLE FEES</t>
  </si>
  <si>
    <t>3518 LEASE BUYOUT FEES</t>
  </si>
  <si>
    <t>3530 PET RENT</t>
  </si>
  <si>
    <t>3540 LATE FEES</t>
  </si>
  <si>
    <t>3545 MONTH TO MONTH FEES</t>
  </si>
  <si>
    <t>3550 NSF FEES</t>
  </si>
  <si>
    <t>3560 RESIDENT SCREENING</t>
  </si>
  <si>
    <t>3563 DAMAGES</t>
  </si>
  <si>
    <t>3570 BAD DEBT RECOVERY</t>
  </si>
  <si>
    <t>3582 VENDING</t>
  </si>
  <si>
    <t>3590 INTEREST</t>
  </si>
  <si>
    <t>3591 VALET WASTE REMOVAL</t>
  </si>
  <si>
    <t>3592 LOCK/KEY/FOB</t>
  </si>
  <si>
    <t>3593 BUILDING/FACILITIES INCOME</t>
  </si>
  <si>
    <t>3595 TRANSFER FEES</t>
  </si>
  <si>
    <t>3596 CABLE/INTERNET</t>
  </si>
  <si>
    <t>3597 UTILITY REIMBURSEMENTS</t>
  </si>
  <si>
    <t>3598 STORAGE</t>
  </si>
  <si>
    <t>3599 GARAGE</t>
  </si>
  <si>
    <t>3600 MISCELLANEOUS</t>
  </si>
  <si>
    <t>Total OTHER REVENUE</t>
  </si>
  <si>
    <t>TOTAL INCOME</t>
  </si>
  <si>
    <t>EXPENSE</t>
  </si>
  <si>
    <t>PERSONNEL EXPENSE</t>
  </si>
  <si>
    <t>ADMIN SALARIES</t>
  </si>
  <si>
    <t>3952 MANAGER</t>
  </si>
  <si>
    <t>3953 ASSISTANT MANAGER</t>
  </si>
  <si>
    <t>3954 LEASING CONSULTANTS</t>
  </si>
  <si>
    <t>3955 COMMISSIONS</t>
  </si>
  <si>
    <t>3958 ADMIN FICA</t>
  </si>
  <si>
    <t>3959 ADMIN FUTA</t>
  </si>
  <si>
    <t>3960 ADMIN SUTA</t>
  </si>
  <si>
    <t>3961 ADMIN WORKMANS COMP</t>
  </si>
  <si>
    <t>3962 ADMIN MED INSURANCE</t>
  </si>
  <si>
    <t>3963 ADMIN UNIFORMS</t>
  </si>
  <si>
    <t>Total ADMIN SALARIES</t>
  </si>
  <si>
    <t>MAINT SALARIES</t>
  </si>
  <si>
    <t>4101 MAINT SUPERVISOR</t>
  </si>
  <si>
    <t>4102 ASSISTANT MAINTENANCE</t>
  </si>
  <si>
    <t>4103 HOUSEKEEPER</t>
  </si>
  <si>
    <t>4105 FACILITIES TECH</t>
  </si>
  <si>
    <t>4106 MAINT FICA</t>
  </si>
  <si>
    <t>4107 MAINT FUTA</t>
  </si>
  <si>
    <t>4108 MAINT SUTA</t>
  </si>
  <si>
    <t>4109 MAINT WORKMANS COMP</t>
  </si>
  <si>
    <t>4110 MAINT MED INSURANCE</t>
  </si>
  <si>
    <t>4111 TEMPORARY LABOR</t>
  </si>
  <si>
    <t>4112 MAINT UNIFORMS</t>
  </si>
  <si>
    <t>Total MAINT SALARIES</t>
  </si>
  <si>
    <t>4140 MISCELLANEOUS</t>
  </si>
  <si>
    <t>Total PERSONNEL EXPENSE</t>
  </si>
  <si>
    <t>ADMIN EXPENSE</t>
  </si>
  <si>
    <t>4147 ANSWERING SERVICE</t>
  </si>
  <si>
    <t>4148 BANK CHARGES</t>
  </si>
  <si>
    <t>4156 COMPUTER SUPPLY/SERVICE</t>
  </si>
  <si>
    <t>4158 COMPUTER SUPPLIES</t>
  </si>
  <si>
    <t>4160 COURIER</t>
  </si>
  <si>
    <t>4161 DUES &amp; SUBSCRIPTIONS</t>
  </si>
  <si>
    <t>4162 EMPLOYEE ACTIVITIES</t>
  </si>
  <si>
    <t>4182 EMPLOYEE TRAINING</t>
  </si>
  <si>
    <t>4184 GUEST UNIT EXPENSES</t>
  </si>
  <si>
    <t>4210 HOA DUES</t>
  </si>
  <si>
    <t>4212 LEGAL - EVICTIONS</t>
  </si>
  <si>
    <t>4232 LICENSES &amp; PERMITS</t>
  </si>
  <si>
    <t>4238 OFFICE EQUIP RENTAL/REPAIR</t>
  </si>
  <si>
    <t>4242 OFFICE EQUIP-OTHER</t>
  </si>
  <si>
    <t>4244 OFFICE TELEPHONE</t>
  </si>
  <si>
    <t>4248 OTHER ADMINISTRATIVE</t>
  </si>
  <si>
    <t>4252 OFFICE SUPPLIES</t>
  </si>
  <si>
    <t>4254 OVERNIGHT MAIL</t>
  </si>
  <si>
    <t>4262 POSTAGE/COURIER/OVERNIGHT</t>
  </si>
  <si>
    <t>4268 PRINTED FORMS</t>
  </si>
  <si>
    <t>4275 RESIDENT SCREENING</t>
  </si>
  <si>
    <t>4276 SHOPPING REPORTS</t>
  </si>
  <si>
    <t>Total ADMIN EXPENSE</t>
  </si>
  <si>
    <t>MANAGEMENT FEE</t>
  </si>
  <si>
    <t>4296 MANAGEMENT FEE</t>
  </si>
  <si>
    <t>Total MANAGEMENT FEE</t>
  </si>
  <si>
    <t>MARKETING EXPENSE</t>
  </si>
  <si>
    <t>4304 APARTMENT GUIDE</t>
  </si>
  <si>
    <t>4307 BROCHURES/FOLDERS/BUS CARDS</t>
  </si>
  <si>
    <t>4308 BUSINESS CARDS</t>
  </si>
  <si>
    <t>4311 INTERNET ADVERTISING</t>
  </si>
  <si>
    <t>4312 LOCATOR SERVICES</t>
  </si>
  <si>
    <t>4313 REFERRAL FEES</t>
  </si>
  <si>
    <t>4318 MOVE-IN GIFTS</t>
  </si>
  <si>
    <t>4332 APARTMENTS.COM</t>
  </si>
  <si>
    <t>4344 RADIO &amp; TV</t>
  </si>
  <si>
    <t>4346 RESIDENT ACTIVITIES</t>
  </si>
  <si>
    <t>4350 RESIDENT RETENTION</t>
  </si>
  <si>
    <t>4354 RESIDENT HOSPITALITY</t>
  </si>
  <si>
    <t>4362 SIGNS/BANNERS/BALLOONS</t>
  </si>
  <si>
    <t>4375 MISCELLANEOUS</t>
  </si>
  <si>
    <t>Total MARKETING EXPENSE</t>
  </si>
  <si>
    <t>CONTRACT SERVICES</t>
  </si>
  <si>
    <t>4381 LANDSCAPE SERVICES</t>
  </si>
  <si>
    <t>4383 LANDSCAPE IRRIG SUPPLY/REPAIR</t>
  </si>
  <si>
    <t>4384 LANDSCAPE IRRIG REPAIRS</t>
  </si>
  <si>
    <t>4385 LANDSCAPE SEAS SUPPLY/SERVICE</t>
  </si>
  <si>
    <t>4386 LANDSCAPE SEAS SVCS</t>
  </si>
  <si>
    <t>4387 LANDSCAPE SUPPLIES</t>
  </si>
  <si>
    <t>4389 ELEVATOR CONTRACT</t>
  </si>
  <si>
    <t>4390 ALARM SERVICE</t>
  </si>
  <si>
    <t>4391 EXTINGUISHER/FIRE SVCS</t>
  </si>
  <si>
    <t>4392 PARKING LOT SERVICE</t>
  </si>
  <si>
    <t>4393 PEST CONTROL SERVICE</t>
  </si>
  <si>
    <t>4395 SECURITY SERVICE</t>
  </si>
  <si>
    <t>Total CONTRACT SERVICES</t>
  </si>
  <si>
    <t>REPAIRS &amp; MAINTENANCE</t>
  </si>
  <si>
    <t>4428 ACCESS GATE REPAIR</t>
  </si>
  <si>
    <t>4429 APPLIANCE SUPPLY/REPAIR</t>
  </si>
  <si>
    <t>4431 CARPET CLEAN/REPAIR</t>
  </si>
  <si>
    <t>4433 CLEANING SUPPLY/SERVICE</t>
  </si>
  <si>
    <t>4434 CLEANING SERVICE</t>
  </si>
  <si>
    <t>4435 DRYWALL SUPPLY/REPAIR</t>
  </si>
  <si>
    <t>4436 ELECTRICAL SUPPLY/REPAIR</t>
  </si>
  <si>
    <t>4437 ELECTRICAL SERVICE</t>
  </si>
  <si>
    <t>4438 EQUIPMENT SUPPLY/REPAIR</t>
  </si>
  <si>
    <t>4440 GLASS/SCREEN SUPPLY/REPAIR</t>
  </si>
  <si>
    <t>4441 GLASS/SCREEN SERVICE</t>
  </si>
  <si>
    <t>4442 HARDWARE SUPPLIES</t>
  </si>
  <si>
    <t>4444 HVAC SUPPLY/REPAIR</t>
  </si>
  <si>
    <t>4445 HVAC SERVICE</t>
  </si>
  <si>
    <t>4446 KEY/LOCK SUPPLY/REPAIR</t>
  </si>
  <si>
    <t>4447 KEY AND LOCK SERVICE</t>
  </si>
  <si>
    <t>4448 PAINT SUPPLY/REPAIR</t>
  </si>
  <si>
    <t>4450 PARK LOT/CARPORT SUPPLY/REPAIR</t>
  </si>
  <si>
    <t>4452 PEST CONTROL SUPPLY</t>
  </si>
  <si>
    <t>4454 PLUMBING SUPPLY/REPAIR</t>
  </si>
  <si>
    <t>4455 PLUMBING SERVICE</t>
  </si>
  <si>
    <t>4456 RECREATIONAL SUPPLY/REPAIR</t>
  </si>
  <si>
    <t>4457 RECREATIONAL SERVICE</t>
  </si>
  <si>
    <t>4472 POOL SUPPLY/REPAIR</t>
  </si>
  <si>
    <t>4474 POOL REPAIR</t>
  </si>
  <si>
    <t>4477 ELEVATOR SUPPLY/REPAIR</t>
  </si>
  <si>
    <t>Total REPAIRS &amp; MAINTENANCE</t>
  </si>
  <si>
    <t>TURNOVER EXPENSES</t>
  </si>
  <si>
    <t>4702 T/O CLEANING SUPPLY</t>
  </si>
  <si>
    <t>4703 T/O CONTRACT CLEANING</t>
  </si>
  <si>
    <t>4704 T/O PAINT SUPPLY</t>
  </si>
  <si>
    <t>4705 T/O CONTRACT PAINTING</t>
  </si>
  <si>
    <t>4707 T/O CARPET CLEAN/REPAIR</t>
  </si>
  <si>
    <t>4710 T/O RESURFACING</t>
  </si>
  <si>
    <t>4711 T/O DRYWALL</t>
  </si>
  <si>
    <t>4714 T/O WINDOW SUPPLY</t>
  </si>
  <si>
    <t>Total TURNOVER EXPENSES</t>
  </si>
  <si>
    <t>UTILITY EXPENSES</t>
  </si>
  <si>
    <t>4802 COMMON AREA ELECTRIC</t>
  </si>
  <si>
    <t>4804 MODEL ELECTRIC</t>
  </si>
  <si>
    <t>4807 OCCUPIED ELECTRIC</t>
  </si>
  <si>
    <t>4808 TURNOVER ELECTRIC</t>
  </si>
  <si>
    <t>4812 COMMON AREA WATER</t>
  </si>
  <si>
    <t>4820 SEWER</t>
  </si>
  <si>
    <t>4828 UTILITY BILLING FEES</t>
  </si>
  <si>
    <t>4842 COMMON AREA GAS</t>
  </si>
  <si>
    <t>4852 CABLE TV</t>
  </si>
  <si>
    <t>4853 WASTE REMOVAL</t>
  </si>
  <si>
    <t>4856 VALET WASTE</t>
  </si>
  <si>
    <t>Total UTILITY EXPENSES</t>
  </si>
  <si>
    <t>TAXES/INSURANCE EXPENSE</t>
  </si>
  <si>
    <t>5002 REAL PROPERTY TAXES</t>
  </si>
  <si>
    <t>5006 PROPERTY AND CASUALTY INS</t>
  </si>
  <si>
    <t>Total TAXES/INSURANCE EXPENSE</t>
  </si>
  <si>
    <t>TOTAL EXPENSE</t>
  </si>
  <si>
    <t>NET OPERATING INCOME</t>
  </si>
  <si>
    <t/>
  </si>
  <si>
    <t>4111 Temporary Labor</t>
  </si>
  <si>
    <t>4158 Computer Supplies</t>
  </si>
  <si>
    <t>4160 Courier</t>
  </si>
  <si>
    <t>4210 Hoa Dues</t>
  </si>
  <si>
    <t>4242 Office Equip-Other</t>
  </si>
  <si>
    <t>4254 Overnight Mail</t>
  </si>
  <si>
    <t>4304 Apartment Guide</t>
  </si>
  <si>
    <t>4308 Business Cards</t>
  </si>
  <si>
    <t>4318 Move-In Gifts</t>
  </si>
  <si>
    <t>4354 Resident Hospitality</t>
  </si>
  <si>
    <t>4362 Signs/Banners/Balloons</t>
  </si>
  <si>
    <t>4384 Landscape Irrig Repairs</t>
  </si>
  <si>
    <t>4386 Landscape Seas Svcs</t>
  </si>
  <si>
    <t>4434 Cleaning Service</t>
  </si>
  <si>
    <t>4437 Electrical Service</t>
  </si>
  <si>
    <t>4441 Glass/Screen Service</t>
  </si>
  <si>
    <t>4445 Hvac Service</t>
  </si>
  <si>
    <t>4447 Key And Lock Service</t>
  </si>
  <si>
    <t>4455 Plumbing Service</t>
  </si>
  <si>
    <t>4457 Recreational Service</t>
  </si>
  <si>
    <t>4474 Pool Repair</t>
  </si>
  <si>
    <t>4710 T/O Resurfacing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</si>
</sst>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#,##0.00;\(#,##0.00\)"/>
    <numFmt numFmtId="165" formatCode="mmm\ yyyy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/>
    <xf numFmtId="0" fontId="1" fillId="0" borderId="0" xfId="0" applyNumberFormat="1" applyFont="1" applyAlignment="1">
      <alignment horizontal="center" vertical="top" shrinkToFit="1" readingOrder="1"/>
    </xf>
    <xf numFmtId="0" fontId="2" fillId="0" borderId="0" xfId="0" applyNumberFormat="1" applyFont="1" applyAlignment="1">
      <alignment horizontal="center" vertical="top" shrinkToFit="1" readingOrder="1"/>
    </xf>
    <xf numFmtId="0" fontId="3" fillId="0" borderId="0" xfId="0" applyNumberFormat="1" applyFont="1" applyAlignment="1">
      <alignment horizontal="center" vertical="top" shrinkToFit="1" readingOrder="1"/>
    </xf>
    <xf numFmtId="0" fontId="2" fillId="0" borderId="1" xfId="0" applyNumberFormat="1" applyFont="1" applyBorder="1" applyAlignment="1">
      <alignment horizontal="left" vertical="top" shrinkToFit="1" readingOrder="1"/>
    </xf>
    <xf numFmtId="0" fontId="1" fillId="0" borderId="1" xfId="0" applyNumberFormat="1" applyFont="1" applyBorder="1" applyAlignment="1">
      <alignment horizontal="left" shrinkToFit="1" readingOrder="1"/>
    </xf>
    <xf numFmtId="4" fontId="1" fillId="0" borderId="1" xfId="0" applyNumberFormat="1" applyFont="1" applyBorder="1" applyAlignment="1">
      <alignment horizontal="center" shrinkToFit="1" readingOrder="1"/>
    </xf>
    <xf numFmtId="0" fontId="1" fillId="0" borderId="1" xfId="0" applyNumberFormat="1" applyFont="1" applyBorder="1" applyAlignment="1">
      <alignment horizontal="center" shrinkToFit="1" readingOrder="1"/>
    </xf>
    <xf numFmtId="0" fontId="2" fillId="0" borderId="0" xfId="0" applyNumberFormat="1" applyFont="1" applyAlignment="1">
      <alignment horizontal="left" shrinkToFit="1" readingOrder="1"/>
    </xf>
    <xf numFmtId="49" fontId="1" fillId="0" borderId="0" xfId="0" applyNumberFormat="1" applyFont="1" applyAlignment="1">
      <alignment horizontal="left" vertical="top" shrinkToFit="1" readingOrder="1"/>
    </xf>
    <xf numFmtId="49" fontId="1" fillId="0" borderId="0" xfId="0" applyNumberFormat="1" applyFont="1" applyAlignment="1">
      <alignment horizontal="left" vertical="center" shrinkToFit="1" readingOrder="1"/>
    </xf>
    <xf numFmtId="49" fontId="2" fillId="0" borderId="0" xfId="0" applyNumberFormat="1" applyFont="1" applyAlignment="1">
      <alignment horizontal="left" vertical="center" shrinkToFit="1" readingOrder="1"/>
    </xf>
    <xf numFmtId="164" fontId="2" fillId="0" borderId="0" xfId="0" applyNumberFormat="1" applyFont="1" applyAlignment="1">
      <alignment horizontal="right" vertical="center" shrinkToFit="1" readingOrder="1"/>
    </xf>
    <xf numFmtId="164" fontId="2" fillId="0" borderId="2" xfId="0" applyNumberFormat="1" applyFont="1" applyBorder="1" applyAlignment="1">
      <alignment horizontal="right" vertical="top" shrinkToFit="1" readingOrder="1"/>
    </xf>
    <xf numFmtId="49" fontId="2" fillId="2" borderId="0" xfId="0" applyNumberFormat="1" applyFont="1" applyFill="1" applyAlignment="1">
      <alignment horizontal="left" vertical="center" shrinkToFit="1" readingOrder="1"/>
    </xf>
    <xf numFmtId="164" fontId="2" fillId="2" borderId="0" xfId="0" applyNumberFormat="1" applyFont="1" applyFill="1" applyAlignment="1">
      <alignment horizontal="right" vertical="center" shrinkToFit="1" readingOrder="1"/>
    </xf>
    <xf numFmtId="4" fontId="1" fillId="0" borderId="0" xfId="0" applyNumberFormat="1" applyFont="1" applyAlignment="1">
      <alignment horizontal="left" vertical="top" shrinkToFit="1" readingOrder="1"/>
    </xf>
    <xf numFmtId="165" fontId="4" fillId="3" borderId="3" xfId="0" applyNumberFormat="1" applyFont="1" applyFill="1" applyBorder="1" applyAlignment="1">
      <alignment horizontal="center" shrinkToFit="1" readingOrder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sites/BRCapital-Internal/Real%20Estate/Deals/2)%20Active%20UW%20and%20Review/Tempe%20Metro%20(Tempe,%20AZ)/Support%20and%20Info/Property%20&amp;%20Financial%20Information/Income%20Statements/04.%20TM%20T12%20-%202021.12.xlsx?51550086" TargetMode="External"/><Relationship Id="rId1" Type="http://schemas.openxmlformats.org/officeDocument/2006/relationships/externalLinkPath" Target="file:///\\51550086\04.%20TM%20T12%20-%202021.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2"/>
      <sheetName val="T12 - 3 Years (Formatted)"/>
      <sheetName val="T12 (Formatted)"/>
      <sheetName val="T12 (2020)"/>
      <sheetName val="T12 (2019)"/>
    </sheetNames>
    <sheetDataSet>
      <sheetData sheetId="0"/>
      <sheetData sheetId="1">
        <row r="6">
          <cell r="C6" t="str">
            <v>Income</v>
          </cell>
        </row>
        <row r="7">
          <cell r="C7" t="str">
            <v>Gross Potential Rent</v>
          </cell>
        </row>
        <row r="8">
          <cell r="C8" t="str">
            <v>3110 Gross Potential Rent</v>
          </cell>
        </row>
        <row r="9">
          <cell r="C9" t="str">
            <v>Gross Potential Rent</v>
          </cell>
        </row>
        <row r="11">
          <cell r="C11" t="str">
            <v>Rent Losses</v>
          </cell>
        </row>
        <row r="12">
          <cell r="C12" t="str">
            <v>3130 Vacancy Loss</v>
          </cell>
        </row>
        <row r="13">
          <cell r="C13" t="str">
            <v>3250 Bad Debt</v>
          </cell>
        </row>
        <row r="14">
          <cell r="C14" t="str">
            <v>3302 Model</v>
          </cell>
        </row>
        <row r="15">
          <cell r="C15" t="str">
            <v>3303 Employee Rents</v>
          </cell>
        </row>
        <row r="16">
          <cell r="C16" t="str">
            <v>3304 Concessions</v>
          </cell>
        </row>
        <row r="17">
          <cell r="C17" t="str">
            <v>3305 Reccurring Concessions</v>
          </cell>
        </row>
        <row r="18">
          <cell r="C18" t="str">
            <v>Total Rent Losses</v>
          </cell>
        </row>
        <row r="20">
          <cell r="C20" t="str">
            <v>Total Rental Revenue</v>
          </cell>
        </row>
        <row r="22">
          <cell r="C22" t="str">
            <v>Other Revenue</v>
          </cell>
        </row>
        <row r="23">
          <cell r="C23" t="str">
            <v>3400 Rent Refund</v>
          </cell>
        </row>
        <row r="24">
          <cell r="C24" t="str">
            <v>3510 Short Term/Corp Premium</v>
          </cell>
        </row>
        <row r="25">
          <cell r="C25" t="str">
            <v>3511 Guest Unit Premium</v>
          </cell>
        </row>
        <row r="26">
          <cell r="C26" t="str">
            <v>3512 Non-Refundable Fees</v>
          </cell>
        </row>
        <row r="27">
          <cell r="C27" t="str">
            <v>3518 Lease Buyout Fees</v>
          </cell>
        </row>
        <row r="28">
          <cell r="C28" t="str">
            <v>3530 Pet Rent</v>
          </cell>
        </row>
        <row r="29">
          <cell r="C29" t="str">
            <v>3540 Late Fees</v>
          </cell>
        </row>
        <row r="30">
          <cell r="C30" t="str">
            <v>3545 Month To Month Fees</v>
          </cell>
        </row>
        <row r="31">
          <cell r="C31" t="str">
            <v>3550 Nsf Fees</v>
          </cell>
        </row>
        <row r="32">
          <cell r="C32" t="str">
            <v>3560 Resident Screening</v>
          </cell>
        </row>
        <row r="33">
          <cell r="C33" t="str">
            <v>3563 Damages</v>
          </cell>
        </row>
        <row r="34">
          <cell r="C34" t="str">
            <v>3570 Bad Debt Recovery</v>
          </cell>
        </row>
        <row r="35">
          <cell r="C35" t="str">
            <v>3582 Vending</v>
          </cell>
        </row>
        <row r="36">
          <cell r="C36" t="str">
            <v>3590 Interest</v>
          </cell>
        </row>
        <row r="37">
          <cell r="C37" t="str">
            <v>3591 Valet Waste Removal</v>
          </cell>
        </row>
        <row r="38">
          <cell r="C38" t="str">
            <v>3592 Lock/Key/Fob</v>
          </cell>
        </row>
        <row r="39">
          <cell r="C39" t="str">
            <v>3593 Building/Facilities Income</v>
          </cell>
        </row>
        <row r="40">
          <cell r="C40" t="str">
            <v>3595 Transfer Fees</v>
          </cell>
        </row>
        <row r="41">
          <cell r="C41" t="str">
            <v>3596 Cable/Internet</v>
          </cell>
        </row>
        <row r="42">
          <cell r="C42" t="str">
            <v>3597 Utility Reimbursements</v>
          </cell>
        </row>
        <row r="43">
          <cell r="C43" t="str">
            <v>3598 Storage</v>
          </cell>
        </row>
        <row r="44">
          <cell r="C44" t="str">
            <v>3599 Garage</v>
          </cell>
        </row>
        <row r="45">
          <cell r="C45" t="str">
            <v>3600 Miscellaneous</v>
          </cell>
        </row>
        <row r="46">
          <cell r="C46" t="str">
            <v>Total Other Revenue</v>
          </cell>
        </row>
        <row r="48">
          <cell r="C48" t="str">
            <v>Total Income</v>
          </cell>
        </row>
        <row r="50">
          <cell r="C50" t="str">
            <v>Operating Expenses</v>
          </cell>
        </row>
        <row r="51">
          <cell r="C51" t="str">
            <v>Payroll Expense</v>
          </cell>
        </row>
        <row r="52">
          <cell r="C52" t="str">
            <v>3952 Manager</v>
          </cell>
        </row>
        <row r="53">
          <cell r="C53" t="str">
            <v>3953 Assistant Manager</v>
          </cell>
        </row>
        <row r="54">
          <cell r="C54" t="str">
            <v>3954 Leasing Consultants</v>
          </cell>
        </row>
        <row r="55">
          <cell r="C55" t="str">
            <v>3955 Commissions</v>
          </cell>
        </row>
        <row r="56">
          <cell r="C56" t="str">
            <v>3958 Admin Fica</v>
          </cell>
        </row>
        <row r="57">
          <cell r="C57" t="str">
            <v>3959 Admin Futa</v>
          </cell>
        </row>
        <row r="58">
          <cell r="C58" t="str">
            <v>3960 Admin Suta</v>
          </cell>
        </row>
        <row r="59">
          <cell r="C59" t="str">
            <v>3961 Admin Workmans Comp</v>
          </cell>
        </row>
        <row r="60">
          <cell r="C60" t="str">
            <v>3962 Admin Med Insurance</v>
          </cell>
        </row>
        <row r="61">
          <cell r="C61" t="str">
            <v>3963 Admin Uniforms</v>
          </cell>
        </row>
        <row r="62">
          <cell r="C62" t="str">
            <v>4101 Maint Supervisor</v>
          </cell>
        </row>
        <row r="63">
          <cell r="C63" t="str">
            <v>4102 Assistant Maintenance</v>
          </cell>
        </row>
        <row r="64">
          <cell r="C64" t="str">
            <v>4103 Housekeeper</v>
          </cell>
        </row>
        <row r="65">
          <cell r="C65" t="str">
            <v>4105 Facilities Tech</v>
          </cell>
        </row>
        <row r="66">
          <cell r="C66" t="str">
            <v>4106 Maint Fica</v>
          </cell>
        </row>
        <row r="67">
          <cell r="C67" t="str">
            <v>4107 Maint Futa</v>
          </cell>
        </row>
        <row r="68">
          <cell r="C68" t="str">
            <v>4108 Maint Suta</v>
          </cell>
        </row>
        <row r="69">
          <cell r="C69" t="str">
            <v>4109 Maint Workmans Comp</v>
          </cell>
        </row>
        <row r="70">
          <cell r="C70" t="str">
            <v>4110 Maint Med Insurance</v>
          </cell>
        </row>
        <row r="71">
          <cell r="C71" t="str">
            <v>4111 Temporary Labor</v>
          </cell>
        </row>
        <row r="72">
          <cell r="C72" t="str">
            <v>4112 Maint Uniforms</v>
          </cell>
        </row>
        <row r="73">
          <cell r="C73" t="str">
            <v>4140 Miscellaneous</v>
          </cell>
        </row>
        <row r="74">
          <cell r="C74" t="str">
            <v>Total Payroll Expense</v>
          </cell>
        </row>
        <row r="76">
          <cell r="C76" t="str">
            <v>Admin Expense</v>
          </cell>
        </row>
        <row r="77">
          <cell r="C77" t="str">
            <v>4147 Answering Service</v>
          </cell>
        </row>
        <row r="78">
          <cell r="C78" t="str">
            <v>4148 Bank Charges</v>
          </cell>
        </row>
        <row r="79">
          <cell r="C79" t="str">
            <v>4156 Computer Supply/Service</v>
          </cell>
        </row>
        <row r="80">
          <cell r="C80" t="str">
            <v>4158 Computer Supplies</v>
          </cell>
        </row>
        <row r="81">
          <cell r="C81" t="str">
            <v>4160 Courier</v>
          </cell>
        </row>
        <row r="82">
          <cell r="C82" t="str">
            <v>4161 Dues &amp; Subscriptions</v>
          </cell>
        </row>
        <row r="83">
          <cell r="C83" t="str">
            <v>4162 Employee Activities</v>
          </cell>
        </row>
        <row r="84">
          <cell r="C84" t="str">
            <v>4182 Employee Training</v>
          </cell>
        </row>
        <row r="85">
          <cell r="C85" t="str">
            <v>4184 Guest Unit Expenses</v>
          </cell>
        </row>
        <row r="86">
          <cell r="C86" t="str">
            <v>4210 HOA Dues</v>
          </cell>
        </row>
        <row r="87">
          <cell r="C87" t="str">
            <v>4212 Legal - Evictions</v>
          </cell>
        </row>
        <row r="88">
          <cell r="C88" t="str">
            <v>4222 Legal - Other</v>
          </cell>
        </row>
        <row r="89">
          <cell r="C89" t="str">
            <v>4232 Licenses &amp; Permits</v>
          </cell>
        </row>
        <row r="90">
          <cell r="C90" t="str">
            <v>4238 Office Equip Rental/Repair</v>
          </cell>
        </row>
        <row r="91">
          <cell r="C91" t="str">
            <v>4242 Office Equip-Other</v>
          </cell>
        </row>
        <row r="92">
          <cell r="C92" t="str">
            <v>4244 Office Telephone</v>
          </cell>
        </row>
        <row r="93">
          <cell r="C93" t="str">
            <v>4248 Other Administrative</v>
          </cell>
        </row>
        <row r="94">
          <cell r="C94" t="str">
            <v>4252 Office Supplies</v>
          </cell>
        </row>
        <row r="95">
          <cell r="C95" t="str">
            <v>4254 Overnight Mail</v>
          </cell>
        </row>
        <row r="96">
          <cell r="C96" t="str">
            <v>4262 Postage/Courier/Overnight</v>
          </cell>
        </row>
        <row r="97">
          <cell r="C97" t="str">
            <v>4268 Printed Forms</v>
          </cell>
        </row>
        <row r="98">
          <cell r="C98" t="str">
            <v>4271 Resident Experience</v>
          </cell>
        </row>
        <row r="99">
          <cell r="C99" t="str">
            <v>4272 Resident Hospitality</v>
          </cell>
        </row>
        <row r="100">
          <cell r="C100" t="str">
            <v>4274 Real Property Tax Services</v>
          </cell>
        </row>
        <row r="101">
          <cell r="C101" t="str">
            <v>4275 Resident Screening</v>
          </cell>
        </row>
        <row r="102">
          <cell r="C102" t="str">
            <v>4276 Shopping Reports</v>
          </cell>
        </row>
        <row r="103">
          <cell r="C103" t="str">
            <v>Total Admin Expense</v>
          </cell>
        </row>
        <row r="105">
          <cell r="C105" t="str">
            <v>Management Fee</v>
          </cell>
        </row>
        <row r="106">
          <cell r="C106" t="str">
            <v>4296 Management Fee</v>
          </cell>
        </row>
        <row r="107">
          <cell r="C107" t="str">
            <v>Total Management Fee</v>
          </cell>
        </row>
        <row r="109">
          <cell r="C109" t="str">
            <v>Marketing Expense</v>
          </cell>
        </row>
        <row r="110">
          <cell r="C110" t="str">
            <v>4304 Apartment Guide</v>
          </cell>
        </row>
        <row r="111">
          <cell r="C111" t="str">
            <v>4307 Brochures/Folders/Bus Cards</v>
          </cell>
        </row>
        <row r="112">
          <cell r="C112" t="str">
            <v>4308 Business Cards</v>
          </cell>
        </row>
        <row r="113">
          <cell r="C113" t="str">
            <v>4311 Internet Advertising</v>
          </cell>
        </row>
        <row r="114">
          <cell r="C114" t="str">
            <v>4312 Locator Services</v>
          </cell>
        </row>
        <row r="115">
          <cell r="C115" t="str">
            <v>4313 Referral Fees</v>
          </cell>
        </row>
        <row r="116">
          <cell r="C116" t="str">
            <v>4318 Move-In Gifts</v>
          </cell>
        </row>
        <row r="117">
          <cell r="C117" t="str">
            <v>4315 Dwell Crm</v>
          </cell>
        </row>
        <row r="118">
          <cell r="C118" t="str">
            <v>4319 Yelp</v>
          </cell>
        </row>
        <row r="119">
          <cell r="C119" t="str">
            <v>4332 Apartments.Com</v>
          </cell>
        </row>
        <row r="120">
          <cell r="C120" t="str">
            <v>4336 Web Assets</v>
          </cell>
        </row>
        <row r="121">
          <cell r="C121" t="str">
            <v>4344 Radio &amp; Tv</v>
          </cell>
        </row>
        <row r="122">
          <cell r="C122" t="str">
            <v>4346 Resident Activities</v>
          </cell>
        </row>
        <row r="123">
          <cell r="C123" t="str">
            <v>4350 Resident Retention</v>
          </cell>
        </row>
        <row r="124">
          <cell r="C124" t="str">
            <v>4370 Call Tracking</v>
          </cell>
        </row>
        <row r="125">
          <cell r="C125" t="str">
            <v>4354 Resident Hospitality</v>
          </cell>
        </row>
        <row r="126">
          <cell r="C126" t="str">
            <v>4362 Signs/Banners/Balloons</v>
          </cell>
        </row>
        <row r="127">
          <cell r="C127" t="str">
            <v>4375 Miscellaneous</v>
          </cell>
        </row>
        <row r="128">
          <cell r="C128" t="str">
            <v>Total Marketing Expense</v>
          </cell>
        </row>
        <row r="130">
          <cell r="C130" t="str">
            <v>Contract Services</v>
          </cell>
        </row>
        <row r="131">
          <cell r="C131" t="str">
            <v>4380 Janitorial Contract</v>
          </cell>
        </row>
        <row r="132">
          <cell r="C132" t="str">
            <v>4381 Landscape Services</v>
          </cell>
        </row>
        <row r="133">
          <cell r="C133" t="str">
            <v>4383 Landscape Irrig Supply/Repair</v>
          </cell>
        </row>
        <row r="134">
          <cell r="C134" t="str">
            <v>4384 Landscape Irrig Repairs</v>
          </cell>
        </row>
        <row r="135">
          <cell r="C135" t="str">
            <v>4385 Landscape Seas Supply/Service</v>
          </cell>
        </row>
        <row r="136">
          <cell r="C136" t="str">
            <v>4386 Landscape Seas Svcs</v>
          </cell>
        </row>
        <row r="137">
          <cell r="C137" t="str">
            <v>4387 Landscape Supplies</v>
          </cell>
        </row>
        <row r="138">
          <cell r="C138" t="str">
            <v>4389 Elevator Contract</v>
          </cell>
        </row>
        <row r="139">
          <cell r="C139" t="str">
            <v>4390 Alarm Service</v>
          </cell>
        </row>
        <row r="140">
          <cell r="C140" t="str">
            <v>4391 Extinguisher/Fire Svcs</v>
          </cell>
        </row>
        <row r="141">
          <cell r="C141" t="str">
            <v>4392 Parking Lot Service</v>
          </cell>
        </row>
        <row r="142">
          <cell r="C142" t="str">
            <v>4393 Pest Control Service</v>
          </cell>
        </row>
        <row r="143">
          <cell r="C143" t="str">
            <v>4395 Security Service</v>
          </cell>
        </row>
        <row r="144">
          <cell r="C144" t="str">
            <v>Total Contract Services</v>
          </cell>
        </row>
        <row r="146">
          <cell r="C146" t="str">
            <v>Repairs &amp; Maintenance</v>
          </cell>
        </row>
        <row r="147">
          <cell r="C147" t="str">
            <v>4428 Access Gate Repair</v>
          </cell>
        </row>
        <row r="148">
          <cell r="C148" t="str">
            <v>4429 Appliance Supply/Repair</v>
          </cell>
        </row>
        <row r="149">
          <cell r="C149" t="str">
            <v>4430 Appliance Service</v>
          </cell>
        </row>
        <row r="150">
          <cell r="C150" t="str">
            <v>4431 Carpet Clean/Repair</v>
          </cell>
        </row>
        <row r="151">
          <cell r="C151" t="str">
            <v>4433 Cleaning Supply/Service</v>
          </cell>
        </row>
        <row r="152">
          <cell r="C152" t="str">
            <v>4434 Cleaning Service</v>
          </cell>
        </row>
        <row r="153">
          <cell r="C153" t="str">
            <v>4435 Drywall Supply/Repair</v>
          </cell>
        </row>
        <row r="154">
          <cell r="C154" t="str">
            <v>4436 Electrical Supply/Repair</v>
          </cell>
        </row>
        <row r="155">
          <cell r="C155" t="str">
            <v>4437 Electrical Service</v>
          </cell>
        </row>
        <row r="156">
          <cell r="C156" t="str">
            <v>4438 Equipment Supply/Repair</v>
          </cell>
        </row>
        <row r="157">
          <cell r="C157" t="str">
            <v>4439 Equipment Service</v>
          </cell>
        </row>
        <row r="158">
          <cell r="C158" t="str">
            <v>4440 Glass/Screen Supply/Repair</v>
          </cell>
        </row>
        <row r="159">
          <cell r="C159" t="str">
            <v>4441 Glass/Screen Service</v>
          </cell>
        </row>
        <row r="160">
          <cell r="C160" t="str">
            <v>4442 Hardware Supplies</v>
          </cell>
        </row>
        <row r="161">
          <cell r="C161" t="str">
            <v>4444 Hvac Supply/Repair</v>
          </cell>
        </row>
        <row r="162">
          <cell r="C162" t="str">
            <v>4445 HVAC Service</v>
          </cell>
        </row>
        <row r="163">
          <cell r="C163" t="str">
            <v>4446 Key/Lock Supply/Repair</v>
          </cell>
        </row>
        <row r="164">
          <cell r="C164" t="str">
            <v>4447 Key and Lock Service</v>
          </cell>
        </row>
        <row r="165">
          <cell r="C165" t="str">
            <v>4448 Paint Supply/Repair</v>
          </cell>
        </row>
        <row r="166">
          <cell r="C166" t="str">
            <v>4450 Park Lot/Carport Supply/Repair</v>
          </cell>
        </row>
        <row r="167">
          <cell r="C167" t="str">
            <v>4452 Pest Control Supply</v>
          </cell>
        </row>
        <row r="168">
          <cell r="C168" t="str">
            <v>4454 Plumbing Supply/Repair</v>
          </cell>
        </row>
        <row r="169">
          <cell r="C169" t="str">
            <v>4455 Plumbing Service</v>
          </cell>
        </row>
        <row r="170">
          <cell r="C170" t="str">
            <v>4456 Recreational Supply/Repair</v>
          </cell>
        </row>
        <row r="171">
          <cell r="C171" t="str">
            <v>4457 Recreational Service</v>
          </cell>
        </row>
        <row r="172">
          <cell r="C172" t="str">
            <v>4470 Window Treat Supply/Repair</v>
          </cell>
        </row>
        <row r="173">
          <cell r="C173" t="str">
            <v>4472 Pool Supply/Repair</v>
          </cell>
        </row>
        <row r="174">
          <cell r="C174" t="str">
            <v>4473 Pool Licenses</v>
          </cell>
        </row>
        <row r="175">
          <cell r="C175" t="str">
            <v>4474 Pool Repair</v>
          </cell>
        </row>
        <row r="176">
          <cell r="C176" t="str">
            <v>4477 Elevator Supply/Repair</v>
          </cell>
        </row>
        <row r="177">
          <cell r="C177" t="str">
            <v>Total Repairs &amp; Maintenance</v>
          </cell>
        </row>
        <row r="179">
          <cell r="C179" t="str">
            <v>Turnover Expenses</v>
          </cell>
        </row>
        <row r="180">
          <cell r="C180" t="str">
            <v>4702 T/O Cleaning Supply</v>
          </cell>
        </row>
        <row r="181">
          <cell r="C181" t="str">
            <v>4703 T/O Contract Cleaning</v>
          </cell>
        </row>
        <row r="182">
          <cell r="C182" t="str">
            <v>4704 T/O Paint Supply</v>
          </cell>
        </row>
        <row r="183">
          <cell r="C183" t="str">
            <v>4705 T/O Contract Painting</v>
          </cell>
        </row>
        <row r="184">
          <cell r="C184" t="str">
            <v>4707 T/O Carpet Clean/Repair</v>
          </cell>
        </row>
        <row r="185">
          <cell r="C185" t="str">
            <v>4710 T/O Resurfacing</v>
          </cell>
        </row>
        <row r="186">
          <cell r="C186" t="str">
            <v>4711 T/O Drywall</v>
          </cell>
        </row>
        <row r="187">
          <cell r="C187" t="str">
            <v>4712 T/O Tile-Vinyl Clean/Repair</v>
          </cell>
        </row>
        <row r="188">
          <cell r="C188" t="str">
            <v>4714 T/O Window Supply</v>
          </cell>
        </row>
        <row r="189">
          <cell r="C189" t="str">
            <v>Total Turnover Expenses</v>
          </cell>
        </row>
        <row r="191">
          <cell r="C191" t="str">
            <v>Utility Expenses</v>
          </cell>
        </row>
        <row r="192">
          <cell r="C192" t="str">
            <v>4802 Common Area Electric</v>
          </cell>
        </row>
        <row r="193">
          <cell r="C193" t="str">
            <v>4804 Model Electric</v>
          </cell>
        </row>
        <row r="194">
          <cell r="C194" t="str">
            <v>4807 Occupied Electric</v>
          </cell>
        </row>
        <row r="195">
          <cell r="C195" t="str">
            <v>4808 Turnover Electric</v>
          </cell>
        </row>
        <row r="196">
          <cell r="C196" t="str">
            <v>4812 Common Area Water</v>
          </cell>
        </row>
        <row r="197">
          <cell r="C197" t="str">
            <v>4820 Sewer</v>
          </cell>
        </row>
        <row r="198">
          <cell r="C198" t="str">
            <v>4828 Utility Billing Fees</v>
          </cell>
        </row>
        <row r="199">
          <cell r="C199" t="str">
            <v>4842 Common Area Gas</v>
          </cell>
        </row>
        <row r="200">
          <cell r="C200" t="str">
            <v>4852 Cable Tv</v>
          </cell>
        </row>
        <row r="201">
          <cell r="C201" t="str">
            <v>4853 Waste Removal</v>
          </cell>
        </row>
        <row r="202">
          <cell r="C202" t="str">
            <v>4856 Valet Waste</v>
          </cell>
        </row>
        <row r="203">
          <cell r="C203" t="str">
            <v>Total Utility Expenses</v>
          </cell>
        </row>
        <row r="205">
          <cell r="C205" t="str">
            <v>Taxes/Insurance Expense</v>
          </cell>
        </row>
        <row r="206">
          <cell r="C206" t="str">
            <v>5002 Real Property Taxes</v>
          </cell>
        </row>
        <row r="207">
          <cell r="C207" t="str">
            <v>5006 Property And Casualty Ins</v>
          </cell>
        </row>
        <row r="208">
          <cell r="C208" t="str">
            <v>Total Taxes/Insurance Expense</v>
          </cell>
        </row>
        <row r="210">
          <cell r="C210" t="str">
            <v>Total Operating Expenses</v>
          </cell>
        </row>
        <row r="212">
          <cell r="C212" t="str">
            <v>Net Operating Income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191"/>
  <sheetViews>
    <sheetView showGridLines="0" tabSelected="1" zoomScale="80" zoomScaleNormal="80" workbookViewId="0">
      <pane xSplit="3" ySplit="6" topLeftCell="D7" activePane="bottomRight" state="frozen"/>
      <selection pane="topRight" activeCell="F1" sqref="F1"/>
      <selection pane="bottomLeft" activeCell="A7" sqref="A7"/>
      <selection pane="bottomRight" activeCell="D7" sqref="D7"/>
    </sheetView>
  </sheetViews>
  <sheetFormatPr defaultColWidth="20.7109375" defaultRowHeight="15" customHeight="1" x14ac:dyDescent="0.25"/>
  <cols>
    <col min="1" max="2" width="0.85546875" style="1" customWidth="1"/>
    <col min="3" max="3" width="50.7109375" style="1" customWidth="1"/>
    <col min="4" max="16" width="20.7109375" style="1"/>
    <col min="17" max="17" width="20.7109375" style="19"/>
    <col min="18" max="18" width="35.7109375" style="1" customWidth="1"/>
    <col min="19" max="19" width="0.85546875" style="1" customWidth="1"/>
    <col min="20" max="20" width="35.7109375" style="1" customWidth="1"/>
    <col min="21" max="16384" width="20.7109375" style="1"/>
  </cols>
  <sheetData>
    <row r="1" spans="1:20" ht="1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0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20" ht="1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20" ht="1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20" ht="15" customHeight="1" x14ac:dyDescent="0.25">
      <c r="A5" s="5"/>
      <c r="B5" s="5"/>
      <c r="C5" s="5"/>
      <c r="D5" s="18">
        <v>43496</v>
      </c>
      <c r="E5" s="18">
        <f>+EOMONTH(D5,1)</f>
        <v>43524</v>
      </c>
      <c r="F5" s="18">
        <f t="shared" ref="F5:O5" si="0">+EOMONTH(E5,1)</f>
        <v>43555</v>
      </c>
      <c r="G5" s="18">
        <f t="shared" si="0"/>
        <v>43585</v>
      </c>
      <c r="H5" s="18">
        <f t="shared" si="0"/>
        <v>43616</v>
      </c>
      <c r="I5" s="18">
        <f t="shared" si="0"/>
        <v>43646</v>
      </c>
      <c r="J5" s="18">
        <f t="shared" si="0"/>
        <v>43677</v>
      </c>
      <c r="K5" s="18">
        <f t="shared" si="0"/>
        <v>43708</v>
      </c>
      <c r="L5" s="18">
        <f t="shared" si="0"/>
        <v>43738</v>
      </c>
      <c r="M5" s="18">
        <f t="shared" si="0"/>
        <v>43769</v>
      </c>
      <c r="N5" s="18">
        <f t="shared" si="0"/>
        <v>43799</v>
      </c>
      <c r="O5" s="18">
        <f t="shared" si="0"/>
        <v>43830</v>
      </c>
      <c r="P5" s="5"/>
    </row>
    <row r="6" spans="1:20" ht="15" customHeight="1" x14ac:dyDescent="0.25">
      <c r="A6" s="6"/>
      <c r="B6" s="6"/>
      <c r="C6" s="6"/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 t="s">
        <v>6</v>
      </c>
      <c r="K6" s="7" t="s">
        <v>7</v>
      </c>
      <c r="L6" s="7" t="s">
        <v>8</v>
      </c>
      <c r="M6" s="7" t="s">
        <v>9</v>
      </c>
      <c r="N6" s="7" t="s">
        <v>10</v>
      </c>
      <c r="O6" s="7" t="s">
        <v>11</v>
      </c>
      <c r="P6" s="8" t="s">
        <v>12</v>
      </c>
    </row>
    <row r="7" spans="1:20" ht="15" customHeight="1" x14ac:dyDescent="0.25">
      <c r="A7" s="9"/>
      <c r="C7" s="10" t="s">
        <v>13</v>
      </c>
      <c r="D7" s="10"/>
      <c r="E7" s="10"/>
      <c r="F7" s="10"/>
    </row>
    <row r="8" spans="1:20" ht="15" customHeight="1" x14ac:dyDescent="0.25">
      <c r="A8" s="9"/>
      <c r="B8" s="9"/>
      <c r="C8" s="11" t="s">
        <v>14</v>
      </c>
      <c r="D8" s="11"/>
      <c r="E8" s="11"/>
      <c r="F8" s="11"/>
    </row>
    <row r="9" spans="1:20" ht="15" customHeight="1" x14ac:dyDescent="0.25">
      <c r="A9" s="9"/>
      <c r="B9" s="9"/>
      <c r="C9" s="11" t="s">
        <v>15</v>
      </c>
      <c r="D9" s="11"/>
      <c r="E9" s="11"/>
      <c r="F9" s="11"/>
    </row>
    <row r="10" spans="1:20" ht="15" customHeight="1" x14ac:dyDescent="0.25">
      <c r="C10" s="12" t="s">
        <v>16</v>
      </c>
      <c r="D10" s="13">
        <v>431063</v>
      </c>
      <c r="E10" s="13">
        <v>429881</v>
      </c>
      <c r="F10" s="13">
        <v>430168</v>
      </c>
      <c r="G10" s="13">
        <v>429399</v>
      </c>
      <c r="H10" s="13">
        <v>424802</v>
      </c>
      <c r="I10" s="13">
        <v>428667</v>
      </c>
      <c r="J10" s="13">
        <v>424864</v>
      </c>
      <c r="K10" s="13">
        <v>423868</v>
      </c>
      <c r="L10" s="13">
        <v>426736</v>
      </c>
      <c r="M10" s="13">
        <v>428577</v>
      </c>
      <c r="N10" s="13">
        <v>429755</v>
      </c>
      <c r="O10" s="13">
        <v>431366</v>
      </c>
      <c r="P10" s="13">
        <v>5139146</v>
      </c>
      <c r="Q10" s="19">
        <f>MATCH(C10,'[1]T12 - 3 Years (Formatted)'!$C$6:$C$212,0)</f>
        <v>3</v>
      </c>
      <c r="R10" s="1" t="str">
        <f t="shared" ref="R10:R63" si="1">IF(ISERROR($Q10),PROPER(TRIM($C10)),"")</f>
        <v/>
      </c>
      <c r="T10" s="1" t="s">
        <v>195</v>
      </c>
    </row>
    <row r="11" spans="1:20" ht="15" customHeight="1" x14ac:dyDescent="0.25">
      <c r="C11" s="10" t="s">
        <v>17</v>
      </c>
      <c r="D11" s="14">
        <v>431063</v>
      </c>
      <c r="E11" s="14">
        <v>429881</v>
      </c>
      <c r="F11" s="14">
        <v>430168</v>
      </c>
      <c r="G11" s="14">
        <v>429399</v>
      </c>
      <c r="H11" s="14">
        <v>424802</v>
      </c>
      <c r="I11" s="14">
        <v>428667</v>
      </c>
      <c r="J11" s="14">
        <v>424864</v>
      </c>
      <c r="K11" s="14">
        <v>423868</v>
      </c>
      <c r="L11" s="14">
        <v>426736</v>
      </c>
      <c r="M11" s="14">
        <v>428577</v>
      </c>
      <c r="N11" s="14">
        <v>429755</v>
      </c>
      <c r="O11" s="14">
        <v>431366</v>
      </c>
      <c r="P11" s="14">
        <v>5139146</v>
      </c>
      <c r="R11" s="1" t="str">
        <f t="shared" si="1"/>
        <v/>
      </c>
      <c r="T11" s="1" t="s">
        <v>195</v>
      </c>
    </row>
    <row r="12" spans="1:20" ht="15" customHeight="1" x14ac:dyDescent="0.25">
      <c r="A12" s="9"/>
      <c r="B12" s="9"/>
      <c r="C12" s="11" t="s">
        <v>18</v>
      </c>
      <c r="D12" s="11"/>
      <c r="E12" s="11"/>
      <c r="F12" s="11"/>
      <c r="R12" s="1" t="str">
        <f t="shared" si="1"/>
        <v/>
      </c>
      <c r="T12" s="1" t="s">
        <v>195</v>
      </c>
    </row>
    <row r="13" spans="1:20" ht="15" customHeight="1" x14ac:dyDescent="0.25">
      <c r="C13" s="15" t="s">
        <v>19</v>
      </c>
      <c r="D13" s="16">
        <v>-49942.38</v>
      </c>
      <c r="E13" s="16">
        <v>-40007.379999999997</v>
      </c>
      <c r="F13" s="16">
        <v>-45767.07</v>
      </c>
      <c r="G13" s="16">
        <v>-38569.230000000003</v>
      </c>
      <c r="H13" s="16">
        <v>-46002.66</v>
      </c>
      <c r="I13" s="16">
        <v>-69041.58</v>
      </c>
      <c r="J13" s="16">
        <v>-60050.87</v>
      </c>
      <c r="K13" s="16">
        <v>-30426.73</v>
      </c>
      <c r="L13" s="16">
        <v>-29877.54</v>
      </c>
      <c r="M13" s="16">
        <v>-28817.31</v>
      </c>
      <c r="N13" s="16">
        <v>-27640.33</v>
      </c>
      <c r="O13" s="16">
        <v>-31366.68</v>
      </c>
      <c r="P13" s="16">
        <v>-497509.76</v>
      </c>
      <c r="Q13" s="19">
        <f>MATCH(C13,'[1]T12 - 3 Years (Formatted)'!$C$6:$C$212,0)</f>
        <v>7</v>
      </c>
      <c r="R13" s="1" t="str">
        <f t="shared" si="1"/>
        <v/>
      </c>
      <c r="T13" s="1" t="s">
        <v>195</v>
      </c>
    </row>
    <row r="14" spans="1:20" ht="15" customHeight="1" x14ac:dyDescent="0.25">
      <c r="C14" s="12" t="s">
        <v>20</v>
      </c>
      <c r="D14" s="13">
        <v>-1634.31</v>
      </c>
      <c r="E14" s="13">
        <v>-748.39</v>
      </c>
      <c r="F14" s="13">
        <v>-2460.2199999999998</v>
      </c>
      <c r="G14" s="13">
        <v>0</v>
      </c>
      <c r="H14" s="13">
        <v>-195.76</v>
      </c>
      <c r="I14" s="13">
        <v>-4511.6499999999996</v>
      </c>
      <c r="J14" s="13">
        <v>-1896.74</v>
      </c>
      <c r="K14" s="13">
        <v>-1136.48</v>
      </c>
      <c r="L14" s="13">
        <v>-4319.79</v>
      </c>
      <c r="M14" s="13">
        <v>-757.53</v>
      </c>
      <c r="N14" s="13">
        <v>-2068.75</v>
      </c>
      <c r="O14" s="13">
        <v>-4838.05</v>
      </c>
      <c r="P14" s="13">
        <v>-24567.67</v>
      </c>
      <c r="Q14" s="19">
        <f>MATCH(C14,'[1]T12 - 3 Years (Formatted)'!$C$6:$C$212,0)</f>
        <v>8</v>
      </c>
      <c r="R14" s="1" t="str">
        <f t="shared" si="1"/>
        <v/>
      </c>
      <c r="T14" s="1" t="s">
        <v>195</v>
      </c>
    </row>
    <row r="15" spans="1:20" ht="15" customHeight="1" x14ac:dyDescent="0.25">
      <c r="C15" s="15" t="s">
        <v>21</v>
      </c>
      <c r="D15" s="16">
        <v>-4880</v>
      </c>
      <c r="E15" s="16">
        <v>-2922</v>
      </c>
      <c r="F15" s="16">
        <v>-1923</v>
      </c>
      <c r="G15" s="16">
        <v>-2009</v>
      </c>
      <c r="H15" s="16">
        <v>-2113</v>
      </c>
      <c r="I15" s="16">
        <v>-2444</v>
      </c>
      <c r="J15" s="16">
        <v>-2444</v>
      </c>
      <c r="K15" s="16">
        <v>-2444</v>
      </c>
      <c r="L15" s="16">
        <v>-2560</v>
      </c>
      <c r="M15" s="16">
        <v>-2560</v>
      </c>
      <c r="N15" s="16">
        <v>-2474</v>
      </c>
      <c r="O15" s="16">
        <v>-2474</v>
      </c>
      <c r="P15" s="16">
        <v>-31247</v>
      </c>
      <c r="Q15" s="19">
        <f>MATCH(C15,'[1]T12 - 3 Years (Formatted)'!$C$6:$C$212,0)</f>
        <v>9</v>
      </c>
      <c r="R15" s="1" t="str">
        <f t="shared" si="1"/>
        <v/>
      </c>
      <c r="T15" s="1" t="s">
        <v>195</v>
      </c>
    </row>
    <row r="16" spans="1:20" ht="15" customHeight="1" x14ac:dyDescent="0.25">
      <c r="C16" s="12" t="s">
        <v>22</v>
      </c>
      <c r="D16" s="13">
        <v>-1561.1</v>
      </c>
      <c r="E16" s="13">
        <v>-1738.46</v>
      </c>
      <c r="F16" s="13">
        <v>-1838.09</v>
      </c>
      <c r="G16" s="13">
        <v>-2094.5</v>
      </c>
      <c r="H16" s="13">
        <v>-2094.5</v>
      </c>
      <c r="I16" s="13">
        <v>-2094.5</v>
      </c>
      <c r="J16" s="13">
        <v>-1938.11</v>
      </c>
      <c r="K16" s="13">
        <v>-1892.5</v>
      </c>
      <c r="L16" s="13">
        <v>-2248.4299999999998</v>
      </c>
      <c r="M16" s="13">
        <v>-1238.1400000000001</v>
      </c>
      <c r="N16" s="13">
        <v>-1234.5999999999999</v>
      </c>
      <c r="O16" s="13">
        <v>-476.41</v>
      </c>
      <c r="P16" s="13">
        <v>-20449.34</v>
      </c>
      <c r="Q16" s="19">
        <f>MATCH(C16,'[1]T12 - 3 Years (Formatted)'!$C$6:$C$212,0)</f>
        <v>10</v>
      </c>
      <c r="R16" s="1" t="str">
        <f t="shared" si="1"/>
        <v/>
      </c>
      <c r="T16" s="1" t="s">
        <v>195</v>
      </c>
    </row>
    <row r="17" spans="1:20" ht="15" customHeight="1" x14ac:dyDescent="0.25">
      <c r="C17" s="15" t="s">
        <v>23</v>
      </c>
      <c r="D17" s="16">
        <v>-15451.5</v>
      </c>
      <c r="E17" s="16">
        <v>-11452.02</v>
      </c>
      <c r="F17" s="16">
        <v>-16742</v>
      </c>
      <c r="G17" s="16">
        <v>-13734</v>
      </c>
      <c r="H17" s="16">
        <v>-5523</v>
      </c>
      <c r="I17" s="16">
        <v>-12873</v>
      </c>
      <c r="J17" s="16">
        <v>-6683.74</v>
      </c>
      <c r="K17" s="16">
        <v>-7982.85</v>
      </c>
      <c r="L17" s="16">
        <v>-932.66</v>
      </c>
      <c r="M17" s="16">
        <v>-239.25</v>
      </c>
      <c r="N17" s="16">
        <v>-1366</v>
      </c>
      <c r="O17" s="16">
        <v>193.61</v>
      </c>
      <c r="P17" s="16">
        <v>-92786.41</v>
      </c>
      <c r="Q17" s="19">
        <f>MATCH(C17,'[1]T12 - 3 Years (Formatted)'!$C$6:$C$212,0)</f>
        <v>11</v>
      </c>
      <c r="R17" s="1" t="str">
        <f t="shared" si="1"/>
        <v/>
      </c>
      <c r="T17" s="1" t="s">
        <v>195</v>
      </c>
    </row>
    <row r="18" spans="1:20" ht="15" customHeight="1" x14ac:dyDescent="0.25">
      <c r="C18" s="12" t="s">
        <v>24</v>
      </c>
      <c r="D18" s="13">
        <v>-8945.25</v>
      </c>
      <c r="E18" s="13">
        <v>-8387.82</v>
      </c>
      <c r="F18" s="13">
        <v>-7626.09</v>
      </c>
      <c r="G18" s="13">
        <v>-6763.33</v>
      </c>
      <c r="H18" s="13">
        <v>-8642.02</v>
      </c>
      <c r="I18" s="13">
        <v>-3463.84</v>
      </c>
      <c r="J18" s="13">
        <v>-3276.61</v>
      </c>
      <c r="K18" s="13">
        <v>-2639.05</v>
      </c>
      <c r="L18" s="13">
        <v>-2226.67</v>
      </c>
      <c r="M18" s="13">
        <v>-1429.06</v>
      </c>
      <c r="N18" s="13">
        <v>-655</v>
      </c>
      <c r="O18" s="13">
        <v>-601</v>
      </c>
      <c r="P18" s="13">
        <v>-54655.74</v>
      </c>
      <c r="Q18" s="19">
        <f>MATCH(C18,'[1]T12 - 3 Years (Formatted)'!$C$6:$C$212,0)</f>
        <v>12</v>
      </c>
      <c r="R18" s="1" t="str">
        <f t="shared" si="1"/>
        <v/>
      </c>
      <c r="T18" s="1" t="s">
        <v>195</v>
      </c>
    </row>
    <row r="19" spans="1:20" ht="15" customHeight="1" x14ac:dyDescent="0.25">
      <c r="C19" s="10" t="s">
        <v>25</v>
      </c>
      <c r="D19" s="14">
        <v>-82414.539999999994</v>
      </c>
      <c r="E19" s="14">
        <v>-65256.07</v>
      </c>
      <c r="F19" s="14">
        <v>-76356.47</v>
      </c>
      <c r="G19" s="14">
        <v>-63170.06</v>
      </c>
      <c r="H19" s="14">
        <v>-64570.94</v>
      </c>
      <c r="I19" s="14">
        <v>-94428.57</v>
      </c>
      <c r="J19" s="14">
        <v>-76290.070000000007</v>
      </c>
      <c r="K19" s="14">
        <v>-46521.61</v>
      </c>
      <c r="L19" s="14">
        <v>-42165.09</v>
      </c>
      <c r="M19" s="14">
        <v>-35041.29</v>
      </c>
      <c r="N19" s="14">
        <v>-35438.68</v>
      </c>
      <c r="O19" s="14">
        <v>-39562.53</v>
      </c>
      <c r="P19" s="14">
        <v>-721215.92</v>
      </c>
      <c r="R19" s="1" t="str">
        <f t="shared" si="1"/>
        <v/>
      </c>
      <c r="T19" s="1" t="s">
        <v>195</v>
      </c>
    </row>
    <row r="20" spans="1:20" ht="15" customHeight="1" x14ac:dyDescent="0.25">
      <c r="C20" s="17" t="s">
        <v>26</v>
      </c>
      <c r="D20" s="14">
        <v>348648.46</v>
      </c>
      <c r="E20" s="14">
        <v>364624.93</v>
      </c>
      <c r="F20" s="14">
        <v>353811.53</v>
      </c>
      <c r="G20" s="14">
        <v>366228.94</v>
      </c>
      <c r="H20" s="14">
        <v>360231.06</v>
      </c>
      <c r="I20" s="14">
        <v>334238.43</v>
      </c>
      <c r="J20" s="14">
        <v>348573.93</v>
      </c>
      <c r="K20" s="14">
        <v>377346.39</v>
      </c>
      <c r="L20" s="14">
        <v>384570.91</v>
      </c>
      <c r="M20" s="14">
        <v>393535.71</v>
      </c>
      <c r="N20" s="14">
        <v>394316.32</v>
      </c>
      <c r="O20" s="14">
        <v>391803.47</v>
      </c>
      <c r="P20" s="14">
        <v>4417930.08</v>
      </c>
      <c r="R20" s="1" t="str">
        <f t="shared" si="1"/>
        <v/>
      </c>
      <c r="T20" s="1" t="s">
        <v>195</v>
      </c>
    </row>
    <row r="21" spans="1:20" ht="15" customHeight="1" x14ac:dyDescent="0.25">
      <c r="A21" s="9"/>
      <c r="B21" s="9"/>
      <c r="C21" s="11" t="s">
        <v>27</v>
      </c>
      <c r="D21" s="11"/>
      <c r="E21" s="11"/>
      <c r="F21" s="11"/>
      <c r="R21" s="1" t="str">
        <f t="shared" si="1"/>
        <v/>
      </c>
      <c r="T21" s="1" t="s">
        <v>195</v>
      </c>
    </row>
    <row r="22" spans="1:20" ht="15" customHeight="1" x14ac:dyDescent="0.25">
      <c r="C22" s="15" t="s">
        <v>28</v>
      </c>
      <c r="D22" s="16">
        <v>3113.28</v>
      </c>
      <c r="E22" s="16">
        <v>3394.8</v>
      </c>
      <c r="F22" s="16">
        <v>0</v>
      </c>
      <c r="G22" s="16">
        <v>275</v>
      </c>
      <c r="H22" s="16">
        <v>-95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6688.08</v>
      </c>
      <c r="Q22" s="19">
        <f>MATCH(C22,'[1]T12 - 3 Years (Formatted)'!$C$6:$C$212,0)</f>
        <v>19</v>
      </c>
      <c r="R22" s="1" t="str">
        <f t="shared" si="1"/>
        <v/>
      </c>
      <c r="T22" s="1" t="s">
        <v>195</v>
      </c>
    </row>
    <row r="23" spans="1:20" ht="15" customHeight="1" x14ac:dyDescent="0.25">
      <c r="C23" s="12" t="s">
        <v>29</v>
      </c>
      <c r="D23" s="13">
        <v>0</v>
      </c>
      <c r="E23" s="13">
        <v>0</v>
      </c>
      <c r="F23" s="13">
        <v>41.62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41.62</v>
      </c>
      <c r="Q23" s="19">
        <f>MATCH(C23,'[1]T12 - 3 Years (Formatted)'!$C$6:$C$212,0)</f>
        <v>20</v>
      </c>
      <c r="R23" s="1" t="str">
        <f t="shared" si="1"/>
        <v/>
      </c>
      <c r="T23" s="1" t="s">
        <v>195</v>
      </c>
    </row>
    <row r="24" spans="1:20" ht="15" customHeight="1" x14ac:dyDescent="0.25">
      <c r="C24" s="15" t="s">
        <v>30</v>
      </c>
      <c r="D24" s="16">
        <v>5725</v>
      </c>
      <c r="E24" s="16">
        <v>5875</v>
      </c>
      <c r="F24" s="16">
        <v>2425</v>
      </c>
      <c r="G24" s="16">
        <v>5900</v>
      </c>
      <c r="H24" s="16">
        <v>9650</v>
      </c>
      <c r="I24" s="16">
        <v>17175</v>
      </c>
      <c r="J24" s="16">
        <v>11400</v>
      </c>
      <c r="K24" s="16">
        <v>9450</v>
      </c>
      <c r="L24" s="16">
        <v>5300</v>
      </c>
      <c r="M24" s="16">
        <v>1775</v>
      </c>
      <c r="N24" s="16">
        <v>3100</v>
      </c>
      <c r="O24" s="16">
        <v>2950</v>
      </c>
      <c r="P24" s="16">
        <v>80725</v>
      </c>
      <c r="Q24" s="19">
        <f>MATCH(C24,'[1]T12 - 3 Years (Formatted)'!$C$6:$C$212,0)</f>
        <v>21</v>
      </c>
      <c r="R24" s="1" t="str">
        <f t="shared" si="1"/>
        <v/>
      </c>
      <c r="T24" s="1" t="s">
        <v>195</v>
      </c>
    </row>
    <row r="25" spans="1:20" ht="15" customHeight="1" x14ac:dyDescent="0.25">
      <c r="C25" s="12" t="s">
        <v>31</v>
      </c>
      <c r="D25" s="13">
        <v>1365.79</v>
      </c>
      <c r="E25" s="13">
        <v>6060.56</v>
      </c>
      <c r="F25" s="13">
        <v>1224.1300000000001</v>
      </c>
      <c r="G25" s="13">
        <v>1500</v>
      </c>
      <c r="H25" s="13">
        <v>1530.97</v>
      </c>
      <c r="I25" s="13">
        <v>2571.02</v>
      </c>
      <c r="J25" s="13">
        <v>4500</v>
      </c>
      <c r="K25" s="13">
        <v>0</v>
      </c>
      <c r="L25" s="13">
        <v>4500</v>
      </c>
      <c r="M25" s="13">
        <v>3775.3</v>
      </c>
      <c r="N25" s="13">
        <v>6066.58</v>
      </c>
      <c r="O25" s="13">
        <v>4779.59</v>
      </c>
      <c r="P25" s="13">
        <v>37873.94</v>
      </c>
      <c r="Q25" s="19">
        <f>MATCH(C25,'[1]T12 - 3 Years (Formatted)'!$C$6:$C$212,0)</f>
        <v>22</v>
      </c>
      <c r="R25" s="1" t="str">
        <f t="shared" si="1"/>
        <v/>
      </c>
      <c r="T25" s="1" t="s">
        <v>195</v>
      </c>
    </row>
    <row r="26" spans="1:20" ht="15" customHeight="1" x14ac:dyDescent="0.25">
      <c r="C26" s="15" t="s">
        <v>32</v>
      </c>
      <c r="D26" s="16">
        <v>1573.72</v>
      </c>
      <c r="E26" s="16">
        <v>1610.71</v>
      </c>
      <c r="F26" s="16">
        <v>1538.23</v>
      </c>
      <c r="G26" s="16">
        <v>1579.49</v>
      </c>
      <c r="H26" s="16">
        <v>1659.7</v>
      </c>
      <c r="I26" s="16">
        <v>1665.83</v>
      </c>
      <c r="J26" s="16">
        <v>2116.64</v>
      </c>
      <c r="K26" s="16">
        <v>2191.61</v>
      </c>
      <c r="L26" s="16">
        <v>2224.5300000000002</v>
      </c>
      <c r="M26" s="16">
        <v>2168.33</v>
      </c>
      <c r="N26" s="16">
        <v>2166.52</v>
      </c>
      <c r="O26" s="16">
        <v>2082.44</v>
      </c>
      <c r="P26" s="16">
        <v>22577.75</v>
      </c>
      <c r="Q26" s="19">
        <f>MATCH(C26,'[1]T12 - 3 Years (Formatted)'!$C$6:$C$212,0)</f>
        <v>23</v>
      </c>
      <c r="R26" s="1" t="str">
        <f t="shared" si="1"/>
        <v/>
      </c>
      <c r="T26" s="1" t="s">
        <v>195</v>
      </c>
    </row>
    <row r="27" spans="1:20" ht="15" customHeight="1" x14ac:dyDescent="0.25">
      <c r="C27" s="12" t="s">
        <v>33</v>
      </c>
      <c r="D27" s="13">
        <v>3220</v>
      </c>
      <c r="E27" s="13">
        <v>3358</v>
      </c>
      <c r="F27" s="13">
        <v>3460</v>
      </c>
      <c r="G27" s="13">
        <v>2030</v>
      </c>
      <c r="H27" s="13">
        <v>4170</v>
      </c>
      <c r="I27" s="13">
        <v>2235</v>
      </c>
      <c r="J27" s="13">
        <v>3810</v>
      </c>
      <c r="K27" s="13">
        <v>2320</v>
      </c>
      <c r="L27" s="13">
        <v>2530</v>
      </c>
      <c r="M27" s="13">
        <v>3420</v>
      </c>
      <c r="N27" s="13">
        <v>1681</v>
      </c>
      <c r="O27" s="13">
        <v>2495</v>
      </c>
      <c r="P27" s="13">
        <v>34729</v>
      </c>
      <c r="Q27" s="19">
        <f>MATCH(C27,'[1]T12 - 3 Years (Formatted)'!$C$6:$C$212,0)</f>
        <v>24</v>
      </c>
      <c r="R27" s="1" t="str">
        <f t="shared" si="1"/>
        <v/>
      </c>
      <c r="T27" s="1" t="s">
        <v>195</v>
      </c>
    </row>
    <row r="28" spans="1:20" ht="15" customHeight="1" x14ac:dyDescent="0.25">
      <c r="C28" s="15" t="s">
        <v>34</v>
      </c>
      <c r="D28" s="16">
        <v>1620.52</v>
      </c>
      <c r="E28" s="16">
        <v>1826.43</v>
      </c>
      <c r="F28" s="16">
        <v>5506.67</v>
      </c>
      <c r="G28" s="16">
        <v>5686.12</v>
      </c>
      <c r="H28" s="16">
        <v>5534.65</v>
      </c>
      <c r="I28" s="16">
        <v>5324.42</v>
      </c>
      <c r="J28" s="16">
        <v>4215.25</v>
      </c>
      <c r="K28" s="16">
        <v>5184.3100000000004</v>
      </c>
      <c r="L28" s="16">
        <v>4468.4799999999996</v>
      </c>
      <c r="M28" s="16">
        <v>4651.55</v>
      </c>
      <c r="N28" s="16">
        <v>3821.14</v>
      </c>
      <c r="O28" s="16">
        <v>3855.25</v>
      </c>
      <c r="P28" s="16">
        <v>51694.79</v>
      </c>
      <c r="Q28" s="19">
        <f>MATCH(C28,'[1]T12 - 3 Years (Formatted)'!$C$6:$C$212,0)</f>
        <v>25</v>
      </c>
      <c r="R28" s="1" t="str">
        <f t="shared" si="1"/>
        <v/>
      </c>
      <c r="T28" s="1" t="s">
        <v>195</v>
      </c>
    </row>
    <row r="29" spans="1:20" ht="15" customHeight="1" x14ac:dyDescent="0.25">
      <c r="C29" s="12" t="s">
        <v>35</v>
      </c>
      <c r="D29" s="13">
        <v>300</v>
      </c>
      <c r="E29" s="13">
        <v>200</v>
      </c>
      <c r="F29" s="13">
        <v>200</v>
      </c>
      <c r="G29" s="13">
        <v>300</v>
      </c>
      <c r="H29" s="13">
        <v>250</v>
      </c>
      <c r="I29" s="13">
        <v>200</v>
      </c>
      <c r="J29" s="13">
        <v>550</v>
      </c>
      <c r="K29" s="13">
        <v>450</v>
      </c>
      <c r="L29" s="13">
        <v>50</v>
      </c>
      <c r="M29" s="13">
        <v>100</v>
      </c>
      <c r="N29" s="13">
        <v>300</v>
      </c>
      <c r="O29" s="13">
        <v>300</v>
      </c>
      <c r="P29" s="13">
        <v>3200</v>
      </c>
      <c r="Q29" s="19">
        <f>MATCH(C29,'[1]T12 - 3 Years (Formatted)'!$C$6:$C$212,0)</f>
        <v>26</v>
      </c>
      <c r="R29" s="1" t="str">
        <f t="shared" si="1"/>
        <v/>
      </c>
      <c r="T29" s="1" t="s">
        <v>195</v>
      </c>
    </row>
    <row r="30" spans="1:20" ht="15" customHeight="1" x14ac:dyDescent="0.25">
      <c r="C30" s="15" t="s">
        <v>36</v>
      </c>
      <c r="D30" s="16">
        <v>2100</v>
      </c>
      <c r="E30" s="16">
        <v>2100</v>
      </c>
      <c r="F30" s="16">
        <v>550</v>
      </c>
      <c r="G30" s="16">
        <v>1950</v>
      </c>
      <c r="H30" s="16">
        <v>3300</v>
      </c>
      <c r="I30" s="16">
        <v>6850</v>
      </c>
      <c r="J30" s="16">
        <v>3150</v>
      </c>
      <c r="K30" s="16">
        <v>3835</v>
      </c>
      <c r="L30" s="16">
        <v>1850</v>
      </c>
      <c r="M30" s="16">
        <v>150</v>
      </c>
      <c r="N30" s="16">
        <v>900</v>
      </c>
      <c r="O30" s="16">
        <v>1700</v>
      </c>
      <c r="P30" s="16">
        <v>28435</v>
      </c>
      <c r="Q30" s="19">
        <f>MATCH(C30,'[1]T12 - 3 Years (Formatted)'!$C$6:$C$212,0)</f>
        <v>27</v>
      </c>
      <c r="R30" s="1" t="str">
        <f t="shared" si="1"/>
        <v/>
      </c>
      <c r="T30" s="1" t="s">
        <v>195</v>
      </c>
    </row>
    <row r="31" spans="1:20" ht="15" customHeight="1" x14ac:dyDescent="0.25">
      <c r="C31" s="12" t="s">
        <v>37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307.08</v>
      </c>
      <c r="J31" s="13">
        <v>1547.92</v>
      </c>
      <c r="K31" s="13">
        <v>275</v>
      </c>
      <c r="L31" s="13">
        <v>150</v>
      </c>
      <c r="M31" s="13">
        <v>125</v>
      </c>
      <c r="N31" s="13">
        <v>425</v>
      </c>
      <c r="O31" s="13">
        <v>500</v>
      </c>
      <c r="P31" s="13">
        <v>3330</v>
      </c>
      <c r="Q31" s="19">
        <f>MATCH(C31,'[1]T12 - 3 Years (Formatted)'!$C$6:$C$212,0)</f>
        <v>28</v>
      </c>
      <c r="R31" s="1" t="str">
        <f t="shared" si="1"/>
        <v/>
      </c>
      <c r="T31" s="1" t="s">
        <v>195</v>
      </c>
    </row>
    <row r="32" spans="1:20" ht="15" customHeight="1" x14ac:dyDescent="0.25">
      <c r="C32" s="15" t="s">
        <v>38</v>
      </c>
      <c r="D32" s="16">
        <v>45.59</v>
      </c>
      <c r="E32" s="16">
        <v>2218.13</v>
      </c>
      <c r="F32" s="16">
        <v>1521.16</v>
      </c>
      <c r="G32" s="16">
        <v>1193.52</v>
      </c>
      <c r="H32" s="16">
        <v>967.67</v>
      </c>
      <c r="I32" s="16">
        <v>1006.32</v>
      </c>
      <c r="J32" s="16">
        <v>1798.2</v>
      </c>
      <c r="K32" s="16">
        <v>4559.09</v>
      </c>
      <c r="L32" s="16">
        <v>-645.79</v>
      </c>
      <c r="M32" s="16">
        <v>1520.52</v>
      </c>
      <c r="N32" s="16">
        <v>2053.41</v>
      </c>
      <c r="O32" s="16">
        <v>2185.4</v>
      </c>
      <c r="P32" s="16">
        <v>18423.22</v>
      </c>
      <c r="Q32" s="19">
        <f>MATCH(C32,'[1]T12 - 3 Years (Formatted)'!$C$6:$C$212,0)</f>
        <v>29</v>
      </c>
      <c r="R32" s="1" t="str">
        <f t="shared" si="1"/>
        <v/>
      </c>
      <c r="T32" s="1" t="s">
        <v>195</v>
      </c>
    </row>
    <row r="33" spans="1:20" ht="15" customHeight="1" x14ac:dyDescent="0.25">
      <c r="C33" s="12" t="s">
        <v>39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56.89</v>
      </c>
      <c r="O33" s="13">
        <v>0</v>
      </c>
      <c r="P33" s="13">
        <v>56.89</v>
      </c>
      <c r="Q33" s="19">
        <f>MATCH(C33,'[1]T12 - 3 Years (Formatted)'!$C$6:$C$212,0)</f>
        <v>30</v>
      </c>
      <c r="R33" s="1" t="str">
        <f t="shared" si="1"/>
        <v/>
      </c>
      <c r="T33" s="1" t="s">
        <v>195</v>
      </c>
    </row>
    <row r="34" spans="1:20" ht="15" customHeight="1" x14ac:dyDescent="0.25">
      <c r="C34" s="15" t="s">
        <v>40</v>
      </c>
      <c r="D34" s="16">
        <v>1380.1</v>
      </c>
      <c r="E34" s="16">
        <v>1245.8599999999999</v>
      </c>
      <c r="F34" s="16">
        <v>1337.33</v>
      </c>
      <c r="G34" s="16">
        <v>1267.47</v>
      </c>
      <c r="H34" s="16">
        <v>1234.74</v>
      </c>
      <c r="I34" s="16">
        <v>1180.02</v>
      </c>
      <c r="J34" s="16">
        <v>1194.3</v>
      </c>
      <c r="K34" s="16">
        <v>1127.68</v>
      </c>
      <c r="L34" s="16">
        <v>1048.96</v>
      </c>
      <c r="M34" s="16">
        <v>1028</v>
      </c>
      <c r="N34" s="16">
        <v>837.45</v>
      </c>
      <c r="O34" s="16">
        <v>770.32</v>
      </c>
      <c r="P34" s="16">
        <v>13652.23</v>
      </c>
      <c r="Q34" s="19">
        <f>MATCH(C34,'[1]T12 - 3 Years (Formatted)'!$C$6:$C$212,0)</f>
        <v>31</v>
      </c>
      <c r="R34" s="1" t="str">
        <f t="shared" si="1"/>
        <v/>
      </c>
      <c r="T34" s="1" t="s">
        <v>195</v>
      </c>
    </row>
    <row r="35" spans="1:20" ht="15" customHeight="1" x14ac:dyDescent="0.25">
      <c r="C35" s="12" t="s">
        <v>41</v>
      </c>
      <c r="D35" s="13">
        <v>0</v>
      </c>
      <c r="E35" s="13">
        <v>0</v>
      </c>
      <c r="F35" s="13">
        <v>0</v>
      </c>
      <c r="G35" s="13">
        <v>197</v>
      </c>
      <c r="H35" s="13">
        <v>790.49</v>
      </c>
      <c r="I35" s="13">
        <v>1753.46</v>
      </c>
      <c r="J35" s="13">
        <v>3410.86</v>
      </c>
      <c r="K35" s="13">
        <v>6076.76</v>
      </c>
      <c r="L35" s="13">
        <v>6697.35</v>
      </c>
      <c r="M35" s="13">
        <v>7825.98</v>
      </c>
      <c r="N35" s="13">
        <v>8539.91</v>
      </c>
      <c r="O35" s="13">
        <v>8856.5400000000009</v>
      </c>
      <c r="P35" s="13">
        <v>44148.35</v>
      </c>
      <c r="Q35" s="19">
        <f>MATCH(C35,'[1]T12 - 3 Years (Formatted)'!$C$6:$C$212,0)</f>
        <v>32</v>
      </c>
      <c r="R35" s="1" t="str">
        <f t="shared" si="1"/>
        <v/>
      </c>
      <c r="T35" s="1" t="s">
        <v>195</v>
      </c>
    </row>
    <row r="36" spans="1:20" ht="15" customHeight="1" x14ac:dyDescent="0.25">
      <c r="C36" s="15" t="s">
        <v>42</v>
      </c>
      <c r="D36" s="16">
        <v>340</v>
      </c>
      <c r="E36" s="16">
        <v>180</v>
      </c>
      <c r="F36" s="16">
        <v>180</v>
      </c>
      <c r="G36" s="16">
        <v>110</v>
      </c>
      <c r="H36" s="16">
        <v>405</v>
      </c>
      <c r="I36" s="16">
        <v>540</v>
      </c>
      <c r="J36" s="16">
        <v>320</v>
      </c>
      <c r="K36" s="16">
        <v>590</v>
      </c>
      <c r="L36" s="16">
        <v>250</v>
      </c>
      <c r="M36" s="16">
        <v>1052.24</v>
      </c>
      <c r="N36" s="16">
        <v>765</v>
      </c>
      <c r="O36" s="16">
        <v>810</v>
      </c>
      <c r="P36" s="16">
        <v>5542.24</v>
      </c>
      <c r="Q36" s="19">
        <f>MATCH(C36,'[1]T12 - 3 Years (Formatted)'!$C$6:$C$212,0)</f>
        <v>33</v>
      </c>
      <c r="R36" s="1" t="str">
        <f t="shared" si="1"/>
        <v/>
      </c>
      <c r="T36" s="1" t="s">
        <v>195</v>
      </c>
    </row>
    <row r="37" spans="1:20" ht="15" customHeight="1" x14ac:dyDescent="0.25">
      <c r="C37" s="12" t="s">
        <v>43</v>
      </c>
      <c r="D37" s="13">
        <v>-220.43</v>
      </c>
      <c r="E37" s="13">
        <v>50.58</v>
      </c>
      <c r="F37" s="13">
        <v>200.08</v>
      </c>
      <c r="G37" s="13">
        <v>264.75</v>
      </c>
      <c r="H37" s="13">
        <v>76.23</v>
      </c>
      <c r="I37" s="13">
        <v>162.93</v>
      </c>
      <c r="J37" s="13">
        <v>509.23</v>
      </c>
      <c r="K37" s="13">
        <v>819.41</v>
      </c>
      <c r="L37" s="13">
        <v>1091.42</v>
      </c>
      <c r="M37" s="13">
        <v>737.58</v>
      </c>
      <c r="N37" s="13">
        <v>320.27</v>
      </c>
      <c r="O37" s="13">
        <v>407.62</v>
      </c>
      <c r="P37" s="13">
        <v>4419.67</v>
      </c>
      <c r="Q37" s="19">
        <f>MATCH(C37,'[1]T12 - 3 Years (Formatted)'!$C$6:$C$212,0)</f>
        <v>34</v>
      </c>
      <c r="R37" s="1" t="str">
        <f t="shared" si="1"/>
        <v/>
      </c>
      <c r="T37" s="1" t="s">
        <v>195</v>
      </c>
    </row>
    <row r="38" spans="1:20" ht="15" customHeight="1" x14ac:dyDescent="0.25">
      <c r="C38" s="15" t="s">
        <v>44</v>
      </c>
      <c r="D38" s="16">
        <v>0</v>
      </c>
      <c r="E38" s="16">
        <v>0</v>
      </c>
      <c r="F38" s="16">
        <v>0</v>
      </c>
      <c r="G38" s="16">
        <v>200</v>
      </c>
      <c r="H38" s="16">
        <v>0</v>
      </c>
      <c r="I38" s="16">
        <v>500</v>
      </c>
      <c r="J38" s="16">
        <v>0</v>
      </c>
      <c r="K38" s="16">
        <v>1000</v>
      </c>
      <c r="L38" s="16">
        <v>0</v>
      </c>
      <c r="M38" s="16">
        <v>500</v>
      </c>
      <c r="N38" s="16">
        <v>0</v>
      </c>
      <c r="O38" s="16">
        <v>500</v>
      </c>
      <c r="P38" s="16">
        <v>2700</v>
      </c>
      <c r="Q38" s="19">
        <f>MATCH(C38,'[1]T12 - 3 Years (Formatted)'!$C$6:$C$212,0)</f>
        <v>35</v>
      </c>
      <c r="R38" s="1" t="str">
        <f t="shared" si="1"/>
        <v/>
      </c>
      <c r="T38" s="1" t="s">
        <v>195</v>
      </c>
    </row>
    <row r="39" spans="1:20" ht="15" customHeight="1" x14ac:dyDescent="0.25">
      <c r="C39" s="12" t="s">
        <v>45</v>
      </c>
      <c r="D39" s="13">
        <v>31796.1</v>
      </c>
      <c r="E39" s="13">
        <v>33027.51</v>
      </c>
      <c r="F39" s="13">
        <v>32455.47</v>
      </c>
      <c r="G39" s="13">
        <v>33162</v>
      </c>
      <c r="H39" s="13">
        <v>32084.22</v>
      </c>
      <c r="I39" s="13">
        <v>30017.98</v>
      </c>
      <c r="J39" s="13">
        <v>31383.62</v>
      </c>
      <c r="K39" s="13">
        <v>33918.35</v>
      </c>
      <c r="L39" s="13">
        <v>33630.47</v>
      </c>
      <c r="M39" s="13">
        <v>34288.19</v>
      </c>
      <c r="N39" s="13">
        <v>34365.57</v>
      </c>
      <c r="O39" s="13">
        <v>33673.379999999997</v>
      </c>
      <c r="P39" s="13">
        <v>393802.86</v>
      </c>
      <c r="Q39" s="19">
        <f>MATCH(C39,'[1]T12 - 3 Years (Formatted)'!$C$6:$C$212,0)</f>
        <v>36</v>
      </c>
      <c r="R39" s="1" t="str">
        <f t="shared" si="1"/>
        <v/>
      </c>
      <c r="T39" s="1" t="s">
        <v>195</v>
      </c>
    </row>
    <row r="40" spans="1:20" ht="15" customHeight="1" x14ac:dyDescent="0.25">
      <c r="C40" s="15" t="s">
        <v>46</v>
      </c>
      <c r="D40" s="16">
        <v>51381.38</v>
      </c>
      <c r="E40" s="16">
        <v>56014.51</v>
      </c>
      <c r="F40" s="16">
        <v>55362.09</v>
      </c>
      <c r="G40" s="16">
        <v>57146.92</v>
      </c>
      <c r="H40" s="16">
        <v>56300.87</v>
      </c>
      <c r="I40" s="16">
        <v>54435.48</v>
      </c>
      <c r="J40" s="16">
        <v>56007.91</v>
      </c>
      <c r="K40" s="16">
        <v>61605.22</v>
      </c>
      <c r="L40" s="16">
        <v>58742.45</v>
      </c>
      <c r="M40" s="16">
        <v>55471.519999999997</v>
      </c>
      <c r="N40" s="16">
        <v>52807.14</v>
      </c>
      <c r="O40" s="16">
        <v>49744.12</v>
      </c>
      <c r="P40" s="16">
        <v>665019.61</v>
      </c>
      <c r="Q40" s="19">
        <f>MATCH(C40,'[1]T12 - 3 Years (Formatted)'!$C$6:$C$212,0)</f>
        <v>37</v>
      </c>
      <c r="R40" s="1" t="str">
        <f t="shared" si="1"/>
        <v/>
      </c>
      <c r="T40" s="1" t="s">
        <v>195</v>
      </c>
    </row>
    <row r="41" spans="1:20" ht="15" customHeight="1" x14ac:dyDescent="0.25">
      <c r="C41" s="12" t="s">
        <v>47</v>
      </c>
      <c r="D41" s="13">
        <v>130</v>
      </c>
      <c r="E41" s="13">
        <v>111.25</v>
      </c>
      <c r="F41" s="13">
        <v>370</v>
      </c>
      <c r="G41" s="13">
        <v>165</v>
      </c>
      <c r="H41" s="13">
        <v>531.77</v>
      </c>
      <c r="I41" s="13">
        <v>125</v>
      </c>
      <c r="J41" s="13">
        <v>610.01</v>
      </c>
      <c r="K41" s="13">
        <v>190.49</v>
      </c>
      <c r="L41" s="13">
        <v>237.9</v>
      </c>
      <c r="M41" s="13">
        <v>231.52</v>
      </c>
      <c r="N41" s="13">
        <v>378.13</v>
      </c>
      <c r="O41" s="13">
        <v>401.61</v>
      </c>
      <c r="P41" s="13">
        <v>3482.68</v>
      </c>
      <c r="Q41" s="19">
        <f>MATCH(C41,'[1]T12 - 3 Years (Formatted)'!$C$6:$C$212,0)</f>
        <v>38</v>
      </c>
      <c r="R41" s="1" t="str">
        <f t="shared" si="1"/>
        <v/>
      </c>
      <c r="T41" s="1" t="s">
        <v>195</v>
      </c>
    </row>
    <row r="42" spans="1:20" ht="15" customHeight="1" x14ac:dyDescent="0.25">
      <c r="C42" s="15" t="s">
        <v>48</v>
      </c>
      <c r="D42" s="16">
        <v>5178.6000000000004</v>
      </c>
      <c r="E42" s="16">
        <v>5310.28</v>
      </c>
      <c r="F42" s="16">
        <v>5222.84</v>
      </c>
      <c r="G42" s="16">
        <v>5334.98</v>
      </c>
      <c r="H42" s="16">
        <v>15987.24</v>
      </c>
      <c r="I42" s="16">
        <v>6539.69</v>
      </c>
      <c r="J42" s="16">
        <v>12091.19</v>
      </c>
      <c r="K42" s="16">
        <v>5957.09</v>
      </c>
      <c r="L42" s="16">
        <v>6338.95</v>
      </c>
      <c r="M42" s="16">
        <v>5716.82</v>
      </c>
      <c r="N42" s="16">
        <v>20358.12</v>
      </c>
      <c r="O42" s="16">
        <v>4638.4399999999996</v>
      </c>
      <c r="P42" s="16">
        <v>98674.240000000005</v>
      </c>
      <c r="Q42" s="19">
        <f>MATCH(C42,'[1]T12 - 3 Years (Formatted)'!$C$6:$C$212,0)</f>
        <v>39</v>
      </c>
      <c r="R42" s="1" t="str">
        <f t="shared" si="1"/>
        <v/>
      </c>
      <c r="T42" s="1" t="s">
        <v>195</v>
      </c>
    </row>
    <row r="43" spans="1:20" ht="15" customHeight="1" x14ac:dyDescent="0.25">
      <c r="C43" s="12" t="s">
        <v>49</v>
      </c>
      <c r="D43" s="13">
        <v>1.1000000000000001</v>
      </c>
      <c r="E43" s="13">
        <v>4.8</v>
      </c>
      <c r="F43" s="13">
        <v>-0.26</v>
      </c>
      <c r="G43" s="13">
        <v>4.66</v>
      </c>
      <c r="H43" s="13">
        <v>-2.21</v>
      </c>
      <c r="I43" s="13">
        <v>2.0099999999999998</v>
      </c>
      <c r="J43" s="13">
        <v>6.06</v>
      </c>
      <c r="K43" s="13">
        <v>2.54</v>
      </c>
      <c r="L43" s="13">
        <v>6.35</v>
      </c>
      <c r="M43" s="13">
        <v>7.39</v>
      </c>
      <c r="N43" s="13">
        <v>14593.18</v>
      </c>
      <c r="O43" s="13">
        <v>6.63</v>
      </c>
      <c r="P43" s="13">
        <v>14632.25</v>
      </c>
      <c r="Q43" s="19">
        <f>MATCH(C43,'[1]T12 - 3 Years (Formatted)'!$C$6:$C$212,0)</f>
        <v>40</v>
      </c>
      <c r="R43" s="1" t="str">
        <f t="shared" si="1"/>
        <v/>
      </c>
      <c r="T43" s="1" t="s">
        <v>195</v>
      </c>
    </row>
    <row r="44" spans="1:20" ht="15" customHeight="1" x14ac:dyDescent="0.25">
      <c r="C44" s="17" t="s">
        <v>50</v>
      </c>
      <c r="D44" s="14">
        <v>109050.75</v>
      </c>
      <c r="E44" s="14">
        <v>122588.42</v>
      </c>
      <c r="F44" s="14">
        <v>111594.36</v>
      </c>
      <c r="G44" s="14">
        <v>118266.91</v>
      </c>
      <c r="H44" s="14">
        <v>134376.34</v>
      </c>
      <c r="I44" s="14">
        <v>132591.24</v>
      </c>
      <c r="J44" s="14">
        <v>138621.19</v>
      </c>
      <c r="K44" s="14">
        <v>139552.54999999999</v>
      </c>
      <c r="L44" s="14">
        <v>128471.07</v>
      </c>
      <c r="M44" s="14">
        <v>124544.94</v>
      </c>
      <c r="N44" s="14">
        <v>153535.31</v>
      </c>
      <c r="O44" s="14">
        <v>120656.34</v>
      </c>
      <c r="P44" s="14">
        <v>1533849.42</v>
      </c>
      <c r="R44" s="1" t="str">
        <f t="shared" si="1"/>
        <v/>
      </c>
      <c r="T44" s="1" t="s">
        <v>195</v>
      </c>
    </row>
    <row r="45" spans="1:20" ht="15" customHeight="1" x14ac:dyDescent="0.25">
      <c r="C45" s="10" t="s">
        <v>51</v>
      </c>
      <c r="D45" s="14">
        <v>457699.21</v>
      </c>
      <c r="E45" s="14">
        <v>487213.35</v>
      </c>
      <c r="F45" s="14">
        <v>465405.89</v>
      </c>
      <c r="G45" s="14">
        <v>484495.85</v>
      </c>
      <c r="H45" s="14">
        <v>494607.4</v>
      </c>
      <c r="I45" s="14">
        <v>466829.67</v>
      </c>
      <c r="J45" s="14">
        <v>487195.12</v>
      </c>
      <c r="K45" s="14">
        <v>516898.94</v>
      </c>
      <c r="L45" s="14">
        <v>513041.98</v>
      </c>
      <c r="M45" s="14">
        <v>518080.65</v>
      </c>
      <c r="N45" s="14">
        <v>547851.63</v>
      </c>
      <c r="O45" s="14">
        <v>512459.81</v>
      </c>
      <c r="P45" s="14">
        <v>5951779.5</v>
      </c>
      <c r="R45" s="1" t="str">
        <f t="shared" si="1"/>
        <v/>
      </c>
      <c r="T45" s="1" t="s">
        <v>195</v>
      </c>
    </row>
    <row r="46" spans="1:20" ht="15" customHeight="1" x14ac:dyDescent="0.25">
      <c r="A46" s="9"/>
      <c r="C46" s="10" t="s">
        <v>52</v>
      </c>
      <c r="D46" s="10"/>
      <c r="E46" s="10"/>
      <c r="F46" s="10"/>
      <c r="R46" s="1" t="str">
        <f t="shared" si="1"/>
        <v/>
      </c>
      <c r="T46" s="1" t="s">
        <v>195</v>
      </c>
    </row>
    <row r="47" spans="1:20" ht="15" customHeight="1" x14ac:dyDescent="0.25">
      <c r="A47" s="9"/>
      <c r="B47" s="9"/>
      <c r="C47" s="11" t="s">
        <v>53</v>
      </c>
      <c r="D47" s="11"/>
      <c r="E47" s="11"/>
      <c r="F47" s="11"/>
      <c r="R47" s="1" t="str">
        <f t="shared" si="1"/>
        <v/>
      </c>
      <c r="T47" s="1" t="s">
        <v>195</v>
      </c>
    </row>
    <row r="48" spans="1:20" ht="15" customHeight="1" x14ac:dyDescent="0.25">
      <c r="A48" s="9"/>
      <c r="B48" s="9"/>
      <c r="C48" s="11" t="s">
        <v>54</v>
      </c>
      <c r="D48" s="11"/>
      <c r="E48" s="11"/>
      <c r="F48" s="11"/>
      <c r="R48" s="1" t="str">
        <f t="shared" si="1"/>
        <v/>
      </c>
      <c r="T48" s="1" t="s">
        <v>195</v>
      </c>
    </row>
    <row r="49" spans="1:20" ht="15" customHeight="1" x14ac:dyDescent="0.25">
      <c r="C49" s="15" t="s">
        <v>55</v>
      </c>
      <c r="D49" s="16">
        <v>5868.99</v>
      </c>
      <c r="E49" s="16">
        <v>5347.99</v>
      </c>
      <c r="F49" s="16">
        <v>5745.4</v>
      </c>
      <c r="G49" s="16">
        <v>6138.8</v>
      </c>
      <c r="H49" s="16">
        <v>6462.29</v>
      </c>
      <c r="I49" s="16">
        <v>5630.91</v>
      </c>
      <c r="J49" s="16">
        <v>6285.86</v>
      </c>
      <c r="K49" s="16">
        <v>5928.49</v>
      </c>
      <c r="L49" s="16">
        <v>5669.99</v>
      </c>
      <c r="M49" s="16">
        <v>5455.24</v>
      </c>
      <c r="N49" s="16">
        <v>5856.66</v>
      </c>
      <c r="O49" s="16">
        <v>6080.79</v>
      </c>
      <c r="P49" s="16">
        <v>70471.41</v>
      </c>
      <c r="Q49" s="19">
        <f>MATCH(C49,'[1]T12 - 3 Years (Formatted)'!$C$6:$C$212,0)</f>
        <v>47</v>
      </c>
      <c r="R49" s="1" t="str">
        <f t="shared" si="1"/>
        <v/>
      </c>
      <c r="T49" s="1" t="s">
        <v>195</v>
      </c>
    </row>
    <row r="50" spans="1:20" ht="15" customHeight="1" x14ac:dyDescent="0.25">
      <c r="C50" s="12" t="s">
        <v>56</v>
      </c>
      <c r="D50" s="13">
        <v>3999.24</v>
      </c>
      <c r="E50" s="13">
        <v>4668.51</v>
      </c>
      <c r="F50" s="13">
        <v>-800.4</v>
      </c>
      <c r="G50" s="13">
        <v>3277.83</v>
      </c>
      <c r="H50" s="13">
        <v>3993.76</v>
      </c>
      <c r="I50" s="13">
        <v>4383.82</v>
      </c>
      <c r="J50" s="13">
        <v>5027.3100000000004</v>
      </c>
      <c r="K50" s="13">
        <v>4742.8100000000004</v>
      </c>
      <c r="L50" s="13">
        <v>3908.43</v>
      </c>
      <c r="M50" s="13">
        <v>3827.81</v>
      </c>
      <c r="N50" s="13">
        <v>3407.4</v>
      </c>
      <c r="O50" s="13">
        <v>3665.57</v>
      </c>
      <c r="P50" s="13">
        <v>44102.09</v>
      </c>
      <c r="Q50" s="19">
        <f>MATCH(C50,'[1]T12 - 3 Years (Formatted)'!$C$6:$C$212,0)</f>
        <v>48</v>
      </c>
      <c r="R50" s="1" t="str">
        <f t="shared" si="1"/>
        <v/>
      </c>
      <c r="T50" s="1" t="s">
        <v>195</v>
      </c>
    </row>
    <row r="51" spans="1:20" ht="15" customHeight="1" x14ac:dyDescent="0.25">
      <c r="C51" s="15" t="s">
        <v>57</v>
      </c>
      <c r="D51" s="16">
        <v>6350.59</v>
      </c>
      <c r="E51" s="16">
        <v>4612.88</v>
      </c>
      <c r="F51" s="16">
        <v>5610</v>
      </c>
      <c r="G51" s="16">
        <v>7171.05</v>
      </c>
      <c r="H51" s="16">
        <v>8985.34</v>
      </c>
      <c r="I51" s="16">
        <v>8928.86</v>
      </c>
      <c r="J51" s="16">
        <v>10552.07</v>
      </c>
      <c r="K51" s="16">
        <v>10000.950000000001</v>
      </c>
      <c r="L51" s="16">
        <v>8517.48</v>
      </c>
      <c r="M51" s="16">
        <v>7383.76</v>
      </c>
      <c r="N51" s="16">
        <v>9711.4</v>
      </c>
      <c r="O51" s="16">
        <v>9408.89</v>
      </c>
      <c r="P51" s="16">
        <v>97233.27</v>
      </c>
      <c r="Q51" s="19">
        <f>MATCH(C51,'[1]T12 - 3 Years (Formatted)'!$C$6:$C$212,0)</f>
        <v>49</v>
      </c>
      <c r="R51" s="1" t="str">
        <f t="shared" si="1"/>
        <v/>
      </c>
      <c r="T51" s="1" t="s">
        <v>195</v>
      </c>
    </row>
    <row r="52" spans="1:20" ht="15" customHeight="1" x14ac:dyDescent="0.25">
      <c r="C52" s="12" t="s">
        <v>58</v>
      </c>
      <c r="D52" s="13">
        <v>6910.43</v>
      </c>
      <c r="E52" s="13">
        <v>5367.6</v>
      </c>
      <c r="F52" s="13">
        <v>4763.29</v>
      </c>
      <c r="G52" s="13">
        <v>4790.8599999999997</v>
      </c>
      <c r="H52" s="13">
        <v>6501.39</v>
      </c>
      <c r="I52" s="13">
        <v>7445.18</v>
      </c>
      <c r="J52" s="13">
        <v>8058.05</v>
      </c>
      <c r="K52" s="13">
        <v>10483.370000000001</v>
      </c>
      <c r="L52" s="13">
        <v>5422.3</v>
      </c>
      <c r="M52" s="13">
        <v>6615.97</v>
      </c>
      <c r="N52" s="13">
        <v>4428.8900000000003</v>
      </c>
      <c r="O52" s="13">
        <v>7059.52</v>
      </c>
      <c r="P52" s="13">
        <v>77846.850000000006</v>
      </c>
      <c r="Q52" s="19">
        <f>MATCH(C52,'[1]T12 - 3 Years (Formatted)'!$C$6:$C$212,0)</f>
        <v>50</v>
      </c>
      <c r="R52" s="1" t="str">
        <f t="shared" si="1"/>
        <v/>
      </c>
      <c r="T52" s="1" t="s">
        <v>195</v>
      </c>
    </row>
    <row r="53" spans="1:20" ht="15" customHeight="1" x14ac:dyDescent="0.25">
      <c r="C53" s="15" t="s">
        <v>59</v>
      </c>
      <c r="D53" s="16">
        <v>1613.07</v>
      </c>
      <c r="E53" s="16">
        <v>1548.22</v>
      </c>
      <c r="F53" s="16">
        <v>1086.49</v>
      </c>
      <c r="G53" s="16">
        <v>1582.68</v>
      </c>
      <c r="H53" s="16">
        <v>1663.09</v>
      </c>
      <c r="I53" s="16">
        <v>1887.75</v>
      </c>
      <c r="J53" s="16">
        <v>1937.13</v>
      </c>
      <c r="K53" s="16">
        <v>2087.16</v>
      </c>
      <c r="L53" s="16">
        <v>2029.27</v>
      </c>
      <c r="M53" s="16">
        <v>1868.14</v>
      </c>
      <c r="N53" s="16">
        <v>1595.58</v>
      </c>
      <c r="O53" s="16">
        <v>1739.83</v>
      </c>
      <c r="P53" s="16">
        <v>20638.41</v>
      </c>
      <c r="Q53" s="19">
        <f>MATCH(C53,'[1]T12 - 3 Years (Formatted)'!$C$6:$C$212,0)</f>
        <v>51</v>
      </c>
      <c r="R53" s="1" t="str">
        <f t="shared" si="1"/>
        <v/>
      </c>
      <c r="T53" s="1" t="s">
        <v>195</v>
      </c>
    </row>
    <row r="54" spans="1:20" ht="15" customHeight="1" x14ac:dyDescent="0.25">
      <c r="C54" s="12" t="s">
        <v>60</v>
      </c>
      <c r="D54" s="13">
        <v>102.87</v>
      </c>
      <c r="E54" s="13">
        <v>70.45</v>
      </c>
      <c r="F54" s="13">
        <v>12.93</v>
      </c>
      <c r="G54" s="13">
        <v>44.71</v>
      </c>
      <c r="H54" s="13">
        <v>60.73</v>
      </c>
      <c r="I54" s="13">
        <v>9.02</v>
      </c>
      <c r="J54" s="13">
        <v>0</v>
      </c>
      <c r="K54" s="13">
        <v>10.94</v>
      </c>
      <c r="L54" s="13">
        <v>27.02</v>
      </c>
      <c r="M54" s="13">
        <v>21.87</v>
      </c>
      <c r="N54" s="13">
        <v>21.36</v>
      </c>
      <c r="O54" s="13">
        <v>22.42</v>
      </c>
      <c r="P54" s="13">
        <v>404.32</v>
      </c>
      <c r="Q54" s="19">
        <f>MATCH(C54,'[1]T12 - 3 Years (Formatted)'!$C$6:$C$212,0)</f>
        <v>52</v>
      </c>
      <c r="R54" s="1" t="str">
        <f t="shared" si="1"/>
        <v/>
      </c>
      <c r="T54" s="1" t="s">
        <v>195</v>
      </c>
    </row>
    <row r="55" spans="1:20" ht="15" customHeight="1" x14ac:dyDescent="0.25">
      <c r="C55" s="15" t="s">
        <v>61</v>
      </c>
      <c r="D55" s="16">
        <v>149.15</v>
      </c>
      <c r="E55" s="16">
        <v>102.14</v>
      </c>
      <c r="F55" s="16">
        <v>18.75</v>
      </c>
      <c r="G55" s="16">
        <v>64.819999999999993</v>
      </c>
      <c r="H55" s="16">
        <v>88.07</v>
      </c>
      <c r="I55" s="16">
        <v>13.07</v>
      </c>
      <c r="J55" s="16">
        <v>0</v>
      </c>
      <c r="K55" s="16">
        <v>15.86</v>
      </c>
      <c r="L55" s="16">
        <v>39.19</v>
      </c>
      <c r="M55" s="16">
        <v>31.71</v>
      </c>
      <c r="N55" s="16">
        <v>30.99</v>
      </c>
      <c r="O55" s="16">
        <v>32.5</v>
      </c>
      <c r="P55" s="16">
        <v>586.25</v>
      </c>
      <c r="Q55" s="19">
        <f>MATCH(C55,'[1]T12 - 3 Years (Formatted)'!$C$6:$C$212,0)</f>
        <v>53</v>
      </c>
      <c r="R55" s="1" t="str">
        <f t="shared" si="1"/>
        <v/>
      </c>
      <c r="T55" s="1" t="s">
        <v>195</v>
      </c>
    </row>
    <row r="56" spans="1:20" ht="15" customHeight="1" x14ac:dyDescent="0.25">
      <c r="C56" s="12" t="s">
        <v>62</v>
      </c>
      <c r="D56" s="13">
        <v>172.55</v>
      </c>
      <c r="E56" s="13">
        <v>184.31</v>
      </c>
      <c r="F56" s="13">
        <v>220.02</v>
      </c>
      <c r="G56" s="13">
        <v>96.6</v>
      </c>
      <c r="H56" s="13">
        <v>97</v>
      </c>
      <c r="I56" s="13">
        <v>117.08</v>
      </c>
      <c r="J56" s="13">
        <v>120.68</v>
      </c>
      <c r="K56" s="13">
        <v>171.33</v>
      </c>
      <c r="L56" s="13">
        <v>154.54</v>
      </c>
      <c r="M56" s="13">
        <v>182.92</v>
      </c>
      <c r="N56" s="13">
        <v>160.44</v>
      </c>
      <c r="O56" s="13">
        <v>164.94</v>
      </c>
      <c r="P56" s="13">
        <v>1842.41</v>
      </c>
      <c r="Q56" s="19">
        <f>MATCH(C56,'[1]T12 - 3 Years (Formatted)'!$C$6:$C$212,0)</f>
        <v>54</v>
      </c>
      <c r="R56" s="1" t="str">
        <f t="shared" si="1"/>
        <v/>
      </c>
      <c r="T56" s="1" t="s">
        <v>195</v>
      </c>
    </row>
    <row r="57" spans="1:20" ht="15" customHeight="1" x14ac:dyDescent="0.25">
      <c r="C57" s="15" t="s">
        <v>63</v>
      </c>
      <c r="D57" s="16">
        <v>882.05</v>
      </c>
      <c r="E57" s="16">
        <v>1315.46</v>
      </c>
      <c r="F57" s="16">
        <v>1535.2</v>
      </c>
      <c r="G57" s="16">
        <v>153.44999999999999</v>
      </c>
      <c r="H57" s="16">
        <v>432.01</v>
      </c>
      <c r="I57" s="16">
        <v>276.42</v>
      </c>
      <c r="J57" s="16">
        <v>1474.32</v>
      </c>
      <c r="K57" s="16">
        <v>2160.31</v>
      </c>
      <c r="L57" s="16">
        <v>1707.26</v>
      </c>
      <c r="M57" s="16">
        <v>1729.05</v>
      </c>
      <c r="N57" s="16">
        <v>1736.5</v>
      </c>
      <c r="O57" s="16">
        <v>564.13</v>
      </c>
      <c r="P57" s="16">
        <v>13966.16</v>
      </c>
      <c r="Q57" s="19">
        <f>MATCH(C57,'[1]T12 - 3 Years (Formatted)'!$C$6:$C$212,0)</f>
        <v>55</v>
      </c>
      <c r="R57" s="1" t="str">
        <f t="shared" si="1"/>
        <v/>
      </c>
      <c r="T57" s="1" t="s">
        <v>195</v>
      </c>
    </row>
    <row r="58" spans="1:20" ht="15" customHeight="1" x14ac:dyDescent="0.25">
      <c r="C58" s="12" t="s">
        <v>64</v>
      </c>
      <c r="D58" s="13">
        <v>27.94</v>
      </c>
      <c r="E58" s="13">
        <v>0</v>
      </c>
      <c r="F58" s="13">
        <v>1450</v>
      </c>
      <c r="G58" s="13">
        <v>840.92</v>
      </c>
      <c r="H58" s="13">
        <v>-201.77</v>
      </c>
      <c r="I58" s="13">
        <v>355</v>
      </c>
      <c r="J58" s="13">
        <v>12.65</v>
      </c>
      <c r="K58" s="13">
        <v>0</v>
      </c>
      <c r="L58" s="13">
        <v>836.89</v>
      </c>
      <c r="M58" s="13">
        <v>1294.82</v>
      </c>
      <c r="N58" s="13">
        <v>92.97</v>
      </c>
      <c r="O58" s="13">
        <v>496.92</v>
      </c>
      <c r="P58" s="13">
        <v>5206.34</v>
      </c>
      <c r="Q58" s="19">
        <f>MATCH(C58,'[1]T12 - 3 Years (Formatted)'!$C$6:$C$212,0)</f>
        <v>56</v>
      </c>
      <c r="R58" s="1" t="str">
        <f t="shared" si="1"/>
        <v/>
      </c>
      <c r="T58" s="1" t="s">
        <v>195</v>
      </c>
    </row>
    <row r="59" spans="1:20" ht="15" customHeight="1" x14ac:dyDescent="0.25">
      <c r="C59" s="10" t="s">
        <v>65</v>
      </c>
      <c r="D59" s="14">
        <v>26076.880000000001</v>
      </c>
      <c r="E59" s="14">
        <v>23217.56</v>
      </c>
      <c r="F59" s="14">
        <v>19641.68</v>
      </c>
      <c r="G59" s="14">
        <v>24161.72</v>
      </c>
      <c r="H59" s="14">
        <v>28081.91</v>
      </c>
      <c r="I59" s="14">
        <v>29047.11</v>
      </c>
      <c r="J59" s="14">
        <v>33468.07</v>
      </c>
      <c r="K59" s="14">
        <v>35601.22</v>
      </c>
      <c r="L59" s="14">
        <v>28312.37</v>
      </c>
      <c r="M59" s="14">
        <v>28411.29</v>
      </c>
      <c r="N59" s="14">
        <v>27042.19</v>
      </c>
      <c r="O59" s="14">
        <v>29235.51</v>
      </c>
      <c r="P59" s="14">
        <v>332297.51</v>
      </c>
      <c r="R59" s="1" t="str">
        <f t="shared" si="1"/>
        <v/>
      </c>
      <c r="T59" s="1" t="s">
        <v>195</v>
      </c>
    </row>
    <row r="60" spans="1:20" ht="15" customHeight="1" x14ac:dyDescent="0.25">
      <c r="A60" s="9"/>
      <c r="B60" s="9"/>
      <c r="C60" s="11" t="s">
        <v>66</v>
      </c>
      <c r="D60" s="11"/>
      <c r="E60" s="11"/>
      <c r="F60" s="11"/>
      <c r="R60" s="1" t="str">
        <f t="shared" si="1"/>
        <v/>
      </c>
      <c r="T60" s="1" t="s">
        <v>195</v>
      </c>
    </row>
    <row r="61" spans="1:20" ht="15" customHeight="1" x14ac:dyDescent="0.25">
      <c r="C61" s="15" t="s">
        <v>67</v>
      </c>
      <c r="D61" s="16">
        <v>6516.45</v>
      </c>
      <c r="E61" s="16">
        <v>4876.1099999999997</v>
      </c>
      <c r="F61" s="16">
        <v>5314.91</v>
      </c>
      <c r="G61" s="16">
        <v>5213.3</v>
      </c>
      <c r="H61" s="16">
        <v>6294.45</v>
      </c>
      <c r="I61" s="16">
        <v>5414.87</v>
      </c>
      <c r="J61" s="16">
        <v>7378.12</v>
      </c>
      <c r="K61" s="16">
        <v>6714.39</v>
      </c>
      <c r="L61" s="16">
        <v>6256.53</v>
      </c>
      <c r="M61" s="16">
        <v>7057.45</v>
      </c>
      <c r="N61" s="16">
        <v>5326.29</v>
      </c>
      <c r="O61" s="16">
        <v>5786.91</v>
      </c>
      <c r="P61" s="16">
        <v>72149.78</v>
      </c>
      <c r="Q61" s="19">
        <f>MATCH(C61,'[1]T12 - 3 Years (Formatted)'!$C$6:$C$212,0)</f>
        <v>57</v>
      </c>
      <c r="R61" s="1" t="str">
        <f t="shared" si="1"/>
        <v/>
      </c>
      <c r="T61" s="1" t="s">
        <v>195</v>
      </c>
    </row>
    <row r="62" spans="1:20" ht="15" customHeight="1" x14ac:dyDescent="0.25">
      <c r="C62" s="12" t="s">
        <v>68</v>
      </c>
      <c r="D62" s="13">
        <v>11669.48</v>
      </c>
      <c r="E62" s="13">
        <v>8129.74</v>
      </c>
      <c r="F62" s="13">
        <v>9136.06</v>
      </c>
      <c r="G62" s="13">
        <v>10817.49</v>
      </c>
      <c r="H62" s="13">
        <v>13007.16</v>
      </c>
      <c r="I62" s="13">
        <v>14395.79</v>
      </c>
      <c r="J62" s="13">
        <v>13790.44</v>
      </c>
      <c r="K62" s="13">
        <v>12343.47</v>
      </c>
      <c r="L62" s="13">
        <v>8385.6299999999992</v>
      </c>
      <c r="M62" s="13">
        <v>10940.01</v>
      </c>
      <c r="N62" s="13">
        <v>13116.94</v>
      </c>
      <c r="O62" s="13">
        <v>12767.58</v>
      </c>
      <c r="P62" s="13">
        <v>138499.79</v>
      </c>
      <c r="Q62" s="19">
        <f>MATCH(C62,'[1]T12 - 3 Years (Formatted)'!$C$6:$C$212,0)</f>
        <v>58</v>
      </c>
      <c r="R62" s="1" t="str">
        <f t="shared" si="1"/>
        <v/>
      </c>
      <c r="T62" s="1" t="s">
        <v>195</v>
      </c>
    </row>
    <row r="63" spans="1:20" ht="15" customHeight="1" x14ac:dyDescent="0.25">
      <c r="C63" s="15" t="s">
        <v>69</v>
      </c>
      <c r="D63" s="16">
        <v>2872.7</v>
      </c>
      <c r="E63" s="16">
        <v>2841.4</v>
      </c>
      <c r="F63" s="16">
        <v>2078.12</v>
      </c>
      <c r="G63" s="16">
        <v>2850.2</v>
      </c>
      <c r="H63" s="16">
        <v>3571.18</v>
      </c>
      <c r="I63" s="16">
        <v>3166.9</v>
      </c>
      <c r="J63" s="16">
        <v>2866.32</v>
      </c>
      <c r="K63" s="16">
        <v>3363.36</v>
      </c>
      <c r="L63" s="16">
        <v>3366.68</v>
      </c>
      <c r="M63" s="16">
        <v>3486.44</v>
      </c>
      <c r="N63" s="16">
        <v>3359.22</v>
      </c>
      <c r="O63" s="16">
        <v>3198.48</v>
      </c>
      <c r="P63" s="16">
        <v>37021</v>
      </c>
      <c r="Q63" s="19">
        <f>MATCH(C63,'[1]T12 - 3 Years (Formatted)'!$C$6:$C$212,0)</f>
        <v>59</v>
      </c>
      <c r="R63" s="1" t="str">
        <f t="shared" si="1"/>
        <v/>
      </c>
      <c r="T63" s="1" t="s">
        <v>195</v>
      </c>
    </row>
    <row r="64" spans="1:20" ht="15" customHeight="1" x14ac:dyDescent="0.25">
      <c r="C64" s="12" t="s">
        <v>70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59.73</v>
      </c>
      <c r="M64" s="13">
        <v>0</v>
      </c>
      <c r="N64" s="13">
        <v>0</v>
      </c>
      <c r="O64" s="13">
        <v>0</v>
      </c>
      <c r="P64" s="13">
        <v>59.73</v>
      </c>
      <c r="Q64" s="19">
        <f>MATCH(C64,'[1]T12 - 3 Years (Formatted)'!$C$6:$C$212,0)</f>
        <v>60</v>
      </c>
      <c r="R64" s="1" t="str">
        <f>IF(ISERROR($Q64),PROPER(TRIM($C64)),"")</f>
        <v/>
      </c>
      <c r="T64" s="1" t="s">
        <v>195</v>
      </c>
    </row>
    <row r="65" spans="1:20" ht="15" customHeight="1" x14ac:dyDescent="0.25">
      <c r="C65" s="15" t="s">
        <v>71</v>
      </c>
      <c r="D65" s="16">
        <v>1769.07</v>
      </c>
      <c r="E65" s="16">
        <v>1273.8599999999999</v>
      </c>
      <c r="F65" s="16">
        <v>1384.7</v>
      </c>
      <c r="G65" s="16">
        <v>1443.48</v>
      </c>
      <c r="H65" s="16">
        <v>1656.51</v>
      </c>
      <c r="I65" s="16">
        <v>1805.74</v>
      </c>
      <c r="J65" s="16">
        <v>1727.98</v>
      </c>
      <c r="K65" s="16">
        <v>1653.83</v>
      </c>
      <c r="L65" s="16">
        <v>1336.91</v>
      </c>
      <c r="M65" s="16">
        <v>1373.17</v>
      </c>
      <c r="N65" s="16">
        <v>1543.92</v>
      </c>
      <c r="O65" s="16">
        <v>1720.7</v>
      </c>
      <c r="P65" s="16">
        <v>18689.87</v>
      </c>
      <c r="Q65" s="19">
        <f>MATCH(C65,'[1]T12 - 3 Years (Formatted)'!$C$6:$C$212,0)</f>
        <v>61</v>
      </c>
      <c r="R65" s="1" t="str">
        <f t="shared" ref="R65:R128" si="2">IF(ISERROR($Q65),PROPER(TRIM($C65)),"")</f>
        <v/>
      </c>
      <c r="T65" s="1" t="s">
        <v>195</v>
      </c>
    </row>
    <row r="66" spans="1:20" ht="15" customHeight="1" x14ac:dyDescent="0.25">
      <c r="C66" s="12" t="s">
        <v>72</v>
      </c>
      <c r="D66" s="13">
        <v>108.7</v>
      </c>
      <c r="E66" s="13">
        <v>88.66</v>
      </c>
      <c r="F66" s="13">
        <v>39.5</v>
      </c>
      <c r="G66" s="13">
        <v>6.34</v>
      </c>
      <c r="H66" s="13">
        <v>7.62</v>
      </c>
      <c r="I66" s="13">
        <v>6.78</v>
      </c>
      <c r="J66" s="13">
        <v>0</v>
      </c>
      <c r="K66" s="13">
        <v>0</v>
      </c>
      <c r="L66" s="13">
        <v>10.43</v>
      </c>
      <c r="M66" s="13">
        <v>22.74</v>
      </c>
      <c r="N66" s="13">
        <v>53.43</v>
      </c>
      <c r="O66" s="13">
        <v>34.619999999999997</v>
      </c>
      <c r="P66" s="13">
        <v>378.82</v>
      </c>
      <c r="Q66" s="19">
        <f>MATCH(C66,'[1]T12 - 3 Years (Formatted)'!$C$6:$C$212,0)</f>
        <v>62</v>
      </c>
      <c r="R66" s="1" t="str">
        <f t="shared" si="2"/>
        <v/>
      </c>
      <c r="T66" s="1" t="s">
        <v>195</v>
      </c>
    </row>
    <row r="67" spans="1:20" ht="15" customHeight="1" x14ac:dyDescent="0.25">
      <c r="C67" s="15" t="s">
        <v>73</v>
      </c>
      <c r="D67" s="16">
        <v>157.61000000000001</v>
      </c>
      <c r="E67" s="16">
        <v>128.56</v>
      </c>
      <c r="F67" s="16">
        <v>57.3</v>
      </c>
      <c r="G67" s="16">
        <v>9.1999999999999993</v>
      </c>
      <c r="H67" s="16">
        <v>11.05</v>
      </c>
      <c r="I67" s="16">
        <v>9.84</v>
      </c>
      <c r="J67" s="16">
        <v>0</v>
      </c>
      <c r="K67" s="16">
        <v>0</v>
      </c>
      <c r="L67" s="16">
        <v>15.12</v>
      </c>
      <c r="M67" s="16">
        <v>32.96</v>
      </c>
      <c r="N67" s="16">
        <v>77.48</v>
      </c>
      <c r="O67" s="16">
        <v>50.19</v>
      </c>
      <c r="P67" s="16">
        <v>549.30999999999995</v>
      </c>
      <c r="Q67" s="19">
        <f>MATCH(C67,'[1]T12 - 3 Years (Formatted)'!$C$6:$C$212,0)</f>
        <v>63</v>
      </c>
      <c r="R67" s="1" t="str">
        <f t="shared" si="2"/>
        <v/>
      </c>
      <c r="T67" s="1" t="s">
        <v>195</v>
      </c>
    </row>
    <row r="68" spans="1:20" ht="15" customHeight="1" x14ac:dyDescent="0.25">
      <c r="C68" s="12" t="s">
        <v>74</v>
      </c>
      <c r="D68" s="13">
        <v>184.1</v>
      </c>
      <c r="E68" s="13">
        <v>177.42</v>
      </c>
      <c r="F68" s="13">
        <v>252.35</v>
      </c>
      <c r="G68" s="13">
        <v>90.41</v>
      </c>
      <c r="H68" s="13">
        <v>98.79</v>
      </c>
      <c r="I68" s="13">
        <v>119.69</v>
      </c>
      <c r="J68" s="13">
        <v>102.03</v>
      </c>
      <c r="K68" s="13">
        <v>144.94999999999999</v>
      </c>
      <c r="L68" s="13">
        <v>104.48</v>
      </c>
      <c r="M68" s="13">
        <v>125.06</v>
      </c>
      <c r="N68" s="13">
        <v>153</v>
      </c>
      <c r="O68" s="13">
        <v>157.88999999999999</v>
      </c>
      <c r="P68" s="13">
        <v>1710.17</v>
      </c>
      <c r="Q68" s="19">
        <f>MATCH(C68,'[1]T12 - 3 Years (Formatted)'!$C$6:$C$212,0)</f>
        <v>64</v>
      </c>
      <c r="R68" s="1" t="str">
        <f t="shared" si="2"/>
        <v/>
      </c>
      <c r="T68" s="1" t="s">
        <v>195</v>
      </c>
    </row>
    <row r="69" spans="1:20" ht="15" customHeight="1" x14ac:dyDescent="0.25">
      <c r="C69" s="15" t="s">
        <v>75</v>
      </c>
      <c r="D69" s="16">
        <v>2177.83</v>
      </c>
      <c r="E69" s="16">
        <v>1722.03</v>
      </c>
      <c r="F69" s="16">
        <v>1301.54</v>
      </c>
      <c r="G69" s="16">
        <v>1451.69</v>
      </c>
      <c r="H69" s="16">
        <v>2946</v>
      </c>
      <c r="I69" s="16">
        <v>2181.4499999999998</v>
      </c>
      <c r="J69" s="16">
        <v>2777.54</v>
      </c>
      <c r="K69" s="16">
        <v>1864.48</v>
      </c>
      <c r="L69" s="16">
        <v>1760.89</v>
      </c>
      <c r="M69" s="16">
        <v>1302.53</v>
      </c>
      <c r="N69" s="16">
        <v>1302.53</v>
      </c>
      <c r="O69" s="16">
        <v>1311.95</v>
      </c>
      <c r="P69" s="16">
        <v>22100.46</v>
      </c>
      <c r="Q69" s="19">
        <f>MATCH(C69,'[1]T12 - 3 Years (Formatted)'!$C$6:$C$212,0)</f>
        <v>65</v>
      </c>
      <c r="R69" s="1" t="str">
        <f t="shared" si="2"/>
        <v/>
      </c>
      <c r="T69" s="1" t="s">
        <v>195</v>
      </c>
    </row>
    <row r="70" spans="1:20" ht="15" customHeight="1" x14ac:dyDescent="0.25">
      <c r="C70" s="12" t="s">
        <v>76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693.6</v>
      </c>
      <c r="M70" s="13">
        <v>0</v>
      </c>
      <c r="N70" s="13">
        <v>0</v>
      </c>
      <c r="O70" s="13">
        <v>0</v>
      </c>
      <c r="P70" s="13">
        <v>693.6</v>
      </c>
      <c r="Q70" s="19">
        <f>MATCH(C70,'[1]T12 - 3 Years (Formatted)'!$C$6:$C$212,0)</f>
        <v>66</v>
      </c>
      <c r="R70" s="1" t="str">
        <f t="shared" si="2"/>
        <v/>
      </c>
      <c r="T70" s="1" t="s">
        <v>196</v>
      </c>
    </row>
    <row r="71" spans="1:20" ht="15" customHeight="1" x14ac:dyDescent="0.25">
      <c r="C71" s="15" t="s">
        <v>77</v>
      </c>
      <c r="D71" s="16">
        <v>646.85</v>
      </c>
      <c r="E71" s="16">
        <v>28.72</v>
      </c>
      <c r="F71" s="16">
        <v>0</v>
      </c>
      <c r="G71" s="16">
        <v>28.72</v>
      </c>
      <c r="H71" s="16">
        <v>1758.12</v>
      </c>
      <c r="I71" s="16">
        <v>0</v>
      </c>
      <c r="J71" s="16">
        <v>20.99</v>
      </c>
      <c r="K71" s="16">
        <v>0</v>
      </c>
      <c r="L71" s="16">
        <v>140.86000000000001</v>
      </c>
      <c r="M71" s="16">
        <v>2073.2600000000002</v>
      </c>
      <c r="N71" s="16">
        <v>189.86</v>
      </c>
      <c r="O71" s="16">
        <v>140.07</v>
      </c>
      <c r="P71" s="16">
        <v>5027.45</v>
      </c>
      <c r="Q71" s="19">
        <f>MATCH(C71,'[1]T12 - 3 Years (Formatted)'!$C$6:$C$212,0)</f>
        <v>67</v>
      </c>
      <c r="R71" s="1" t="str">
        <f t="shared" si="2"/>
        <v/>
      </c>
      <c r="T71" s="1" t="s">
        <v>195</v>
      </c>
    </row>
    <row r="72" spans="1:20" ht="15" customHeight="1" x14ac:dyDescent="0.25">
      <c r="C72" s="10" t="s">
        <v>78</v>
      </c>
      <c r="D72" s="14">
        <v>26102.79</v>
      </c>
      <c r="E72" s="14">
        <v>19266.5</v>
      </c>
      <c r="F72" s="14">
        <v>19564.48</v>
      </c>
      <c r="G72" s="14">
        <v>21910.83</v>
      </c>
      <c r="H72" s="14">
        <v>29350.880000000001</v>
      </c>
      <c r="I72" s="14">
        <v>27101.06</v>
      </c>
      <c r="J72" s="14">
        <v>28663.42</v>
      </c>
      <c r="K72" s="14">
        <v>26084.48</v>
      </c>
      <c r="L72" s="14">
        <v>22130.86</v>
      </c>
      <c r="M72" s="14">
        <v>26413.62</v>
      </c>
      <c r="N72" s="14">
        <v>25122.67</v>
      </c>
      <c r="O72" s="14">
        <v>25168.39</v>
      </c>
      <c r="P72" s="14">
        <v>296879.98</v>
      </c>
      <c r="R72" s="1" t="str">
        <f t="shared" si="2"/>
        <v/>
      </c>
      <c r="T72" s="1" t="s">
        <v>195</v>
      </c>
    </row>
    <row r="73" spans="1:20" ht="15" customHeight="1" x14ac:dyDescent="0.25">
      <c r="C73" s="12" t="s">
        <v>79</v>
      </c>
      <c r="D73" s="13">
        <v>403.88</v>
      </c>
      <c r="E73" s="13">
        <v>570.26</v>
      </c>
      <c r="F73" s="13">
        <v>512.80999999999995</v>
      </c>
      <c r="G73" s="13">
        <v>353.32</v>
      </c>
      <c r="H73" s="13">
        <v>275.95999999999998</v>
      </c>
      <c r="I73" s="13">
        <v>309.61</v>
      </c>
      <c r="J73" s="13">
        <v>668.23</v>
      </c>
      <c r="K73" s="13">
        <v>672.43</v>
      </c>
      <c r="L73" s="13">
        <v>478.82</v>
      </c>
      <c r="M73" s="13">
        <v>562.08000000000004</v>
      </c>
      <c r="N73" s="13">
        <v>1039.0899999999999</v>
      </c>
      <c r="O73" s="13">
        <v>532.33000000000004</v>
      </c>
      <c r="P73" s="13">
        <v>6378.82</v>
      </c>
      <c r="Q73" s="19">
        <f>MATCH(C73,'[1]T12 - 3 Years (Formatted)'!$C$6:$C$212,0)</f>
        <v>68</v>
      </c>
      <c r="R73" s="1" t="str">
        <f t="shared" si="2"/>
        <v/>
      </c>
      <c r="T73" s="1" t="s">
        <v>195</v>
      </c>
    </row>
    <row r="74" spans="1:20" ht="15" customHeight="1" x14ac:dyDescent="0.25">
      <c r="C74" s="17" t="s">
        <v>80</v>
      </c>
      <c r="D74" s="14">
        <v>52583.55</v>
      </c>
      <c r="E74" s="14">
        <v>43054.32</v>
      </c>
      <c r="F74" s="14">
        <v>39718.97</v>
      </c>
      <c r="G74" s="14">
        <v>46425.87</v>
      </c>
      <c r="H74" s="14">
        <v>57708.75</v>
      </c>
      <c r="I74" s="14">
        <v>56457.78</v>
      </c>
      <c r="J74" s="14">
        <v>62799.72</v>
      </c>
      <c r="K74" s="14">
        <v>62358.13</v>
      </c>
      <c r="L74" s="14">
        <v>50922.05</v>
      </c>
      <c r="M74" s="14">
        <v>55386.99</v>
      </c>
      <c r="N74" s="14">
        <v>53203.95</v>
      </c>
      <c r="O74" s="14">
        <v>54936.23</v>
      </c>
      <c r="P74" s="14">
        <v>635556.31000000006</v>
      </c>
      <c r="R74" s="1" t="str">
        <f t="shared" si="2"/>
        <v/>
      </c>
      <c r="T74" s="1" t="s">
        <v>195</v>
      </c>
    </row>
    <row r="75" spans="1:20" ht="15" customHeight="1" x14ac:dyDescent="0.25">
      <c r="A75" s="9"/>
      <c r="B75" s="9"/>
      <c r="C75" s="11" t="s">
        <v>81</v>
      </c>
      <c r="D75" s="11"/>
      <c r="E75" s="11"/>
      <c r="F75" s="11"/>
      <c r="R75" s="1" t="str">
        <f t="shared" si="2"/>
        <v/>
      </c>
      <c r="T75" s="1" t="s">
        <v>195</v>
      </c>
    </row>
    <row r="76" spans="1:20" ht="15" customHeight="1" x14ac:dyDescent="0.25">
      <c r="C76" s="15" t="s">
        <v>82</v>
      </c>
      <c r="D76" s="16">
        <v>125</v>
      </c>
      <c r="E76" s="16">
        <v>45</v>
      </c>
      <c r="F76" s="16">
        <v>80</v>
      </c>
      <c r="G76" s="16">
        <v>80</v>
      </c>
      <c r="H76" s="16">
        <v>115</v>
      </c>
      <c r="I76" s="16">
        <v>82.84</v>
      </c>
      <c r="J76" s="16">
        <v>82.84</v>
      </c>
      <c r="K76" s="16">
        <v>82.84</v>
      </c>
      <c r="L76" s="16">
        <v>82.84</v>
      </c>
      <c r="M76" s="16">
        <v>45</v>
      </c>
      <c r="N76" s="16">
        <v>82.84</v>
      </c>
      <c r="O76" s="16">
        <v>123.18</v>
      </c>
      <c r="P76" s="16">
        <v>1027.3800000000001</v>
      </c>
      <c r="Q76" s="19">
        <f>MATCH(C76,'[1]T12 - 3 Years (Formatted)'!$C$6:$C$212,0)</f>
        <v>72</v>
      </c>
      <c r="R76" s="1" t="str">
        <f t="shared" si="2"/>
        <v/>
      </c>
      <c r="T76" s="1" t="s">
        <v>195</v>
      </c>
    </row>
    <row r="77" spans="1:20" ht="15" customHeight="1" x14ac:dyDescent="0.25">
      <c r="C77" s="12" t="s">
        <v>83</v>
      </c>
      <c r="D77" s="13">
        <v>449.03</v>
      </c>
      <c r="E77" s="13">
        <v>501.04</v>
      </c>
      <c r="F77" s="13">
        <v>556.89</v>
      </c>
      <c r="G77" s="13">
        <v>628.57000000000005</v>
      </c>
      <c r="H77" s="13">
        <v>551.57000000000005</v>
      </c>
      <c r="I77" s="13">
        <v>699.83</v>
      </c>
      <c r="J77" s="13">
        <v>617.92999999999995</v>
      </c>
      <c r="K77" s="13">
        <v>563.58000000000004</v>
      </c>
      <c r="L77" s="13">
        <v>617.42999999999995</v>
      </c>
      <c r="M77" s="13">
        <v>530.19000000000005</v>
      </c>
      <c r="N77" s="13">
        <v>593.30999999999995</v>
      </c>
      <c r="O77" s="13">
        <v>780.26</v>
      </c>
      <c r="P77" s="13">
        <v>7089.63</v>
      </c>
      <c r="Q77" s="19">
        <f>MATCH(C77,'[1]T12 - 3 Years (Formatted)'!$C$6:$C$212,0)</f>
        <v>73</v>
      </c>
      <c r="R77" s="1" t="str">
        <f t="shared" si="2"/>
        <v/>
      </c>
      <c r="T77" s="1" t="s">
        <v>195</v>
      </c>
    </row>
    <row r="78" spans="1:20" ht="15" customHeight="1" x14ac:dyDescent="0.25">
      <c r="C78" s="15" t="s">
        <v>84</v>
      </c>
      <c r="D78" s="16">
        <v>1289.18</v>
      </c>
      <c r="E78" s="16">
        <v>1288.53</v>
      </c>
      <c r="F78" s="16">
        <v>1288.53</v>
      </c>
      <c r="G78" s="16">
        <v>1184</v>
      </c>
      <c r="H78" s="16">
        <v>1184</v>
      </c>
      <c r="I78" s="16">
        <v>1184</v>
      </c>
      <c r="J78" s="16">
        <v>1184</v>
      </c>
      <c r="K78" s="16">
        <v>1291.67</v>
      </c>
      <c r="L78" s="16">
        <v>1184</v>
      </c>
      <c r="M78" s="16">
        <v>1241.83</v>
      </c>
      <c r="N78" s="16">
        <v>1241.83</v>
      </c>
      <c r="O78" s="16">
        <v>1241.83</v>
      </c>
      <c r="P78" s="16">
        <v>14803.4</v>
      </c>
      <c r="Q78" s="19">
        <f>MATCH(C78,'[1]T12 - 3 Years (Formatted)'!$C$6:$C$212,0)</f>
        <v>74</v>
      </c>
      <c r="R78" s="1" t="str">
        <f t="shared" si="2"/>
        <v/>
      </c>
      <c r="T78" s="1" t="s">
        <v>195</v>
      </c>
    </row>
    <row r="79" spans="1:20" ht="15" customHeight="1" x14ac:dyDescent="0.25">
      <c r="C79" s="12" t="s">
        <v>85</v>
      </c>
      <c r="D79" s="13">
        <v>0</v>
      </c>
      <c r="E79" s="13">
        <v>0</v>
      </c>
      <c r="F79" s="13">
        <v>0</v>
      </c>
      <c r="G79" s="13">
        <v>660.12</v>
      </c>
      <c r="H79" s="13">
        <v>100.45</v>
      </c>
      <c r="I79" s="13">
        <v>53.03</v>
      </c>
      <c r="J79" s="13">
        <v>130.63</v>
      </c>
      <c r="K79" s="13">
        <v>53.64</v>
      </c>
      <c r="L79" s="13">
        <v>79.209999999999994</v>
      </c>
      <c r="M79" s="13">
        <v>56.25</v>
      </c>
      <c r="N79" s="13">
        <v>73.47</v>
      </c>
      <c r="O79" s="13">
        <v>56.25</v>
      </c>
      <c r="P79" s="13">
        <v>1263.05</v>
      </c>
      <c r="Q79" s="19">
        <f>MATCH(C79,'[1]T12 - 3 Years (Formatted)'!$C$6:$C$212,0)</f>
        <v>75</v>
      </c>
      <c r="R79" s="1" t="str">
        <f t="shared" si="2"/>
        <v/>
      </c>
      <c r="T79" s="1" t="s">
        <v>197</v>
      </c>
    </row>
    <row r="80" spans="1:20" ht="15" customHeight="1" x14ac:dyDescent="0.25">
      <c r="C80" s="15" t="s">
        <v>86</v>
      </c>
      <c r="D80" s="16">
        <v>0</v>
      </c>
      <c r="E80" s="16">
        <v>8.8800000000000008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8.8800000000000008</v>
      </c>
      <c r="Q80" s="19">
        <f>MATCH(C80,'[1]T12 - 3 Years (Formatted)'!$C$6:$C$212,0)</f>
        <v>76</v>
      </c>
      <c r="R80" s="1" t="str">
        <f t="shared" si="2"/>
        <v/>
      </c>
      <c r="T80" s="1" t="s">
        <v>198</v>
      </c>
    </row>
    <row r="81" spans="3:20" ht="15" customHeight="1" x14ac:dyDescent="0.25">
      <c r="C81" s="12" t="s">
        <v>87</v>
      </c>
      <c r="D81" s="13">
        <v>0</v>
      </c>
      <c r="E81" s="13">
        <v>428.4</v>
      </c>
      <c r="F81" s="13">
        <v>0</v>
      </c>
      <c r="G81" s="13">
        <v>0</v>
      </c>
      <c r="H81" s="13">
        <v>428.4</v>
      </c>
      <c r="I81" s="13">
        <v>0</v>
      </c>
      <c r="J81" s="13">
        <v>0</v>
      </c>
      <c r="K81" s="13">
        <v>428.4</v>
      </c>
      <c r="L81" s="13">
        <v>1478</v>
      </c>
      <c r="M81" s="13">
        <v>0</v>
      </c>
      <c r="N81" s="13">
        <v>269.27999999999997</v>
      </c>
      <c r="O81" s="13">
        <v>0</v>
      </c>
      <c r="P81" s="13">
        <v>3032.48</v>
      </c>
      <c r="Q81" s="19">
        <f>MATCH(C81,'[1]T12 - 3 Years (Formatted)'!$C$6:$C$212,0)</f>
        <v>77</v>
      </c>
      <c r="R81" s="1" t="str">
        <f t="shared" si="2"/>
        <v/>
      </c>
      <c r="T81" s="1" t="s">
        <v>195</v>
      </c>
    </row>
    <row r="82" spans="3:20" ht="15" customHeight="1" x14ac:dyDescent="0.25">
      <c r="C82" s="15" t="s">
        <v>88</v>
      </c>
      <c r="D82" s="16">
        <v>288.3</v>
      </c>
      <c r="E82" s="16">
        <v>582.08000000000004</v>
      </c>
      <c r="F82" s="16">
        <v>1089.8900000000001</v>
      </c>
      <c r="G82" s="16">
        <v>58.74</v>
      </c>
      <c r="H82" s="16">
        <v>324.24</v>
      </c>
      <c r="I82" s="16">
        <v>170.46</v>
      </c>
      <c r="J82" s="16">
        <v>632.89</v>
      </c>
      <c r="K82" s="16">
        <v>129.33000000000001</v>
      </c>
      <c r="L82" s="16">
        <v>500.38</v>
      </c>
      <c r="M82" s="16">
        <v>335.26</v>
      </c>
      <c r="N82" s="16">
        <v>119.1</v>
      </c>
      <c r="O82" s="16">
        <v>179.96</v>
      </c>
      <c r="P82" s="16">
        <v>4410.63</v>
      </c>
      <c r="Q82" s="19">
        <f>MATCH(C82,'[1]T12 - 3 Years (Formatted)'!$C$6:$C$212,0)</f>
        <v>78</v>
      </c>
      <c r="R82" s="1" t="str">
        <f t="shared" si="2"/>
        <v/>
      </c>
      <c r="T82" s="1" t="s">
        <v>195</v>
      </c>
    </row>
    <row r="83" spans="3:20" ht="15" customHeight="1" x14ac:dyDescent="0.25">
      <c r="C83" s="12" t="s">
        <v>89</v>
      </c>
      <c r="D83" s="13">
        <v>366.64</v>
      </c>
      <c r="E83" s="13">
        <v>380.01</v>
      </c>
      <c r="F83" s="13">
        <v>294.61</v>
      </c>
      <c r="G83" s="13">
        <v>1027.56</v>
      </c>
      <c r="H83" s="13">
        <v>1131.53</v>
      </c>
      <c r="I83" s="13">
        <v>319.75</v>
      </c>
      <c r="J83" s="13">
        <v>329.97</v>
      </c>
      <c r="K83" s="13">
        <v>285.48</v>
      </c>
      <c r="L83" s="13">
        <v>252.89</v>
      </c>
      <c r="M83" s="13">
        <v>280.13</v>
      </c>
      <c r="N83" s="13">
        <v>945.27</v>
      </c>
      <c r="O83" s="13">
        <v>668.66</v>
      </c>
      <c r="P83" s="13">
        <v>6282.5</v>
      </c>
      <c r="Q83" s="19">
        <f>MATCH(C83,'[1]T12 - 3 Years (Formatted)'!$C$6:$C$212,0)</f>
        <v>79</v>
      </c>
      <c r="R83" s="1" t="str">
        <f t="shared" si="2"/>
        <v/>
      </c>
      <c r="T83" s="1" t="s">
        <v>195</v>
      </c>
    </row>
    <row r="84" spans="3:20" ht="15" customHeight="1" x14ac:dyDescent="0.25">
      <c r="C84" s="15" t="s">
        <v>90</v>
      </c>
      <c r="D84" s="16">
        <v>0</v>
      </c>
      <c r="E84" s="16">
        <v>0</v>
      </c>
      <c r="F84" s="16">
        <v>211.29</v>
      </c>
      <c r="G84" s="16">
        <v>50.63</v>
      </c>
      <c r="H84" s="16">
        <v>56.17</v>
      </c>
      <c r="I84" s="16">
        <v>0</v>
      </c>
      <c r="J84" s="16">
        <v>86.29</v>
      </c>
      <c r="K84" s="16">
        <v>111.72</v>
      </c>
      <c r="L84" s="16">
        <v>86.62</v>
      </c>
      <c r="M84" s="16">
        <v>0</v>
      </c>
      <c r="N84" s="16">
        <v>242.23</v>
      </c>
      <c r="O84" s="16">
        <v>40.880000000000003</v>
      </c>
      <c r="P84" s="16">
        <v>885.83</v>
      </c>
      <c r="Q84" s="19">
        <f>MATCH(C84,'[1]T12 - 3 Years (Formatted)'!$C$6:$C$212,0)</f>
        <v>80</v>
      </c>
      <c r="R84" s="1" t="str">
        <f t="shared" si="2"/>
        <v/>
      </c>
      <c r="T84" s="1" t="s">
        <v>195</v>
      </c>
    </row>
    <row r="85" spans="3:20" ht="15" customHeight="1" x14ac:dyDescent="0.25">
      <c r="C85" s="12" t="s">
        <v>91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9">
        <f>MATCH(C85,'[1]T12 - 3 Years (Formatted)'!$C$6:$C$212,0)</f>
        <v>81</v>
      </c>
      <c r="R85" s="1" t="str">
        <f t="shared" si="2"/>
        <v/>
      </c>
      <c r="T85" s="1" t="s">
        <v>199</v>
      </c>
    </row>
    <row r="86" spans="3:20" ht="15" customHeight="1" x14ac:dyDescent="0.25">
      <c r="C86" s="15" t="s">
        <v>92</v>
      </c>
      <c r="D86" s="16">
        <v>2143</v>
      </c>
      <c r="E86" s="16">
        <v>-6</v>
      </c>
      <c r="F86" s="16">
        <v>532</v>
      </c>
      <c r="G86" s="16">
        <v>143.83000000000001</v>
      </c>
      <c r="H86" s="16">
        <v>354</v>
      </c>
      <c r="I86" s="16">
        <v>1982</v>
      </c>
      <c r="J86" s="16">
        <v>-35</v>
      </c>
      <c r="K86" s="16">
        <v>984</v>
      </c>
      <c r="L86" s="16">
        <v>226</v>
      </c>
      <c r="M86" s="16">
        <v>-145</v>
      </c>
      <c r="N86" s="16">
        <v>1197.5</v>
      </c>
      <c r="O86" s="16">
        <v>1664</v>
      </c>
      <c r="P86" s="16">
        <v>9040.33</v>
      </c>
      <c r="Q86" s="19">
        <f>MATCH(C86,'[1]T12 - 3 Years (Formatted)'!$C$6:$C$212,0)</f>
        <v>82</v>
      </c>
      <c r="R86" s="1" t="str">
        <f t="shared" si="2"/>
        <v/>
      </c>
      <c r="T86" s="1" t="s">
        <v>195</v>
      </c>
    </row>
    <row r="87" spans="3:20" ht="15" customHeight="1" x14ac:dyDescent="0.25">
      <c r="C87" s="12" t="s">
        <v>93</v>
      </c>
      <c r="D87" s="13">
        <v>50</v>
      </c>
      <c r="E87" s="13">
        <v>0</v>
      </c>
      <c r="F87" s="13">
        <v>0</v>
      </c>
      <c r="G87" s="13">
        <v>0</v>
      </c>
      <c r="H87" s="13">
        <v>495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110.71</v>
      </c>
      <c r="O87" s="13">
        <v>0</v>
      </c>
      <c r="P87" s="13">
        <v>655.71</v>
      </c>
      <c r="Q87" s="19">
        <f>MATCH(C87,'[1]T12 - 3 Years (Formatted)'!$C$6:$C$212,0)</f>
        <v>84</v>
      </c>
      <c r="R87" s="1" t="str">
        <f t="shared" si="2"/>
        <v/>
      </c>
      <c r="T87" s="1" t="s">
        <v>195</v>
      </c>
    </row>
    <row r="88" spans="3:20" ht="15" customHeight="1" x14ac:dyDescent="0.25">
      <c r="C88" s="15" t="s">
        <v>94</v>
      </c>
      <c r="D88" s="16">
        <v>106.92</v>
      </c>
      <c r="E88" s="16">
        <v>162.26</v>
      </c>
      <c r="F88" s="16">
        <v>106.92</v>
      </c>
      <c r="G88" s="16">
        <v>106.92</v>
      </c>
      <c r="H88" s="16">
        <v>106.92</v>
      </c>
      <c r="I88" s="16">
        <v>106.92</v>
      </c>
      <c r="J88" s="16">
        <v>106.92</v>
      </c>
      <c r="K88" s="16">
        <v>458.71</v>
      </c>
      <c r="L88" s="16">
        <v>106.92</v>
      </c>
      <c r="M88" s="16">
        <v>106.92</v>
      </c>
      <c r="N88" s="16">
        <v>117.61</v>
      </c>
      <c r="O88" s="16">
        <v>117.61</v>
      </c>
      <c r="P88" s="16">
        <v>1711.55</v>
      </c>
      <c r="Q88" s="19">
        <f>MATCH(C88,'[1]T12 - 3 Years (Formatted)'!$C$6:$C$212,0)</f>
        <v>85</v>
      </c>
      <c r="R88" s="1" t="str">
        <f t="shared" si="2"/>
        <v/>
      </c>
      <c r="T88" s="1" t="s">
        <v>195</v>
      </c>
    </row>
    <row r="89" spans="3:20" ht="15" customHeight="1" x14ac:dyDescent="0.25">
      <c r="C89" s="12" t="s">
        <v>95</v>
      </c>
      <c r="D89" s="13">
        <v>475.66</v>
      </c>
      <c r="E89" s="13">
        <v>476.1</v>
      </c>
      <c r="F89" s="13">
        <v>469.07</v>
      </c>
      <c r="G89" s="13">
        <v>469.07</v>
      </c>
      <c r="H89" s="13">
        <v>607.64</v>
      </c>
      <c r="I89" s="13">
        <v>607.64</v>
      </c>
      <c r="J89" s="13">
        <v>647.23</v>
      </c>
      <c r="K89" s="13">
        <v>647.23</v>
      </c>
      <c r="L89" s="13">
        <v>1360.78</v>
      </c>
      <c r="M89" s="13">
        <v>713.55</v>
      </c>
      <c r="N89" s="13">
        <v>734.39</v>
      </c>
      <c r="O89" s="13">
        <v>734.39</v>
      </c>
      <c r="P89" s="13">
        <v>7942.75</v>
      </c>
      <c r="Q89" s="19">
        <f>MATCH(C89,'[1]T12 - 3 Years (Formatted)'!$C$6:$C$212,0)</f>
        <v>86</v>
      </c>
      <c r="R89" s="1" t="str">
        <f t="shared" si="2"/>
        <v/>
      </c>
      <c r="T89" s="1" t="s">
        <v>200</v>
      </c>
    </row>
    <row r="90" spans="3:20" ht="15" customHeight="1" x14ac:dyDescent="0.25">
      <c r="C90" s="15" t="s">
        <v>96</v>
      </c>
      <c r="D90" s="16">
        <v>1017.29</v>
      </c>
      <c r="E90" s="16">
        <v>998.18</v>
      </c>
      <c r="F90" s="16">
        <v>1038.18</v>
      </c>
      <c r="G90" s="16">
        <v>1263.69</v>
      </c>
      <c r="H90" s="16">
        <v>1259.3499999999999</v>
      </c>
      <c r="I90" s="16">
        <v>1280</v>
      </c>
      <c r="J90" s="16">
        <v>1281.1099999999999</v>
      </c>
      <c r="K90" s="16">
        <v>1295.1199999999999</v>
      </c>
      <c r="L90" s="16">
        <v>961.56</v>
      </c>
      <c r="M90" s="16">
        <v>1273.55</v>
      </c>
      <c r="N90" s="16">
        <v>1235.1300000000001</v>
      </c>
      <c r="O90" s="16">
        <v>1275.6099999999999</v>
      </c>
      <c r="P90" s="16">
        <v>14178.77</v>
      </c>
      <c r="Q90" s="19">
        <f>MATCH(C90,'[1]T12 - 3 Years (Formatted)'!$C$6:$C$212,0)</f>
        <v>87</v>
      </c>
      <c r="R90" s="1" t="str">
        <f t="shared" si="2"/>
        <v/>
      </c>
      <c r="T90" s="1" t="s">
        <v>195</v>
      </c>
    </row>
    <row r="91" spans="3:20" ht="15" customHeight="1" x14ac:dyDescent="0.25">
      <c r="C91" s="12" t="s">
        <v>97</v>
      </c>
      <c r="D91" s="13">
        <v>0</v>
      </c>
      <c r="E91" s="13">
        <v>42.22</v>
      </c>
      <c r="F91" s="13">
        <v>80.89</v>
      </c>
      <c r="G91" s="13">
        <v>36.369999999999997</v>
      </c>
      <c r="H91" s="13">
        <v>0</v>
      </c>
      <c r="I91" s="13">
        <v>40.799999999999997</v>
      </c>
      <c r="J91" s="13">
        <v>25.12</v>
      </c>
      <c r="K91" s="13">
        <v>0</v>
      </c>
      <c r="L91" s="13">
        <v>82.95</v>
      </c>
      <c r="M91" s="13">
        <v>0</v>
      </c>
      <c r="N91" s="13">
        <v>39.43</v>
      </c>
      <c r="O91" s="13">
        <v>544.92999999999995</v>
      </c>
      <c r="P91" s="13">
        <v>892.71</v>
      </c>
      <c r="Q91" s="19">
        <f>MATCH(C91,'[1]T12 - 3 Years (Formatted)'!$C$6:$C$212,0)</f>
        <v>88</v>
      </c>
      <c r="R91" s="1" t="str">
        <f t="shared" si="2"/>
        <v/>
      </c>
      <c r="T91" s="1" t="s">
        <v>195</v>
      </c>
    </row>
    <row r="92" spans="3:20" ht="15" customHeight="1" x14ac:dyDescent="0.25">
      <c r="C92" s="15" t="s">
        <v>98</v>
      </c>
      <c r="D92" s="16">
        <v>521.77</v>
      </c>
      <c r="E92" s="16">
        <v>630.54</v>
      </c>
      <c r="F92" s="16">
        <v>152.91999999999999</v>
      </c>
      <c r="G92" s="16">
        <v>356.44</v>
      </c>
      <c r="H92" s="16">
        <v>300.16000000000003</v>
      </c>
      <c r="I92" s="16">
        <v>663.05</v>
      </c>
      <c r="J92" s="16">
        <v>512.38</v>
      </c>
      <c r="K92" s="16">
        <v>500.08</v>
      </c>
      <c r="L92" s="16">
        <v>177.72</v>
      </c>
      <c r="M92" s="16">
        <v>726.73</v>
      </c>
      <c r="N92" s="16">
        <v>555.33000000000004</v>
      </c>
      <c r="O92" s="16">
        <v>71.72</v>
      </c>
      <c r="P92" s="16">
        <v>5168.84</v>
      </c>
      <c r="Q92" s="19">
        <f>MATCH(C92,'[1]T12 - 3 Years (Formatted)'!$C$6:$C$212,0)</f>
        <v>89</v>
      </c>
      <c r="R92" s="1" t="str">
        <f t="shared" si="2"/>
        <v/>
      </c>
      <c r="T92" s="1" t="s">
        <v>195</v>
      </c>
    </row>
    <row r="93" spans="3:20" ht="15" customHeight="1" x14ac:dyDescent="0.25">
      <c r="C93" s="12" t="s">
        <v>99</v>
      </c>
      <c r="D93" s="13">
        <v>0.92</v>
      </c>
      <c r="E93" s="13">
        <v>1.2</v>
      </c>
      <c r="F93" s="13">
        <v>0.45</v>
      </c>
      <c r="G93" s="13">
        <v>0.94</v>
      </c>
      <c r="H93" s="13">
        <v>0.46</v>
      </c>
      <c r="I93" s="13">
        <v>67.23</v>
      </c>
      <c r="J93" s="13">
        <v>0.33</v>
      </c>
      <c r="K93" s="13">
        <v>0.42</v>
      </c>
      <c r="L93" s="13">
        <v>0</v>
      </c>
      <c r="M93" s="13">
        <v>0.67</v>
      </c>
      <c r="N93" s="13">
        <v>0</v>
      </c>
      <c r="O93" s="13">
        <v>0.69</v>
      </c>
      <c r="P93" s="13">
        <v>73.31</v>
      </c>
      <c r="Q93" s="19">
        <f>MATCH(C93,'[1]T12 - 3 Years (Formatted)'!$C$6:$C$212,0)</f>
        <v>90</v>
      </c>
      <c r="R93" s="1" t="str">
        <f t="shared" si="2"/>
        <v/>
      </c>
      <c r="T93" s="1" t="s">
        <v>201</v>
      </c>
    </row>
    <row r="94" spans="3:20" ht="15" customHeight="1" x14ac:dyDescent="0.25">
      <c r="C94" s="15" t="s">
        <v>100</v>
      </c>
      <c r="D94" s="16">
        <v>30</v>
      </c>
      <c r="E94" s="16">
        <v>48.55</v>
      </c>
      <c r="F94" s="16">
        <v>30</v>
      </c>
      <c r="G94" s="16">
        <v>30</v>
      </c>
      <c r="H94" s="16">
        <v>30</v>
      </c>
      <c r="I94" s="16">
        <v>30</v>
      </c>
      <c r="J94" s="16">
        <v>30</v>
      </c>
      <c r="K94" s="16">
        <v>30</v>
      </c>
      <c r="L94" s="16">
        <v>30</v>
      </c>
      <c r="M94" s="16">
        <v>30</v>
      </c>
      <c r="N94" s="16">
        <v>0</v>
      </c>
      <c r="O94" s="16">
        <v>30</v>
      </c>
      <c r="P94" s="16">
        <v>348.55</v>
      </c>
      <c r="Q94" s="19">
        <f>MATCH(C94,'[1]T12 - 3 Years (Formatted)'!$C$6:$C$212,0)</f>
        <v>91</v>
      </c>
      <c r="R94" s="1" t="str">
        <f t="shared" si="2"/>
        <v/>
      </c>
      <c r="T94" s="1" t="s">
        <v>195</v>
      </c>
    </row>
    <row r="95" spans="3:20" ht="15" customHeight="1" x14ac:dyDescent="0.25">
      <c r="C95" s="12" t="s">
        <v>101</v>
      </c>
      <c r="D95" s="13">
        <v>0</v>
      </c>
      <c r="E95" s="13">
        <v>0</v>
      </c>
      <c r="F95" s="13">
        <v>0</v>
      </c>
      <c r="G95" s="13">
        <v>10.86</v>
      </c>
      <c r="H95" s="13">
        <v>0</v>
      </c>
      <c r="I95" s="13">
        <v>0</v>
      </c>
      <c r="J95" s="13">
        <v>0</v>
      </c>
      <c r="K95" s="13">
        <v>27.73</v>
      </c>
      <c r="L95" s="13">
        <v>4.4000000000000004</v>
      </c>
      <c r="M95" s="13">
        <v>0</v>
      </c>
      <c r="N95" s="13">
        <v>0</v>
      </c>
      <c r="O95" s="13">
        <v>0</v>
      </c>
      <c r="P95" s="13">
        <v>42.99</v>
      </c>
      <c r="Q95" s="19">
        <f>MATCH(C95,'[1]T12 - 3 Years (Formatted)'!$C$6:$C$212,0)</f>
        <v>92</v>
      </c>
      <c r="R95" s="1" t="str">
        <f t="shared" si="2"/>
        <v/>
      </c>
      <c r="T95" s="1" t="s">
        <v>195</v>
      </c>
    </row>
    <row r="96" spans="3:20" ht="15" customHeight="1" x14ac:dyDescent="0.25">
      <c r="C96" s="15" t="s">
        <v>102</v>
      </c>
      <c r="D96" s="16">
        <v>883.05</v>
      </c>
      <c r="E96" s="16">
        <v>883.05</v>
      </c>
      <c r="F96" s="16">
        <v>883.05</v>
      </c>
      <c r="G96" s="16">
        <v>883.05</v>
      </c>
      <c r="H96" s="16">
        <v>883.05</v>
      </c>
      <c r="I96" s="16">
        <v>883.05</v>
      </c>
      <c r="J96" s="16">
        <v>883.05</v>
      </c>
      <c r="K96" s="16">
        <v>883.05</v>
      </c>
      <c r="L96" s="16">
        <v>883.05</v>
      </c>
      <c r="M96" s="16">
        <v>883.05</v>
      </c>
      <c r="N96" s="16">
        <v>883.05</v>
      </c>
      <c r="O96" s="16">
        <v>1630.96</v>
      </c>
      <c r="P96" s="16">
        <v>11344.51</v>
      </c>
      <c r="Q96" s="19">
        <f>MATCH(C96,'[1]T12 - 3 Years (Formatted)'!$C$6:$C$212,0)</f>
        <v>96</v>
      </c>
      <c r="R96" s="1" t="str">
        <f t="shared" si="2"/>
        <v/>
      </c>
      <c r="T96" s="1" t="s">
        <v>195</v>
      </c>
    </row>
    <row r="97" spans="1:20" ht="15" customHeight="1" x14ac:dyDescent="0.25">
      <c r="C97" s="12" t="s">
        <v>103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9">
        <f>MATCH(C97,'[1]T12 - 3 Years (Formatted)'!$C$6:$C$212,0)</f>
        <v>97</v>
      </c>
      <c r="R97" s="1" t="str">
        <f t="shared" si="2"/>
        <v/>
      </c>
      <c r="T97" s="1" t="s">
        <v>195</v>
      </c>
    </row>
    <row r="98" spans="1:20" ht="15" customHeight="1" x14ac:dyDescent="0.25">
      <c r="C98" s="17" t="s">
        <v>104</v>
      </c>
      <c r="D98" s="14">
        <v>7746.76</v>
      </c>
      <c r="E98" s="14">
        <v>6470.04</v>
      </c>
      <c r="F98" s="14">
        <v>6814.69</v>
      </c>
      <c r="G98" s="14">
        <v>6990.79</v>
      </c>
      <c r="H98" s="14">
        <v>7927.94</v>
      </c>
      <c r="I98" s="14">
        <v>8170.6</v>
      </c>
      <c r="J98" s="14">
        <v>6515.69</v>
      </c>
      <c r="K98" s="14">
        <v>7773</v>
      </c>
      <c r="L98" s="14">
        <v>8114.75</v>
      </c>
      <c r="M98" s="14">
        <v>6078.13</v>
      </c>
      <c r="N98" s="14">
        <v>8440.48</v>
      </c>
      <c r="O98" s="14">
        <v>9160.93</v>
      </c>
      <c r="P98" s="14">
        <v>90203.8</v>
      </c>
      <c r="R98" s="1" t="str">
        <f t="shared" si="2"/>
        <v/>
      </c>
      <c r="T98" s="1" t="s">
        <v>195</v>
      </c>
    </row>
    <row r="99" spans="1:20" ht="15" customHeight="1" x14ac:dyDescent="0.25">
      <c r="A99" s="9"/>
      <c r="B99" s="9"/>
      <c r="C99" s="11" t="s">
        <v>105</v>
      </c>
      <c r="D99" s="11"/>
      <c r="E99" s="11"/>
      <c r="F99" s="11"/>
      <c r="R99" s="1" t="str">
        <f t="shared" si="2"/>
        <v/>
      </c>
      <c r="T99" s="1" t="s">
        <v>195</v>
      </c>
    </row>
    <row r="100" spans="1:20" ht="15" customHeight="1" x14ac:dyDescent="0.25">
      <c r="C100" s="15" t="s">
        <v>106</v>
      </c>
      <c r="D100" s="16">
        <v>11442.48</v>
      </c>
      <c r="E100" s="16">
        <v>12180.33</v>
      </c>
      <c r="F100" s="16">
        <v>11635.15</v>
      </c>
      <c r="G100" s="16">
        <v>12112.4</v>
      </c>
      <c r="H100" s="16">
        <v>12365.19</v>
      </c>
      <c r="I100" s="16">
        <v>11670.74</v>
      </c>
      <c r="J100" s="16">
        <v>12179.88</v>
      </c>
      <c r="K100" s="16">
        <v>12922.47</v>
      </c>
      <c r="L100" s="16">
        <v>12826.05</v>
      </c>
      <c r="M100" s="16">
        <v>12952.02</v>
      </c>
      <c r="N100" s="16">
        <v>12938.85</v>
      </c>
      <c r="O100" s="16">
        <v>12811.5</v>
      </c>
      <c r="P100" s="16">
        <v>148037.06</v>
      </c>
      <c r="Q100" s="19">
        <f>MATCH(C100,'[1]T12 - 3 Years (Formatted)'!$C$6:$C$212,0)</f>
        <v>101</v>
      </c>
      <c r="R100" s="1" t="str">
        <f t="shared" si="2"/>
        <v/>
      </c>
      <c r="T100" s="1" t="s">
        <v>195</v>
      </c>
    </row>
    <row r="101" spans="1:20" ht="15" customHeight="1" x14ac:dyDescent="0.25">
      <c r="C101" s="17" t="s">
        <v>107</v>
      </c>
      <c r="D101" s="14">
        <v>11442.48</v>
      </c>
      <c r="E101" s="14">
        <v>12180.33</v>
      </c>
      <c r="F101" s="14">
        <v>11635.15</v>
      </c>
      <c r="G101" s="14">
        <v>12112.4</v>
      </c>
      <c r="H101" s="14">
        <v>12365.19</v>
      </c>
      <c r="I101" s="14">
        <v>11670.74</v>
      </c>
      <c r="J101" s="14">
        <v>12179.88</v>
      </c>
      <c r="K101" s="14">
        <v>12922.47</v>
      </c>
      <c r="L101" s="14">
        <v>12826.05</v>
      </c>
      <c r="M101" s="14">
        <v>12952.02</v>
      </c>
      <c r="N101" s="14">
        <v>12938.85</v>
      </c>
      <c r="O101" s="14">
        <v>12811.5</v>
      </c>
      <c r="P101" s="14">
        <v>148037.06</v>
      </c>
      <c r="R101" s="1" t="str">
        <f t="shared" si="2"/>
        <v/>
      </c>
      <c r="T101" s="1" t="s">
        <v>195</v>
      </c>
    </row>
    <row r="102" spans="1:20" ht="15" customHeight="1" x14ac:dyDescent="0.25">
      <c r="A102" s="9"/>
      <c r="B102" s="9"/>
      <c r="C102" s="11" t="s">
        <v>108</v>
      </c>
      <c r="D102" s="11"/>
      <c r="E102" s="11"/>
      <c r="F102" s="11"/>
      <c r="R102" s="1" t="str">
        <f t="shared" si="2"/>
        <v/>
      </c>
      <c r="T102" s="1" t="s">
        <v>195</v>
      </c>
    </row>
    <row r="103" spans="1:20" ht="15" customHeight="1" x14ac:dyDescent="0.25">
      <c r="C103" s="12" t="s">
        <v>109</v>
      </c>
      <c r="D103" s="13">
        <v>70.930000000000007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70.930000000000007</v>
      </c>
      <c r="Q103" s="19">
        <f>MATCH(C103,'[1]T12 - 3 Years (Formatted)'!$C$6:$C$212,0)</f>
        <v>105</v>
      </c>
      <c r="R103" s="1" t="str">
        <f t="shared" si="2"/>
        <v/>
      </c>
      <c r="T103" s="1" t="s">
        <v>202</v>
      </c>
    </row>
    <row r="104" spans="1:20" ht="15" customHeight="1" x14ac:dyDescent="0.25">
      <c r="C104" s="15" t="s">
        <v>110</v>
      </c>
      <c r="D104" s="16">
        <v>403.12</v>
      </c>
      <c r="E104" s="16">
        <v>0</v>
      </c>
      <c r="F104" s="16">
        <v>0</v>
      </c>
      <c r="G104" s="16">
        <v>5.5</v>
      </c>
      <c r="H104" s="16">
        <v>0</v>
      </c>
      <c r="I104" s="16">
        <v>240.81</v>
      </c>
      <c r="J104" s="16">
        <v>646.94000000000005</v>
      </c>
      <c r="K104" s="16">
        <v>0</v>
      </c>
      <c r="L104" s="16">
        <v>0</v>
      </c>
      <c r="M104" s="16">
        <v>0</v>
      </c>
      <c r="N104" s="16">
        <v>97.36</v>
      </c>
      <c r="O104" s="16">
        <v>0</v>
      </c>
      <c r="P104" s="16">
        <v>1393.73</v>
      </c>
      <c r="Q104" s="19">
        <f>MATCH(C104,'[1]T12 - 3 Years (Formatted)'!$C$6:$C$212,0)</f>
        <v>106</v>
      </c>
      <c r="R104" s="1" t="str">
        <f t="shared" si="2"/>
        <v/>
      </c>
      <c r="T104" s="1" t="s">
        <v>195</v>
      </c>
    </row>
    <row r="105" spans="1:20" ht="15" customHeight="1" x14ac:dyDescent="0.25">
      <c r="C105" s="12" t="s">
        <v>111</v>
      </c>
      <c r="D105" s="13">
        <v>0</v>
      </c>
      <c r="E105" s="13">
        <v>0</v>
      </c>
      <c r="F105" s="13">
        <v>151.69</v>
      </c>
      <c r="G105" s="13">
        <v>0</v>
      </c>
      <c r="H105" s="13">
        <v>95.13</v>
      </c>
      <c r="I105" s="13">
        <v>0</v>
      </c>
      <c r="J105" s="13">
        <v>0</v>
      </c>
      <c r="K105" s="13">
        <v>0</v>
      </c>
      <c r="L105" s="13">
        <v>252.62</v>
      </c>
      <c r="M105" s="13">
        <v>49.02</v>
      </c>
      <c r="N105" s="13">
        <v>98.04</v>
      </c>
      <c r="O105" s="13">
        <v>0</v>
      </c>
      <c r="P105" s="13">
        <v>646.5</v>
      </c>
      <c r="Q105" s="19">
        <f>MATCH(C105,'[1]T12 - 3 Years (Formatted)'!$C$6:$C$212,0)</f>
        <v>107</v>
      </c>
      <c r="R105" s="1" t="str">
        <f t="shared" si="2"/>
        <v/>
      </c>
      <c r="T105" s="1" t="s">
        <v>203</v>
      </c>
    </row>
    <row r="106" spans="1:20" ht="15" customHeight="1" x14ac:dyDescent="0.25">
      <c r="C106" s="15" t="s">
        <v>112</v>
      </c>
      <c r="D106" s="16">
        <v>1255.03</v>
      </c>
      <c r="E106" s="16">
        <v>5214.93</v>
      </c>
      <c r="F106" s="16">
        <v>5338.15</v>
      </c>
      <c r="G106" s="16">
        <v>7713.46</v>
      </c>
      <c r="H106" s="16">
        <v>5901.56</v>
      </c>
      <c r="I106" s="16">
        <v>4538.5200000000004</v>
      </c>
      <c r="J106" s="16">
        <v>7915.39</v>
      </c>
      <c r="K106" s="16">
        <v>3252.42</v>
      </c>
      <c r="L106" s="16">
        <v>2753</v>
      </c>
      <c r="M106" s="16">
        <v>2642.62</v>
      </c>
      <c r="N106" s="16">
        <v>3483.53</v>
      </c>
      <c r="O106" s="16">
        <v>4148.67</v>
      </c>
      <c r="P106" s="16">
        <v>54157.279999999999</v>
      </c>
      <c r="Q106" s="19">
        <f>MATCH(C106,'[1]T12 - 3 Years (Formatted)'!$C$6:$C$212,0)</f>
        <v>108</v>
      </c>
      <c r="R106" s="1" t="str">
        <f t="shared" si="2"/>
        <v/>
      </c>
      <c r="T106" s="1" t="s">
        <v>195</v>
      </c>
    </row>
    <row r="107" spans="1:20" ht="15" customHeight="1" x14ac:dyDescent="0.25">
      <c r="C107" s="12" t="s">
        <v>113</v>
      </c>
      <c r="D107" s="13">
        <v>0</v>
      </c>
      <c r="E107" s="13">
        <v>987</v>
      </c>
      <c r="F107" s="13">
        <v>658</v>
      </c>
      <c r="G107" s="13">
        <v>329</v>
      </c>
      <c r="H107" s="13">
        <v>658</v>
      </c>
      <c r="I107" s="13">
        <v>319</v>
      </c>
      <c r="J107" s="13">
        <v>1276</v>
      </c>
      <c r="K107" s="13">
        <v>319</v>
      </c>
      <c r="L107" s="13">
        <v>319</v>
      </c>
      <c r="M107" s="13">
        <v>1914</v>
      </c>
      <c r="N107" s="13">
        <v>638</v>
      </c>
      <c r="O107" s="13">
        <v>957</v>
      </c>
      <c r="P107" s="13">
        <v>8374</v>
      </c>
      <c r="Q107" s="19">
        <f>MATCH(C107,'[1]T12 - 3 Years (Formatted)'!$C$6:$C$212,0)</f>
        <v>109</v>
      </c>
      <c r="R107" s="1" t="str">
        <f t="shared" si="2"/>
        <v/>
      </c>
      <c r="T107" s="1" t="s">
        <v>195</v>
      </c>
    </row>
    <row r="108" spans="1:20" ht="15" customHeight="1" x14ac:dyDescent="0.25">
      <c r="C108" s="15" t="s">
        <v>114</v>
      </c>
      <c r="D108" s="16">
        <v>0</v>
      </c>
      <c r="E108" s="16">
        <v>0</v>
      </c>
      <c r="F108" s="16">
        <v>0</v>
      </c>
      <c r="G108" s="16">
        <v>0</v>
      </c>
      <c r="H108" s="16">
        <v>300</v>
      </c>
      <c r="I108" s="16">
        <v>0</v>
      </c>
      <c r="J108" s="16">
        <v>0</v>
      </c>
      <c r="K108" s="16">
        <v>900</v>
      </c>
      <c r="L108" s="16">
        <v>300</v>
      </c>
      <c r="M108" s="16">
        <v>900</v>
      </c>
      <c r="N108" s="16">
        <v>300</v>
      </c>
      <c r="O108" s="16">
        <v>300</v>
      </c>
      <c r="P108" s="16">
        <v>3000</v>
      </c>
      <c r="Q108" s="19">
        <f>MATCH(C108,'[1]T12 - 3 Years (Formatted)'!$C$6:$C$212,0)</f>
        <v>110</v>
      </c>
      <c r="R108" s="1" t="str">
        <f t="shared" si="2"/>
        <v/>
      </c>
      <c r="T108" s="1" t="s">
        <v>195</v>
      </c>
    </row>
    <row r="109" spans="1:20" ht="15" customHeight="1" x14ac:dyDescent="0.25">
      <c r="C109" s="12" t="s">
        <v>115</v>
      </c>
      <c r="D109" s="13">
        <v>176.36</v>
      </c>
      <c r="E109" s="13">
        <v>169.36</v>
      </c>
      <c r="F109" s="13">
        <v>176.36</v>
      </c>
      <c r="G109" s="13">
        <v>176.35</v>
      </c>
      <c r="H109" s="13">
        <v>0</v>
      </c>
      <c r="I109" s="13">
        <v>176.36</v>
      </c>
      <c r="J109" s="13">
        <v>352.71</v>
      </c>
      <c r="K109" s="13">
        <v>176.35</v>
      </c>
      <c r="L109" s="13">
        <v>176.35</v>
      </c>
      <c r="M109" s="13">
        <v>0</v>
      </c>
      <c r="N109" s="13">
        <v>176.35</v>
      </c>
      <c r="O109" s="13">
        <v>176.35</v>
      </c>
      <c r="P109" s="13">
        <v>1932.9</v>
      </c>
      <c r="Q109" s="19">
        <f>MATCH(C109,'[1]T12 - 3 Years (Formatted)'!$C$6:$C$212,0)</f>
        <v>111</v>
      </c>
      <c r="R109" s="1" t="str">
        <f t="shared" si="2"/>
        <v/>
      </c>
      <c r="T109" s="1" t="s">
        <v>204</v>
      </c>
    </row>
    <row r="110" spans="1:20" ht="15" customHeight="1" x14ac:dyDescent="0.25">
      <c r="C110" s="15" t="s">
        <v>116</v>
      </c>
      <c r="D110" s="16">
        <v>683</v>
      </c>
      <c r="E110" s="16">
        <v>683</v>
      </c>
      <c r="F110" s="16">
        <v>683</v>
      </c>
      <c r="G110" s="16">
        <v>683</v>
      </c>
      <c r="H110" s="16">
        <v>683</v>
      </c>
      <c r="I110" s="16">
        <v>683</v>
      </c>
      <c r="J110" s="16">
        <v>683</v>
      </c>
      <c r="K110" s="16">
        <v>0</v>
      </c>
      <c r="L110" s="16">
        <v>683</v>
      </c>
      <c r="M110" s="16">
        <v>683</v>
      </c>
      <c r="N110" s="16">
        <v>0</v>
      </c>
      <c r="O110" s="16">
        <v>0</v>
      </c>
      <c r="P110" s="16">
        <v>6147</v>
      </c>
      <c r="Q110" s="19">
        <f>MATCH(C110,'[1]T12 - 3 Years (Formatted)'!$C$6:$C$212,0)</f>
        <v>114</v>
      </c>
      <c r="R110" s="1" t="str">
        <f t="shared" si="2"/>
        <v/>
      </c>
      <c r="T110" s="1" t="s">
        <v>195</v>
      </c>
    </row>
    <row r="111" spans="1:20" ht="15" customHeight="1" x14ac:dyDescent="0.25">
      <c r="C111" s="12" t="s">
        <v>117</v>
      </c>
      <c r="D111" s="13">
        <v>10.78</v>
      </c>
      <c r="E111" s="13">
        <v>10.79</v>
      </c>
      <c r="F111" s="13">
        <v>10.79</v>
      </c>
      <c r="G111" s="13">
        <v>0</v>
      </c>
      <c r="H111" s="13">
        <v>0</v>
      </c>
      <c r="I111" s="13">
        <v>0</v>
      </c>
      <c r="J111" s="13">
        <v>26.99</v>
      </c>
      <c r="K111" s="13">
        <v>0</v>
      </c>
      <c r="L111" s="13">
        <v>53.98</v>
      </c>
      <c r="M111" s="13">
        <v>0</v>
      </c>
      <c r="N111" s="13">
        <v>0</v>
      </c>
      <c r="O111" s="13">
        <v>0</v>
      </c>
      <c r="P111" s="13">
        <v>113.33</v>
      </c>
      <c r="Q111" s="19">
        <f>MATCH(C111,'[1]T12 - 3 Years (Formatted)'!$C$6:$C$212,0)</f>
        <v>116</v>
      </c>
      <c r="R111" s="1" t="str">
        <f t="shared" si="2"/>
        <v/>
      </c>
      <c r="T111" s="1" t="s">
        <v>195</v>
      </c>
    </row>
    <row r="112" spans="1:20" ht="15" customHeight="1" x14ac:dyDescent="0.25">
      <c r="C112" s="15" t="s">
        <v>118</v>
      </c>
      <c r="D112" s="16">
        <v>0</v>
      </c>
      <c r="E112" s="16">
        <v>0</v>
      </c>
      <c r="F112" s="16">
        <v>0</v>
      </c>
      <c r="G112" s="16">
        <v>0</v>
      </c>
      <c r="H112" s="16">
        <v>173.14</v>
      </c>
      <c r="I112" s="16">
        <v>0</v>
      </c>
      <c r="J112" s="16">
        <v>0</v>
      </c>
      <c r="K112" s="16">
        <v>700</v>
      </c>
      <c r="L112" s="16">
        <v>296.36</v>
      </c>
      <c r="M112" s="16">
        <v>0</v>
      </c>
      <c r="N112" s="16">
        <v>0</v>
      </c>
      <c r="O112" s="16">
        <v>0</v>
      </c>
      <c r="P112" s="16">
        <v>1169.5</v>
      </c>
      <c r="Q112" s="19">
        <f>MATCH(C112,'[1]T12 - 3 Years (Formatted)'!$C$6:$C$212,0)</f>
        <v>117</v>
      </c>
      <c r="R112" s="1" t="str">
        <f t="shared" si="2"/>
        <v/>
      </c>
      <c r="T112" s="1" t="s">
        <v>195</v>
      </c>
    </row>
    <row r="113" spans="1:20" ht="15" customHeight="1" x14ac:dyDescent="0.25">
      <c r="C113" s="12" t="s">
        <v>119</v>
      </c>
      <c r="D113" s="13">
        <v>678.72</v>
      </c>
      <c r="E113" s="13">
        <v>668.71</v>
      </c>
      <c r="F113" s="13">
        <v>377.72</v>
      </c>
      <c r="G113" s="13">
        <v>379</v>
      </c>
      <c r="H113" s="13">
        <v>377.49</v>
      </c>
      <c r="I113" s="13">
        <v>1364.74</v>
      </c>
      <c r="J113" s="13">
        <v>833.47</v>
      </c>
      <c r="K113" s="13">
        <v>933.46</v>
      </c>
      <c r="L113" s="13">
        <v>480</v>
      </c>
      <c r="M113" s="13">
        <v>1726.69</v>
      </c>
      <c r="N113" s="13">
        <v>863.58</v>
      </c>
      <c r="O113" s="13">
        <v>810.12</v>
      </c>
      <c r="P113" s="13">
        <v>9493.7000000000007</v>
      </c>
      <c r="Q113" s="19">
        <f>MATCH(C113,'[1]T12 - 3 Years (Formatted)'!$C$6:$C$212,0)</f>
        <v>118</v>
      </c>
      <c r="R113" s="1" t="str">
        <f t="shared" si="2"/>
        <v/>
      </c>
      <c r="T113" s="1" t="s">
        <v>195</v>
      </c>
    </row>
    <row r="114" spans="1:20" ht="15" customHeight="1" x14ac:dyDescent="0.25">
      <c r="C114" s="15" t="s">
        <v>120</v>
      </c>
      <c r="D114" s="16">
        <v>324.41000000000003</v>
      </c>
      <c r="E114" s="16">
        <v>682.59</v>
      </c>
      <c r="F114" s="16">
        <v>758.51</v>
      </c>
      <c r="G114" s="16">
        <v>872.49</v>
      </c>
      <c r="H114" s="16">
        <v>442.77</v>
      </c>
      <c r="I114" s="16">
        <v>575.74</v>
      </c>
      <c r="J114" s="16">
        <v>876.94</v>
      </c>
      <c r="K114" s="16">
        <v>1203.4000000000001</v>
      </c>
      <c r="L114" s="16">
        <v>474.53</v>
      </c>
      <c r="M114" s="16">
        <v>625.91</v>
      </c>
      <c r="N114" s="16">
        <v>726.4</v>
      </c>
      <c r="O114" s="16">
        <v>1547.74</v>
      </c>
      <c r="P114" s="16">
        <v>9111.43</v>
      </c>
      <c r="Q114" s="19">
        <f>MATCH(C114,'[1]T12 - 3 Years (Formatted)'!$C$6:$C$212,0)</f>
        <v>120</v>
      </c>
      <c r="R114" s="1" t="str">
        <f t="shared" si="2"/>
        <v/>
      </c>
      <c r="T114" s="1" t="s">
        <v>205</v>
      </c>
    </row>
    <row r="115" spans="1:20" ht="15" customHeight="1" x14ac:dyDescent="0.25">
      <c r="C115" s="12" t="s">
        <v>121</v>
      </c>
      <c r="D115" s="13">
        <v>0</v>
      </c>
      <c r="E115" s="13">
        <v>12.82</v>
      </c>
      <c r="F115" s="13">
        <v>0</v>
      </c>
      <c r="G115" s="13">
        <v>20.53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39.06</v>
      </c>
      <c r="O115" s="13">
        <v>0</v>
      </c>
      <c r="P115" s="13">
        <v>72.41</v>
      </c>
      <c r="Q115" s="19">
        <f>MATCH(C115,'[1]T12 - 3 Years (Formatted)'!$C$6:$C$212,0)</f>
        <v>121</v>
      </c>
      <c r="R115" s="1" t="str">
        <f t="shared" si="2"/>
        <v/>
      </c>
      <c r="T115" s="1" t="s">
        <v>206</v>
      </c>
    </row>
    <row r="116" spans="1:20" ht="15" customHeight="1" x14ac:dyDescent="0.25">
      <c r="C116" s="15" t="s">
        <v>122</v>
      </c>
      <c r="D116" s="16">
        <v>1801.02</v>
      </c>
      <c r="E116" s="16">
        <v>474.74</v>
      </c>
      <c r="F116" s="16">
        <v>500.26</v>
      </c>
      <c r="G116" s="16">
        <v>2147.89</v>
      </c>
      <c r="H116" s="16">
        <v>-621.53</v>
      </c>
      <c r="I116" s="16">
        <v>469.24</v>
      </c>
      <c r="J116" s="16">
        <v>464.29</v>
      </c>
      <c r="K116" s="16">
        <v>619.24</v>
      </c>
      <c r="L116" s="16">
        <v>314.2</v>
      </c>
      <c r="M116" s="16">
        <v>615.94000000000005</v>
      </c>
      <c r="N116" s="16">
        <v>465.94</v>
      </c>
      <c r="O116" s="16">
        <v>464.37</v>
      </c>
      <c r="P116" s="16">
        <v>7715.6</v>
      </c>
      <c r="Q116" s="19">
        <f>MATCH(C116,'[1]T12 - 3 Years (Formatted)'!$C$6:$C$212,0)</f>
        <v>122</v>
      </c>
      <c r="R116" s="1" t="str">
        <f t="shared" si="2"/>
        <v/>
      </c>
      <c r="T116" s="1" t="s">
        <v>195</v>
      </c>
    </row>
    <row r="117" spans="1:20" ht="15" customHeight="1" x14ac:dyDescent="0.25">
      <c r="C117" s="17" t="s">
        <v>123</v>
      </c>
      <c r="D117" s="14">
        <v>5403.37</v>
      </c>
      <c r="E117" s="14">
        <v>8903.94</v>
      </c>
      <c r="F117" s="14">
        <v>8654.48</v>
      </c>
      <c r="G117" s="14">
        <v>12327.22</v>
      </c>
      <c r="H117" s="14">
        <v>8009.56</v>
      </c>
      <c r="I117" s="14">
        <v>8367.41</v>
      </c>
      <c r="J117" s="14">
        <v>13075.73</v>
      </c>
      <c r="K117" s="14">
        <v>8103.87</v>
      </c>
      <c r="L117" s="14">
        <v>6103.04</v>
      </c>
      <c r="M117" s="14">
        <v>9157.18</v>
      </c>
      <c r="N117" s="14">
        <v>6888.26</v>
      </c>
      <c r="O117" s="14">
        <v>8404.25</v>
      </c>
      <c r="P117" s="14">
        <v>103398.31</v>
      </c>
      <c r="R117" s="1" t="str">
        <f t="shared" si="2"/>
        <v/>
      </c>
      <c r="T117" s="1" t="s">
        <v>195</v>
      </c>
    </row>
    <row r="118" spans="1:20" ht="15" customHeight="1" x14ac:dyDescent="0.25">
      <c r="A118" s="9"/>
      <c r="B118" s="9"/>
      <c r="C118" s="11" t="s">
        <v>124</v>
      </c>
      <c r="D118" s="11"/>
      <c r="E118" s="11"/>
      <c r="F118" s="11"/>
      <c r="R118" s="1" t="str">
        <f t="shared" si="2"/>
        <v/>
      </c>
      <c r="T118" s="1" t="s">
        <v>195</v>
      </c>
    </row>
    <row r="119" spans="1:20" ht="15" customHeight="1" x14ac:dyDescent="0.25">
      <c r="C119" s="12" t="s">
        <v>125</v>
      </c>
      <c r="D119" s="13">
        <v>1400</v>
      </c>
      <c r="E119" s="13">
        <v>1400</v>
      </c>
      <c r="F119" s="13">
        <v>1500</v>
      </c>
      <c r="G119" s="13">
        <v>1400</v>
      </c>
      <c r="H119" s="13">
        <v>1400</v>
      </c>
      <c r="I119" s="13">
        <v>1200</v>
      </c>
      <c r="J119" s="13">
        <v>2000</v>
      </c>
      <c r="K119" s="13">
        <v>2000</v>
      </c>
      <c r="L119" s="13">
        <v>2000</v>
      </c>
      <c r="M119" s="13">
        <v>2000</v>
      </c>
      <c r="N119" s="13">
        <v>2000</v>
      </c>
      <c r="O119" s="13">
        <v>2000</v>
      </c>
      <c r="P119" s="13">
        <v>20300</v>
      </c>
      <c r="Q119" s="19">
        <f>MATCH(C119,'[1]T12 - 3 Years (Formatted)'!$C$6:$C$212,0)</f>
        <v>127</v>
      </c>
      <c r="R119" s="1" t="str">
        <f t="shared" si="2"/>
        <v/>
      </c>
      <c r="T119" s="1" t="s">
        <v>195</v>
      </c>
    </row>
    <row r="120" spans="1:20" ht="15" customHeight="1" x14ac:dyDescent="0.25">
      <c r="C120" s="15" t="s">
        <v>126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11.58</v>
      </c>
      <c r="N120" s="16">
        <v>49.56</v>
      </c>
      <c r="O120" s="16">
        <v>14.44</v>
      </c>
      <c r="P120" s="16">
        <v>75.58</v>
      </c>
      <c r="Q120" s="19">
        <f>MATCH(C120,'[1]T12 - 3 Years (Formatted)'!$C$6:$C$212,0)</f>
        <v>128</v>
      </c>
      <c r="R120" s="1" t="str">
        <f t="shared" si="2"/>
        <v/>
      </c>
      <c r="T120" s="1" t="s">
        <v>195</v>
      </c>
    </row>
    <row r="121" spans="1:20" ht="15" customHeight="1" x14ac:dyDescent="0.25">
      <c r="C121" s="12" t="s">
        <v>127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258</v>
      </c>
      <c r="O121" s="13">
        <v>105</v>
      </c>
      <c r="P121" s="13">
        <v>363</v>
      </c>
      <c r="Q121" s="19">
        <f>MATCH(C121,'[1]T12 - 3 Years (Formatted)'!$C$6:$C$212,0)</f>
        <v>129</v>
      </c>
      <c r="R121" s="1" t="str">
        <f t="shared" si="2"/>
        <v/>
      </c>
      <c r="T121" s="1" t="s">
        <v>207</v>
      </c>
    </row>
    <row r="122" spans="1:20" ht="15" customHeight="1" x14ac:dyDescent="0.25">
      <c r="C122" s="15" t="s">
        <v>128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210</v>
      </c>
      <c r="M122" s="16">
        <v>0</v>
      </c>
      <c r="N122" s="16">
        <v>0</v>
      </c>
      <c r="O122" s="16">
        <v>480</v>
      </c>
      <c r="P122" s="16">
        <v>690</v>
      </c>
      <c r="Q122" s="19">
        <f>MATCH(C122,'[1]T12 - 3 Years (Formatted)'!$C$6:$C$212,0)</f>
        <v>130</v>
      </c>
      <c r="R122" s="1" t="str">
        <f t="shared" si="2"/>
        <v/>
      </c>
      <c r="T122" s="1" t="s">
        <v>195</v>
      </c>
    </row>
    <row r="123" spans="1:20" ht="15" customHeight="1" x14ac:dyDescent="0.25">
      <c r="C123" s="12" t="s">
        <v>129</v>
      </c>
      <c r="D123" s="13">
        <v>0</v>
      </c>
      <c r="E123" s="13">
        <v>1350</v>
      </c>
      <c r="F123" s="13">
        <v>200</v>
      </c>
      <c r="G123" s="13">
        <v>0</v>
      </c>
      <c r="H123" s="13">
        <v>0</v>
      </c>
      <c r="I123" s="13">
        <v>0</v>
      </c>
      <c r="J123" s="13">
        <v>1500</v>
      </c>
      <c r="K123" s="13">
        <v>0</v>
      </c>
      <c r="L123" s="13">
        <v>0</v>
      </c>
      <c r="M123" s="13">
        <v>0</v>
      </c>
      <c r="N123" s="13">
        <v>1100</v>
      </c>
      <c r="O123" s="13">
        <v>0</v>
      </c>
      <c r="P123" s="13">
        <v>4150</v>
      </c>
      <c r="Q123" s="19">
        <f>MATCH(C123,'[1]T12 - 3 Years (Formatted)'!$C$6:$C$212,0)</f>
        <v>131</v>
      </c>
      <c r="R123" s="1" t="str">
        <f t="shared" si="2"/>
        <v/>
      </c>
      <c r="T123" s="1" t="s">
        <v>208</v>
      </c>
    </row>
    <row r="124" spans="1:20" ht="15" customHeight="1" x14ac:dyDescent="0.25">
      <c r="C124" s="15" t="s">
        <v>130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149.75</v>
      </c>
      <c r="K124" s="16">
        <v>0</v>
      </c>
      <c r="L124" s="16">
        <v>11.19</v>
      </c>
      <c r="M124" s="16">
        <v>0</v>
      </c>
      <c r="N124" s="16">
        <v>0</v>
      </c>
      <c r="O124" s="16">
        <v>0</v>
      </c>
      <c r="P124" s="16">
        <v>160.94</v>
      </c>
      <c r="Q124" s="19">
        <f>MATCH(C124,'[1]T12 - 3 Years (Formatted)'!$C$6:$C$212,0)</f>
        <v>132</v>
      </c>
      <c r="R124" s="1" t="str">
        <f t="shared" si="2"/>
        <v/>
      </c>
      <c r="T124" s="1" t="s">
        <v>195</v>
      </c>
    </row>
    <row r="125" spans="1:20" ht="15" customHeight="1" x14ac:dyDescent="0.25">
      <c r="C125" s="12" t="s">
        <v>131</v>
      </c>
      <c r="D125" s="13">
        <v>829.49</v>
      </c>
      <c r="E125" s="13">
        <v>829.49</v>
      </c>
      <c r="F125" s="13">
        <v>5851.43</v>
      </c>
      <c r="G125" s="13">
        <v>1666.48</v>
      </c>
      <c r="H125" s="13">
        <v>1666.48</v>
      </c>
      <c r="I125" s="13">
        <v>1666.48</v>
      </c>
      <c r="J125" s="13">
        <v>1666.48</v>
      </c>
      <c r="K125" s="13">
        <v>1666.48</v>
      </c>
      <c r="L125" s="13">
        <v>1666.48</v>
      </c>
      <c r="M125" s="13">
        <v>1772.25</v>
      </c>
      <c r="N125" s="13">
        <v>-113.27</v>
      </c>
      <c r="O125" s="13">
        <v>829.49</v>
      </c>
      <c r="P125" s="13">
        <v>19997.759999999998</v>
      </c>
      <c r="Q125" s="19">
        <f>MATCH(C125,'[1]T12 - 3 Years (Formatted)'!$C$6:$C$212,0)</f>
        <v>133</v>
      </c>
      <c r="R125" s="1" t="str">
        <f t="shared" si="2"/>
        <v/>
      </c>
      <c r="T125" s="1" t="s">
        <v>195</v>
      </c>
    </row>
    <row r="126" spans="1:20" ht="15" customHeight="1" x14ac:dyDescent="0.25">
      <c r="C126" s="15" t="s">
        <v>132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75</v>
      </c>
      <c r="J126" s="16">
        <v>0</v>
      </c>
      <c r="K126" s="16">
        <v>0</v>
      </c>
      <c r="L126" s="16">
        <v>75</v>
      </c>
      <c r="M126" s="16">
        <v>0</v>
      </c>
      <c r="N126" s="16">
        <v>0</v>
      </c>
      <c r="O126" s="16">
        <v>75</v>
      </c>
      <c r="P126" s="16">
        <v>225</v>
      </c>
      <c r="Q126" s="19">
        <f>MATCH(C126,'[1]T12 - 3 Years (Formatted)'!$C$6:$C$212,0)</f>
        <v>134</v>
      </c>
      <c r="R126" s="1" t="str">
        <f t="shared" si="2"/>
        <v/>
      </c>
      <c r="T126" s="1" t="s">
        <v>195</v>
      </c>
    </row>
    <row r="127" spans="1:20" ht="15" customHeight="1" x14ac:dyDescent="0.25">
      <c r="C127" s="12" t="s">
        <v>133</v>
      </c>
      <c r="D127" s="13">
        <v>0</v>
      </c>
      <c r="E127" s="13">
        <v>0</v>
      </c>
      <c r="F127" s="13">
        <v>0</v>
      </c>
      <c r="G127" s="13">
        <v>0</v>
      </c>
      <c r="H127" s="13">
        <v>395</v>
      </c>
      <c r="I127" s="13">
        <v>0</v>
      </c>
      <c r="J127" s="13">
        <v>2263.31</v>
      </c>
      <c r="K127" s="13">
        <v>0</v>
      </c>
      <c r="L127" s="13">
        <v>1335</v>
      </c>
      <c r="M127" s="13">
        <v>878</v>
      </c>
      <c r="N127" s="13">
        <v>4608.78</v>
      </c>
      <c r="O127" s="13">
        <v>619.4</v>
      </c>
      <c r="P127" s="13">
        <v>10099.49</v>
      </c>
      <c r="Q127" s="19">
        <f>MATCH(C127,'[1]T12 - 3 Years (Formatted)'!$C$6:$C$212,0)</f>
        <v>135</v>
      </c>
      <c r="R127" s="1" t="str">
        <f t="shared" si="2"/>
        <v/>
      </c>
      <c r="T127" s="1" t="s">
        <v>195</v>
      </c>
    </row>
    <row r="128" spans="1:20" ht="15" customHeight="1" x14ac:dyDescent="0.25">
      <c r="C128" s="15" t="s">
        <v>134</v>
      </c>
      <c r="D128" s="16">
        <v>2367.0100000000002</v>
      </c>
      <c r="E128" s="16">
        <v>2367.0100000000002</v>
      </c>
      <c r="F128" s="16">
        <v>2367.0100000000002</v>
      </c>
      <c r="G128" s="16">
        <v>2367.0100000000002</v>
      </c>
      <c r="H128" s="16">
        <v>2367.0100000000002</v>
      </c>
      <c r="I128" s="16">
        <v>2537.0100000000002</v>
      </c>
      <c r="J128" s="16">
        <v>2367.0100000000002</v>
      </c>
      <c r="K128" s="16">
        <v>367.01</v>
      </c>
      <c r="L128" s="16">
        <v>4367.01</v>
      </c>
      <c r="M128" s="16">
        <v>367.01</v>
      </c>
      <c r="N128" s="16">
        <v>2367.0100000000002</v>
      </c>
      <c r="O128" s="16">
        <v>2367.0100000000002</v>
      </c>
      <c r="P128" s="16">
        <v>26574.12</v>
      </c>
      <c r="Q128" s="19">
        <f>MATCH(C128,'[1]T12 - 3 Years (Formatted)'!$C$6:$C$212,0)</f>
        <v>136</v>
      </c>
      <c r="R128" s="1" t="str">
        <f t="shared" si="2"/>
        <v/>
      </c>
      <c r="T128" s="1" t="s">
        <v>195</v>
      </c>
    </row>
    <row r="129" spans="1:20" ht="15" customHeight="1" x14ac:dyDescent="0.25">
      <c r="C129" s="12" t="s">
        <v>135</v>
      </c>
      <c r="D129" s="13">
        <v>762</v>
      </c>
      <c r="E129" s="13">
        <v>367</v>
      </c>
      <c r="F129" s="13">
        <v>537</v>
      </c>
      <c r="G129" s="13">
        <v>367</v>
      </c>
      <c r="H129" s="13">
        <v>682</v>
      </c>
      <c r="I129" s="13">
        <v>487</v>
      </c>
      <c r="J129" s="13">
        <v>1732</v>
      </c>
      <c r="K129" s="13">
        <v>1077</v>
      </c>
      <c r="L129" s="13">
        <v>607</v>
      </c>
      <c r="M129" s="13">
        <v>457</v>
      </c>
      <c r="N129" s="13">
        <v>567</v>
      </c>
      <c r="O129" s="13">
        <v>487</v>
      </c>
      <c r="P129" s="13">
        <v>8129</v>
      </c>
      <c r="Q129" s="19">
        <f>MATCH(C129,'[1]T12 - 3 Years (Formatted)'!$C$6:$C$212,0)</f>
        <v>137</v>
      </c>
      <c r="R129" s="1" t="str">
        <f t="shared" ref="R129:R185" si="3">IF(ISERROR($Q129),PROPER(TRIM($C129)),"")</f>
        <v/>
      </c>
      <c r="T129" s="1" t="s">
        <v>195</v>
      </c>
    </row>
    <row r="130" spans="1:20" ht="15" customHeight="1" x14ac:dyDescent="0.25">
      <c r="C130" s="15" t="s">
        <v>136</v>
      </c>
      <c r="D130" s="16">
        <v>2007.47</v>
      </c>
      <c r="E130" s="16">
        <v>2007.47</v>
      </c>
      <c r="F130" s="16">
        <v>2007.47</v>
      </c>
      <c r="G130" s="16">
        <v>2007.47</v>
      </c>
      <c r="H130" s="16">
        <v>2007.47</v>
      </c>
      <c r="I130" s="16">
        <v>2007.47</v>
      </c>
      <c r="J130" s="16">
        <v>2007.47</v>
      </c>
      <c r="K130" s="16">
        <v>2007.47</v>
      </c>
      <c r="L130" s="16">
        <v>2007.47</v>
      </c>
      <c r="M130" s="16">
        <v>2420.89</v>
      </c>
      <c r="N130" s="16">
        <v>2021.71</v>
      </c>
      <c r="O130" s="16">
        <v>854.4</v>
      </c>
      <c r="P130" s="16">
        <v>23364.23</v>
      </c>
      <c r="Q130" s="19">
        <f>MATCH(C130,'[1]T12 - 3 Years (Formatted)'!$C$6:$C$212,0)</f>
        <v>138</v>
      </c>
      <c r="R130" s="1" t="str">
        <f t="shared" si="3"/>
        <v/>
      </c>
      <c r="T130" s="1" t="s">
        <v>195</v>
      </c>
    </row>
    <row r="131" spans="1:20" ht="15" customHeight="1" x14ac:dyDescent="0.25">
      <c r="C131" s="17" t="s">
        <v>137</v>
      </c>
      <c r="D131" s="14">
        <v>7365.97</v>
      </c>
      <c r="E131" s="14">
        <v>8320.9699999999993</v>
      </c>
      <c r="F131" s="14">
        <v>12462.91</v>
      </c>
      <c r="G131" s="14">
        <v>7807.96</v>
      </c>
      <c r="H131" s="14">
        <v>8517.9599999999991</v>
      </c>
      <c r="I131" s="14">
        <v>7972.96</v>
      </c>
      <c r="J131" s="14">
        <v>13686.02</v>
      </c>
      <c r="K131" s="14">
        <v>7117.96</v>
      </c>
      <c r="L131" s="14">
        <v>12279.15</v>
      </c>
      <c r="M131" s="14">
        <v>7906.73</v>
      </c>
      <c r="N131" s="14">
        <v>12858.79</v>
      </c>
      <c r="O131" s="14">
        <v>7831.74</v>
      </c>
      <c r="P131" s="14">
        <v>114129.12</v>
      </c>
      <c r="R131" s="1" t="str">
        <f t="shared" si="3"/>
        <v/>
      </c>
      <c r="T131" s="1" t="s">
        <v>195</v>
      </c>
    </row>
    <row r="132" spans="1:20" ht="15" customHeight="1" x14ac:dyDescent="0.25">
      <c r="A132" s="9"/>
      <c r="B132" s="9"/>
      <c r="C132" s="11" t="s">
        <v>138</v>
      </c>
      <c r="D132" s="11"/>
      <c r="E132" s="11"/>
      <c r="F132" s="11"/>
      <c r="R132" s="1" t="str">
        <f t="shared" si="3"/>
        <v/>
      </c>
      <c r="T132" s="1" t="s">
        <v>195</v>
      </c>
    </row>
    <row r="133" spans="1:20" ht="15" customHeight="1" x14ac:dyDescent="0.25">
      <c r="C133" s="12" t="s">
        <v>139</v>
      </c>
      <c r="D133" s="13">
        <v>2022.5</v>
      </c>
      <c r="E133" s="13">
        <v>-12.87</v>
      </c>
      <c r="F133" s="13">
        <v>0</v>
      </c>
      <c r="G133" s="13">
        <v>370.36</v>
      </c>
      <c r="H133" s="13">
        <v>170</v>
      </c>
      <c r="I133" s="13">
        <v>0</v>
      </c>
      <c r="J133" s="13">
        <v>-237</v>
      </c>
      <c r="K133" s="13">
        <v>475</v>
      </c>
      <c r="L133" s="13">
        <v>1213.5</v>
      </c>
      <c r="M133" s="13">
        <v>533</v>
      </c>
      <c r="N133" s="13">
        <v>0</v>
      </c>
      <c r="O133" s="13">
        <v>0</v>
      </c>
      <c r="P133" s="13">
        <v>4534.49</v>
      </c>
      <c r="Q133" s="19">
        <f>MATCH(C133,'[1]T12 - 3 Years (Formatted)'!$C$6:$C$212,0)</f>
        <v>142</v>
      </c>
      <c r="R133" s="1" t="str">
        <f t="shared" si="3"/>
        <v/>
      </c>
      <c r="T133" s="1" t="s">
        <v>195</v>
      </c>
    </row>
    <row r="134" spans="1:20" ht="15" customHeight="1" x14ac:dyDescent="0.25">
      <c r="C134" s="15" t="s">
        <v>140</v>
      </c>
      <c r="D134" s="16">
        <v>695.74</v>
      </c>
      <c r="E134" s="16">
        <v>987.71</v>
      </c>
      <c r="F134" s="16">
        <v>1044.77</v>
      </c>
      <c r="G134" s="16">
        <v>0</v>
      </c>
      <c r="H134" s="16">
        <v>1278.98</v>
      </c>
      <c r="I134" s="16">
        <v>2537.1999999999998</v>
      </c>
      <c r="J134" s="16">
        <v>2375.83</v>
      </c>
      <c r="K134" s="16">
        <v>1179.95</v>
      </c>
      <c r="L134" s="16">
        <v>872.75</v>
      </c>
      <c r="M134" s="16">
        <v>1363.54</v>
      </c>
      <c r="N134" s="16">
        <v>1039.73</v>
      </c>
      <c r="O134" s="16">
        <v>1455.93</v>
      </c>
      <c r="P134" s="16">
        <v>14832.13</v>
      </c>
      <c r="Q134" s="19">
        <f>MATCH(C134,'[1]T12 - 3 Years (Formatted)'!$C$6:$C$212,0)</f>
        <v>143</v>
      </c>
      <c r="R134" s="1" t="str">
        <f t="shared" si="3"/>
        <v/>
      </c>
      <c r="T134" s="1" t="s">
        <v>195</v>
      </c>
    </row>
    <row r="135" spans="1:20" ht="15" customHeight="1" x14ac:dyDescent="0.25">
      <c r="C135" s="12" t="s">
        <v>141</v>
      </c>
      <c r="D135" s="13">
        <v>0</v>
      </c>
      <c r="E135" s="13">
        <v>125</v>
      </c>
      <c r="F135" s="13">
        <v>480</v>
      </c>
      <c r="G135" s="13">
        <v>0</v>
      </c>
      <c r="H135" s="13">
        <v>375</v>
      </c>
      <c r="I135" s="13">
        <v>1025</v>
      </c>
      <c r="J135" s="13">
        <v>220</v>
      </c>
      <c r="K135" s="13">
        <v>195</v>
      </c>
      <c r="L135" s="13">
        <v>1040</v>
      </c>
      <c r="M135" s="13">
        <v>195</v>
      </c>
      <c r="N135" s="13">
        <v>100</v>
      </c>
      <c r="O135" s="13">
        <v>50</v>
      </c>
      <c r="P135" s="13">
        <v>3805</v>
      </c>
      <c r="Q135" s="19">
        <f>MATCH(C135,'[1]T12 - 3 Years (Formatted)'!$C$6:$C$212,0)</f>
        <v>145</v>
      </c>
      <c r="R135" s="1" t="str">
        <f t="shared" si="3"/>
        <v/>
      </c>
      <c r="T135" s="1" t="s">
        <v>195</v>
      </c>
    </row>
    <row r="136" spans="1:20" ht="15" customHeight="1" x14ac:dyDescent="0.25">
      <c r="C136" s="15" t="s">
        <v>142</v>
      </c>
      <c r="D136" s="16">
        <v>121.14</v>
      </c>
      <c r="E136" s="16">
        <v>311.18</v>
      </c>
      <c r="F136" s="16">
        <v>480.14</v>
      </c>
      <c r="G136" s="16">
        <v>179.96</v>
      </c>
      <c r="H136" s="16">
        <v>1790.56</v>
      </c>
      <c r="I136" s="16">
        <v>418.93</v>
      </c>
      <c r="J136" s="16">
        <v>564.27</v>
      </c>
      <c r="K136" s="16">
        <v>205.64</v>
      </c>
      <c r="L136" s="16">
        <v>775.01</v>
      </c>
      <c r="M136" s="16">
        <v>637.49</v>
      </c>
      <c r="N136" s="16">
        <v>289.08</v>
      </c>
      <c r="O136" s="16">
        <v>535.02</v>
      </c>
      <c r="P136" s="16">
        <v>6308.42</v>
      </c>
      <c r="Q136" s="19">
        <f>MATCH(C136,'[1]T12 - 3 Years (Formatted)'!$C$6:$C$212,0)</f>
        <v>146</v>
      </c>
      <c r="R136" s="1" t="str">
        <f t="shared" si="3"/>
        <v/>
      </c>
      <c r="T136" s="1" t="s">
        <v>195</v>
      </c>
    </row>
    <row r="137" spans="1:20" ht="15" customHeight="1" x14ac:dyDescent="0.25">
      <c r="C137" s="12" t="s">
        <v>143</v>
      </c>
      <c r="D137" s="13">
        <v>185</v>
      </c>
      <c r="E137" s="13">
        <v>0</v>
      </c>
      <c r="F137" s="13">
        <v>250</v>
      </c>
      <c r="G137" s="13">
        <v>0</v>
      </c>
      <c r="H137" s="13">
        <v>0</v>
      </c>
      <c r="I137" s="13">
        <v>4684.24</v>
      </c>
      <c r="J137" s="13">
        <v>325</v>
      </c>
      <c r="K137" s="13">
        <v>0</v>
      </c>
      <c r="L137" s="13">
        <v>0</v>
      </c>
      <c r="M137" s="13">
        <v>305</v>
      </c>
      <c r="N137" s="13">
        <v>0</v>
      </c>
      <c r="O137" s="13">
        <v>0</v>
      </c>
      <c r="P137" s="13">
        <v>5749.24</v>
      </c>
      <c r="Q137" s="19">
        <f>MATCH(C137,'[1]T12 - 3 Years (Formatted)'!$C$6:$C$212,0)</f>
        <v>147</v>
      </c>
      <c r="R137" s="1" t="str">
        <f t="shared" si="3"/>
        <v/>
      </c>
      <c r="T137" s="1" t="s">
        <v>209</v>
      </c>
    </row>
    <row r="138" spans="1:20" ht="15" customHeight="1" x14ac:dyDescent="0.25">
      <c r="C138" s="15" t="s">
        <v>144</v>
      </c>
      <c r="D138" s="16">
        <v>0</v>
      </c>
      <c r="E138" s="16">
        <v>0</v>
      </c>
      <c r="F138" s="16">
        <v>0</v>
      </c>
      <c r="G138" s="16">
        <v>0</v>
      </c>
      <c r="H138" s="16">
        <v>266.95999999999998</v>
      </c>
      <c r="I138" s="16">
        <v>0</v>
      </c>
      <c r="J138" s="16">
        <v>0</v>
      </c>
      <c r="K138" s="16">
        <v>0</v>
      </c>
      <c r="L138" s="16">
        <v>570</v>
      </c>
      <c r="M138" s="16">
        <v>0</v>
      </c>
      <c r="N138" s="16">
        <v>0</v>
      </c>
      <c r="O138" s="16">
        <v>0</v>
      </c>
      <c r="P138" s="16">
        <v>836.96</v>
      </c>
      <c r="Q138" s="19">
        <f>MATCH(C138,'[1]T12 - 3 Years (Formatted)'!$C$6:$C$212,0)</f>
        <v>148</v>
      </c>
      <c r="R138" s="1" t="str">
        <f t="shared" si="3"/>
        <v/>
      </c>
      <c r="T138" s="1" t="s">
        <v>195</v>
      </c>
    </row>
    <row r="139" spans="1:20" ht="15" customHeight="1" x14ac:dyDescent="0.25">
      <c r="C139" s="12" t="s">
        <v>145</v>
      </c>
      <c r="D139" s="13">
        <v>1247.92</v>
      </c>
      <c r="E139" s="13">
        <v>1890.33</v>
      </c>
      <c r="F139" s="13">
        <v>1152.93</v>
      </c>
      <c r="G139" s="13">
        <v>1907.72</v>
      </c>
      <c r="H139" s="13">
        <v>2323.8000000000002</v>
      </c>
      <c r="I139" s="13">
        <v>1625.04</v>
      </c>
      <c r="J139" s="13">
        <v>2560.5700000000002</v>
      </c>
      <c r="K139" s="13">
        <v>1491.13</v>
      </c>
      <c r="L139" s="13">
        <v>1051.3499999999999</v>
      </c>
      <c r="M139" s="13">
        <v>1694.89</v>
      </c>
      <c r="N139" s="13">
        <v>506.23</v>
      </c>
      <c r="O139" s="13">
        <v>2892.24</v>
      </c>
      <c r="P139" s="13">
        <v>20344.150000000001</v>
      </c>
      <c r="Q139" s="19">
        <f>MATCH(C139,'[1]T12 - 3 Years (Formatted)'!$C$6:$C$212,0)</f>
        <v>149</v>
      </c>
      <c r="R139" s="1" t="str">
        <f t="shared" si="3"/>
        <v/>
      </c>
      <c r="T139" s="1" t="s">
        <v>195</v>
      </c>
    </row>
    <row r="140" spans="1:20" ht="15" customHeight="1" x14ac:dyDescent="0.25">
      <c r="C140" s="15" t="s">
        <v>146</v>
      </c>
      <c r="D140" s="16">
        <v>0</v>
      </c>
      <c r="E140" s="16">
        <v>0</v>
      </c>
      <c r="F140" s="16">
        <v>0</v>
      </c>
      <c r="G140" s="16">
        <v>425</v>
      </c>
      <c r="H140" s="16">
        <v>0</v>
      </c>
      <c r="I140" s="16">
        <v>0</v>
      </c>
      <c r="J140" s="16">
        <v>320</v>
      </c>
      <c r="K140" s="16">
        <v>30</v>
      </c>
      <c r="L140" s="16">
        <v>0</v>
      </c>
      <c r="M140" s="16">
        <v>0</v>
      </c>
      <c r="N140" s="16">
        <v>0</v>
      </c>
      <c r="O140" s="16">
        <v>0</v>
      </c>
      <c r="P140" s="16">
        <v>775</v>
      </c>
      <c r="Q140" s="19">
        <f>MATCH(C140,'[1]T12 - 3 Years (Formatted)'!$C$6:$C$212,0)</f>
        <v>150</v>
      </c>
      <c r="R140" s="1" t="str">
        <f t="shared" si="3"/>
        <v/>
      </c>
      <c r="T140" s="1" t="s">
        <v>210</v>
      </c>
    </row>
    <row r="141" spans="1:20" ht="15" customHeight="1" x14ac:dyDescent="0.25">
      <c r="C141" s="12" t="s">
        <v>147</v>
      </c>
      <c r="D141" s="13">
        <v>0</v>
      </c>
      <c r="E141" s="13">
        <v>0</v>
      </c>
      <c r="F141" s="13">
        <v>235.58</v>
      </c>
      <c r="G141" s="13">
        <v>0</v>
      </c>
      <c r="H141" s="13">
        <v>295.73</v>
      </c>
      <c r="I141" s="13">
        <v>0</v>
      </c>
      <c r="J141" s="13">
        <v>6</v>
      </c>
      <c r="K141" s="13">
        <v>0</v>
      </c>
      <c r="L141" s="13">
        <v>30</v>
      </c>
      <c r="M141" s="13">
        <v>0</v>
      </c>
      <c r="N141" s="13">
        <v>0</v>
      </c>
      <c r="O141" s="13">
        <v>443.4</v>
      </c>
      <c r="P141" s="13">
        <v>1010.71</v>
      </c>
      <c r="Q141" s="19">
        <f>MATCH(C141,'[1]T12 - 3 Years (Formatted)'!$C$6:$C$212,0)</f>
        <v>151</v>
      </c>
      <c r="R141" s="1" t="str">
        <f t="shared" si="3"/>
        <v/>
      </c>
      <c r="T141" s="1" t="s">
        <v>195</v>
      </c>
    </row>
    <row r="142" spans="1:20" ht="15" customHeight="1" x14ac:dyDescent="0.25">
      <c r="C142" s="15" t="s">
        <v>148</v>
      </c>
      <c r="D142" s="16">
        <v>141.35</v>
      </c>
      <c r="E142" s="16">
        <v>1604.48</v>
      </c>
      <c r="F142" s="16">
        <v>444.63</v>
      </c>
      <c r="G142" s="16">
        <v>1163.48</v>
      </c>
      <c r="H142" s="16">
        <v>70.680000000000007</v>
      </c>
      <c r="I142" s="16">
        <v>1688.16</v>
      </c>
      <c r="J142" s="16">
        <v>0</v>
      </c>
      <c r="K142" s="16">
        <v>355.42</v>
      </c>
      <c r="L142" s="16">
        <v>338.68</v>
      </c>
      <c r="M142" s="16">
        <v>324.93</v>
      </c>
      <c r="N142" s="16">
        <v>0</v>
      </c>
      <c r="O142" s="16">
        <v>494.82</v>
      </c>
      <c r="P142" s="16">
        <v>6626.63</v>
      </c>
      <c r="Q142" s="19">
        <f>MATCH(C142,'[1]T12 - 3 Years (Formatted)'!$C$6:$C$212,0)</f>
        <v>153</v>
      </c>
      <c r="R142" s="1" t="str">
        <f t="shared" si="3"/>
        <v/>
      </c>
      <c r="T142" s="1" t="s">
        <v>195</v>
      </c>
    </row>
    <row r="143" spans="1:20" ht="15" customHeight="1" x14ac:dyDescent="0.25">
      <c r="C143" s="12" t="s">
        <v>149</v>
      </c>
      <c r="D143" s="13">
        <v>351</v>
      </c>
      <c r="E143" s="13">
        <v>0</v>
      </c>
      <c r="F143" s="13">
        <v>50</v>
      </c>
      <c r="G143" s="13">
        <v>95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496</v>
      </c>
      <c r="Q143" s="19">
        <f>MATCH(C143,'[1]T12 - 3 Years (Formatted)'!$C$6:$C$212,0)</f>
        <v>154</v>
      </c>
      <c r="R143" s="1" t="str">
        <f t="shared" si="3"/>
        <v/>
      </c>
      <c r="T143" s="1" t="s">
        <v>211</v>
      </c>
    </row>
    <row r="144" spans="1:20" ht="15" customHeight="1" x14ac:dyDescent="0.25">
      <c r="C144" s="15" t="s">
        <v>150</v>
      </c>
      <c r="D144" s="16">
        <v>424.52</v>
      </c>
      <c r="E144" s="16">
        <v>650.63</v>
      </c>
      <c r="F144" s="16">
        <v>169.12</v>
      </c>
      <c r="G144" s="16">
        <v>547.21</v>
      </c>
      <c r="H144" s="16">
        <v>1224.6500000000001</v>
      </c>
      <c r="I144" s="16">
        <v>1115.04</v>
      </c>
      <c r="J144" s="16">
        <v>806.82</v>
      </c>
      <c r="K144" s="16">
        <v>493.18</v>
      </c>
      <c r="L144" s="16">
        <v>212.66</v>
      </c>
      <c r="M144" s="16">
        <v>1642.29</v>
      </c>
      <c r="N144" s="16">
        <v>391.25</v>
      </c>
      <c r="O144" s="16">
        <v>667.59</v>
      </c>
      <c r="P144" s="16">
        <v>8344.9599999999991</v>
      </c>
      <c r="Q144" s="19">
        <f>MATCH(C144,'[1]T12 - 3 Years (Formatted)'!$C$6:$C$212,0)</f>
        <v>155</v>
      </c>
      <c r="R144" s="1" t="str">
        <f t="shared" si="3"/>
        <v/>
      </c>
      <c r="T144" s="1" t="s">
        <v>195</v>
      </c>
    </row>
    <row r="145" spans="1:20" ht="15" customHeight="1" x14ac:dyDescent="0.25">
      <c r="C145" s="12" t="s">
        <v>151</v>
      </c>
      <c r="D145" s="13">
        <v>384.83</v>
      </c>
      <c r="E145" s="13">
        <v>110.65</v>
      </c>
      <c r="F145" s="13">
        <v>444.4</v>
      </c>
      <c r="G145" s="13">
        <v>259.18</v>
      </c>
      <c r="H145" s="13">
        <v>629.36</v>
      </c>
      <c r="I145" s="13">
        <v>1385.73</v>
      </c>
      <c r="J145" s="13">
        <v>454.95</v>
      </c>
      <c r="K145" s="13">
        <v>668.51</v>
      </c>
      <c r="L145" s="13">
        <v>197.29</v>
      </c>
      <c r="M145" s="13">
        <v>548.85</v>
      </c>
      <c r="N145" s="13">
        <v>0</v>
      </c>
      <c r="O145" s="13">
        <v>281.67</v>
      </c>
      <c r="P145" s="13">
        <v>5365.42</v>
      </c>
      <c r="Q145" s="19">
        <f>MATCH(C145,'[1]T12 - 3 Years (Formatted)'!$C$6:$C$212,0)</f>
        <v>156</v>
      </c>
      <c r="R145" s="1" t="str">
        <f t="shared" si="3"/>
        <v/>
      </c>
      <c r="T145" s="1" t="s">
        <v>195</v>
      </c>
    </row>
    <row r="146" spans="1:20" ht="15" customHeight="1" x14ac:dyDescent="0.25">
      <c r="C146" s="15" t="s">
        <v>152</v>
      </c>
      <c r="D146" s="16">
        <v>199</v>
      </c>
      <c r="E146" s="16">
        <v>125</v>
      </c>
      <c r="F146" s="16">
        <v>0</v>
      </c>
      <c r="G146" s="16">
        <v>1340</v>
      </c>
      <c r="H146" s="16">
        <v>625</v>
      </c>
      <c r="I146" s="16">
        <v>0</v>
      </c>
      <c r="J146" s="16">
        <v>0</v>
      </c>
      <c r="K146" s="16">
        <v>65</v>
      </c>
      <c r="L146" s="16">
        <v>790</v>
      </c>
      <c r="M146" s="16">
        <v>0</v>
      </c>
      <c r="N146" s="16">
        <v>0</v>
      </c>
      <c r="O146" s="16">
        <v>0</v>
      </c>
      <c r="P146" s="16">
        <v>3144</v>
      </c>
      <c r="Q146" s="19">
        <f>MATCH(C146,'[1]T12 - 3 Years (Formatted)'!$C$6:$C$212,0)</f>
        <v>157</v>
      </c>
      <c r="R146" s="1" t="str">
        <f t="shared" si="3"/>
        <v/>
      </c>
      <c r="T146" s="1" t="s">
        <v>212</v>
      </c>
    </row>
    <row r="147" spans="1:20" ht="15" customHeight="1" x14ac:dyDescent="0.25">
      <c r="C147" s="12" t="s">
        <v>153</v>
      </c>
      <c r="D147" s="13">
        <v>216.01</v>
      </c>
      <c r="E147" s="13">
        <v>959.64</v>
      </c>
      <c r="F147" s="13">
        <v>709.23</v>
      </c>
      <c r="G147" s="13">
        <v>485.31</v>
      </c>
      <c r="H147" s="13">
        <v>525.65</v>
      </c>
      <c r="I147" s="13">
        <v>1322.38</v>
      </c>
      <c r="J147" s="13">
        <v>712.05</v>
      </c>
      <c r="K147" s="13">
        <v>936.55</v>
      </c>
      <c r="L147" s="13">
        <v>596.83000000000004</v>
      </c>
      <c r="M147" s="13">
        <v>974.13</v>
      </c>
      <c r="N147" s="13">
        <v>511.76</v>
      </c>
      <c r="O147" s="13">
        <v>30.34</v>
      </c>
      <c r="P147" s="13">
        <v>7979.88</v>
      </c>
      <c r="Q147" s="19">
        <f>MATCH(C147,'[1]T12 - 3 Years (Formatted)'!$C$6:$C$212,0)</f>
        <v>158</v>
      </c>
      <c r="R147" s="1" t="str">
        <f t="shared" si="3"/>
        <v/>
      </c>
      <c r="T147" s="1" t="s">
        <v>195</v>
      </c>
    </row>
    <row r="148" spans="1:20" ht="15" customHeight="1" x14ac:dyDescent="0.25">
      <c r="C148" s="15" t="s">
        <v>154</v>
      </c>
      <c r="D148" s="16">
        <v>771.08</v>
      </c>
      <c r="E148" s="16">
        <v>161.25</v>
      </c>
      <c r="F148" s="16">
        <v>296.56</v>
      </c>
      <c r="G148" s="16">
        <v>1047.78</v>
      </c>
      <c r="H148" s="16">
        <v>742.48</v>
      </c>
      <c r="I148" s="16">
        <v>336.97</v>
      </c>
      <c r="J148" s="16">
        <v>190.34</v>
      </c>
      <c r="K148" s="16">
        <v>174.63</v>
      </c>
      <c r="L148" s="16">
        <v>174.63</v>
      </c>
      <c r="M148" s="16">
        <v>561.97</v>
      </c>
      <c r="N148" s="16">
        <v>181.97</v>
      </c>
      <c r="O148" s="16">
        <v>181.97</v>
      </c>
      <c r="P148" s="16">
        <v>4821.63</v>
      </c>
      <c r="Q148" s="19">
        <f>MATCH(C148,'[1]T12 - 3 Years (Formatted)'!$C$6:$C$212,0)</f>
        <v>159</v>
      </c>
      <c r="R148" s="1" t="str">
        <f t="shared" si="3"/>
        <v/>
      </c>
      <c r="T148" s="1" t="s">
        <v>213</v>
      </c>
    </row>
    <row r="149" spans="1:20" ht="15" customHeight="1" x14ac:dyDescent="0.25">
      <c r="C149" s="12" t="s">
        <v>155</v>
      </c>
      <c r="D149" s="13">
        <v>127.79</v>
      </c>
      <c r="E149" s="13">
        <v>282.77</v>
      </c>
      <c r="F149" s="13">
        <v>84.13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494.69</v>
      </c>
      <c r="Q149" s="19">
        <f>MATCH(C149,'[1]T12 - 3 Years (Formatted)'!$C$6:$C$212,0)</f>
        <v>160</v>
      </c>
      <c r="R149" s="1" t="str">
        <f t="shared" si="3"/>
        <v/>
      </c>
      <c r="T149" s="1" t="s">
        <v>195</v>
      </c>
    </row>
    <row r="150" spans="1:20" ht="15" customHeight="1" x14ac:dyDescent="0.25">
      <c r="C150" s="15" t="s">
        <v>156</v>
      </c>
      <c r="D150" s="16">
        <v>0</v>
      </c>
      <c r="E150" s="16">
        <v>-231.7</v>
      </c>
      <c r="F150" s="16">
        <v>231.7</v>
      </c>
      <c r="G150" s="16">
        <v>1110</v>
      </c>
      <c r="H150" s="16">
        <v>0</v>
      </c>
      <c r="I150" s="16">
        <v>121.46</v>
      </c>
      <c r="J150" s="16">
        <v>0</v>
      </c>
      <c r="K150" s="16">
        <v>210</v>
      </c>
      <c r="L150" s="16">
        <v>389.55</v>
      </c>
      <c r="M150" s="16">
        <v>0</v>
      </c>
      <c r="N150" s="16">
        <v>177.8</v>
      </c>
      <c r="O150" s="16">
        <v>224.19</v>
      </c>
      <c r="P150" s="16">
        <v>2233</v>
      </c>
      <c r="Q150" s="19">
        <f>MATCH(C150,'[1]T12 - 3 Years (Formatted)'!$C$6:$C$212,0)</f>
        <v>161</v>
      </c>
      <c r="R150" s="1" t="str">
        <f t="shared" si="3"/>
        <v/>
      </c>
      <c r="T150" s="1" t="s">
        <v>195</v>
      </c>
    </row>
    <row r="151" spans="1:20" ht="15" customHeight="1" x14ac:dyDescent="0.25">
      <c r="C151" s="12" t="s">
        <v>157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11.01</v>
      </c>
      <c r="J151" s="13">
        <v>44.04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55.05</v>
      </c>
      <c r="Q151" s="19">
        <f>MATCH(C151,'[1]T12 - 3 Years (Formatted)'!$C$6:$C$212,0)</f>
        <v>162</v>
      </c>
      <c r="R151" s="1" t="str">
        <f t="shared" si="3"/>
        <v/>
      </c>
      <c r="T151" s="1" t="s">
        <v>195</v>
      </c>
    </row>
    <row r="152" spans="1:20" ht="15" customHeight="1" x14ac:dyDescent="0.25">
      <c r="C152" s="15" t="s">
        <v>158</v>
      </c>
      <c r="D152" s="16">
        <v>546.87</v>
      </c>
      <c r="E152" s="16">
        <v>1501.33</v>
      </c>
      <c r="F152" s="16">
        <v>1631.44</v>
      </c>
      <c r="G152" s="16">
        <v>1171.44</v>
      </c>
      <c r="H152" s="16">
        <v>2063.94</v>
      </c>
      <c r="I152" s="16">
        <v>1601.65</v>
      </c>
      <c r="J152" s="16">
        <v>1514.8</v>
      </c>
      <c r="K152" s="16">
        <v>260.95</v>
      </c>
      <c r="L152" s="16">
        <v>584.16</v>
      </c>
      <c r="M152" s="16">
        <v>1180.44</v>
      </c>
      <c r="N152" s="16">
        <v>166.52</v>
      </c>
      <c r="O152" s="16">
        <v>353.78</v>
      </c>
      <c r="P152" s="16">
        <v>12577.32</v>
      </c>
      <c r="Q152" s="19">
        <f>MATCH(C152,'[1]T12 - 3 Years (Formatted)'!$C$6:$C$212,0)</f>
        <v>163</v>
      </c>
      <c r="R152" s="1" t="str">
        <f t="shared" si="3"/>
        <v/>
      </c>
      <c r="T152" s="1" t="s">
        <v>195</v>
      </c>
    </row>
    <row r="153" spans="1:20" ht="15" customHeight="1" x14ac:dyDescent="0.25">
      <c r="C153" s="12" t="s">
        <v>159</v>
      </c>
      <c r="D153" s="13">
        <v>0</v>
      </c>
      <c r="E153" s="13">
        <v>0</v>
      </c>
      <c r="F153" s="13">
        <v>0</v>
      </c>
      <c r="G153" s="13">
        <v>652.5</v>
      </c>
      <c r="H153" s="13">
        <v>326.02</v>
      </c>
      <c r="I153" s="13">
        <v>516.78</v>
      </c>
      <c r="J153" s="13">
        <v>164</v>
      </c>
      <c r="K153" s="13">
        <v>0</v>
      </c>
      <c r="L153" s="13">
        <v>195</v>
      </c>
      <c r="M153" s="13">
        <v>0</v>
      </c>
      <c r="N153" s="13">
        <v>0</v>
      </c>
      <c r="O153" s="13">
        <v>0</v>
      </c>
      <c r="P153" s="13">
        <v>1854.3</v>
      </c>
      <c r="Q153" s="19">
        <f>MATCH(C153,'[1]T12 - 3 Years (Formatted)'!$C$6:$C$212,0)</f>
        <v>164</v>
      </c>
      <c r="R153" s="1" t="str">
        <f t="shared" si="3"/>
        <v/>
      </c>
      <c r="T153" s="1" t="s">
        <v>214</v>
      </c>
    </row>
    <row r="154" spans="1:20" ht="15" customHeight="1" x14ac:dyDescent="0.25">
      <c r="C154" s="15" t="s">
        <v>160</v>
      </c>
      <c r="D154" s="16">
        <v>187.29</v>
      </c>
      <c r="E154" s="16">
        <v>0</v>
      </c>
      <c r="F154" s="16">
        <v>0</v>
      </c>
      <c r="G154" s="16">
        <v>0</v>
      </c>
      <c r="H154" s="16">
        <v>25.1</v>
      </c>
      <c r="I154" s="16">
        <v>294.3</v>
      </c>
      <c r="J154" s="16">
        <v>50.99</v>
      </c>
      <c r="K154" s="16">
        <v>96</v>
      </c>
      <c r="L154" s="16">
        <v>254.77</v>
      </c>
      <c r="M154" s="16">
        <v>192</v>
      </c>
      <c r="N154" s="16">
        <v>0</v>
      </c>
      <c r="O154" s="16">
        <v>96</v>
      </c>
      <c r="P154" s="16">
        <v>1196.45</v>
      </c>
      <c r="Q154" s="19">
        <f>MATCH(C154,'[1]T12 - 3 Years (Formatted)'!$C$6:$C$212,0)</f>
        <v>165</v>
      </c>
      <c r="R154" s="1" t="str">
        <f t="shared" si="3"/>
        <v/>
      </c>
      <c r="T154" s="1" t="s">
        <v>195</v>
      </c>
    </row>
    <row r="155" spans="1:20" ht="15" customHeight="1" x14ac:dyDescent="0.25">
      <c r="C155" s="12" t="s">
        <v>161</v>
      </c>
      <c r="D155" s="13">
        <v>0</v>
      </c>
      <c r="E155" s="13">
        <v>0</v>
      </c>
      <c r="F155" s="13">
        <v>75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75</v>
      </c>
      <c r="Q155" s="19">
        <f>MATCH(C155,'[1]T12 - 3 Years (Formatted)'!$C$6:$C$212,0)</f>
        <v>166</v>
      </c>
      <c r="R155" s="1" t="str">
        <f t="shared" si="3"/>
        <v/>
      </c>
      <c r="T155" s="1" t="s">
        <v>215</v>
      </c>
    </row>
    <row r="156" spans="1:20" ht="15" customHeight="1" x14ac:dyDescent="0.25">
      <c r="C156" s="15" t="s">
        <v>162</v>
      </c>
      <c r="D156" s="16">
        <v>0</v>
      </c>
      <c r="E156" s="16">
        <v>0</v>
      </c>
      <c r="F156" s="16">
        <v>402.86</v>
      </c>
      <c r="G156" s="16">
        <v>136.47999999999999</v>
      </c>
      <c r="H156" s="16">
        <v>586.89</v>
      </c>
      <c r="I156" s="16">
        <v>47.76</v>
      </c>
      <c r="J156" s="16">
        <v>489.55</v>
      </c>
      <c r="K156" s="16">
        <v>296.70999999999998</v>
      </c>
      <c r="L156" s="16">
        <v>137.28</v>
      </c>
      <c r="M156" s="16">
        <v>403</v>
      </c>
      <c r="N156" s="16">
        <v>224.05</v>
      </c>
      <c r="O156" s="16">
        <v>279.27</v>
      </c>
      <c r="P156" s="16">
        <v>3003.85</v>
      </c>
      <c r="Q156" s="19">
        <f>MATCH(C156,'[1]T12 - 3 Years (Formatted)'!$C$6:$C$212,0)</f>
        <v>168</v>
      </c>
      <c r="R156" s="1" t="str">
        <f t="shared" si="3"/>
        <v/>
      </c>
      <c r="T156" s="1" t="s">
        <v>195</v>
      </c>
    </row>
    <row r="157" spans="1:20" ht="15" customHeight="1" x14ac:dyDescent="0.25">
      <c r="C157" s="12" t="s">
        <v>163</v>
      </c>
      <c r="D157" s="13">
        <v>0</v>
      </c>
      <c r="E157" s="13">
        <v>0</v>
      </c>
      <c r="F157" s="13">
        <v>315</v>
      </c>
      <c r="G157" s="13">
        <v>580</v>
      </c>
      <c r="H157" s="13">
        <v>0</v>
      </c>
      <c r="I157" s="13">
        <v>320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1215</v>
      </c>
      <c r="Q157" s="19">
        <f>MATCH(C157,'[1]T12 - 3 Years (Formatted)'!$C$6:$C$212,0)</f>
        <v>170</v>
      </c>
      <c r="R157" s="1" t="str">
        <f t="shared" si="3"/>
        <v/>
      </c>
      <c r="T157" s="1" t="s">
        <v>216</v>
      </c>
    </row>
    <row r="158" spans="1:20" ht="15" customHeight="1" x14ac:dyDescent="0.25">
      <c r="C158" s="15" t="s">
        <v>164</v>
      </c>
      <c r="D158" s="16">
        <v>626.33000000000004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313.16000000000003</v>
      </c>
      <c r="L158" s="16">
        <v>0</v>
      </c>
      <c r="M158" s="16">
        <v>0</v>
      </c>
      <c r="N158" s="16">
        <v>0</v>
      </c>
      <c r="O158" s="16">
        <v>0</v>
      </c>
      <c r="P158" s="16">
        <v>939.49</v>
      </c>
      <c r="Q158" s="19">
        <f>MATCH(C158,'[1]T12 - 3 Years (Formatted)'!$C$6:$C$212,0)</f>
        <v>171</v>
      </c>
      <c r="R158" s="1" t="str">
        <f t="shared" si="3"/>
        <v/>
      </c>
      <c r="T158" s="1" t="s">
        <v>195</v>
      </c>
    </row>
    <row r="159" spans="1:20" ht="15" customHeight="1" x14ac:dyDescent="0.25">
      <c r="C159" s="17" t="s">
        <v>165</v>
      </c>
      <c r="D159" s="14">
        <v>8248.3700000000008</v>
      </c>
      <c r="E159" s="14">
        <v>8465.4</v>
      </c>
      <c r="F159" s="14">
        <v>8497.49</v>
      </c>
      <c r="G159" s="14">
        <v>11471.42</v>
      </c>
      <c r="H159" s="14">
        <v>13320.8</v>
      </c>
      <c r="I159" s="14">
        <v>19051.650000000001</v>
      </c>
      <c r="J159" s="14">
        <v>10562.21</v>
      </c>
      <c r="K159" s="14">
        <v>7446.83</v>
      </c>
      <c r="L159" s="14">
        <v>9423.4599999999991</v>
      </c>
      <c r="M159" s="14">
        <v>10556.53</v>
      </c>
      <c r="N159" s="14">
        <v>3588.39</v>
      </c>
      <c r="O159" s="14">
        <v>7986.22</v>
      </c>
      <c r="P159" s="14">
        <v>118618.77</v>
      </c>
      <c r="R159" s="1" t="str">
        <f t="shared" si="3"/>
        <v/>
      </c>
      <c r="T159" s="1" t="s">
        <v>195</v>
      </c>
    </row>
    <row r="160" spans="1:20" ht="15" customHeight="1" x14ac:dyDescent="0.25">
      <c r="A160" s="9"/>
      <c r="B160" s="9"/>
      <c r="C160" s="11" t="s">
        <v>166</v>
      </c>
      <c r="D160" s="11"/>
      <c r="E160" s="11"/>
      <c r="F160" s="11"/>
      <c r="R160" s="1" t="str">
        <f t="shared" si="3"/>
        <v/>
      </c>
      <c r="T160" s="1" t="s">
        <v>195</v>
      </c>
    </row>
    <row r="161" spans="1:20" ht="15" customHeight="1" x14ac:dyDescent="0.25">
      <c r="C161" s="12" t="s">
        <v>167</v>
      </c>
      <c r="D161" s="13">
        <v>410.67</v>
      </c>
      <c r="E161" s="13">
        <v>299.31</v>
      </c>
      <c r="F161" s="13">
        <v>900.27</v>
      </c>
      <c r="G161" s="13">
        <v>173.32</v>
      </c>
      <c r="H161" s="13">
        <v>567.80999999999995</v>
      </c>
      <c r="I161" s="13">
        <v>575.28</v>
      </c>
      <c r="J161" s="13">
        <v>134.91</v>
      </c>
      <c r="K161" s="13">
        <v>455.97</v>
      </c>
      <c r="L161" s="13">
        <v>704.58</v>
      </c>
      <c r="M161" s="13">
        <v>592.63</v>
      </c>
      <c r="N161" s="13">
        <v>413.4</v>
      </c>
      <c r="O161" s="13">
        <v>961.24</v>
      </c>
      <c r="P161" s="13">
        <v>6189.39</v>
      </c>
      <c r="Q161" s="19">
        <f>MATCH(C161,'[1]T12 - 3 Years (Formatted)'!$C$6:$C$212,0)</f>
        <v>175</v>
      </c>
      <c r="R161" s="1" t="str">
        <f t="shared" si="3"/>
        <v/>
      </c>
      <c r="T161" s="1" t="s">
        <v>195</v>
      </c>
    </row>
    <row r="162" spans="1:20" ht="15" customHeight="1" x14ac:dyDescent="0.25">
      <c r="C162" s="15" t="s">
        <v>168</v>
      </c>
      <c r="D162" s="16">
        <v>1578.5</v>
      </c>
      <c r="E162" s="16">
        <v>2319</v>
      </c>
      <c r="F162" s="16">
        <v>35.57</v>
      </c>
      <c r="G162" s="16">
        <v>348</v>
      </c>
      <c r="H162" s="16">
        <v>942.81</v>
      </c>
      <c r="I162" s="16">
        <v>2261.3200000000002</v>
      </c>
      <c r="J162" s="16">
        <v>7477.5</v>
      </c>
      <c r="K162" s="16">
        <v>4562</v>
      </c>
      <c r="L162" s="16">
        <v>956</v>
      </c>
      <c r="M162" s="16">
        <v>2145.44</v>
      </c>
      <c r="N162" s="16">
        <v>1625</v>
      </c>
      <c r="O162" s="16">
        <v>2040</v>
      </c>
      <c r="P162" s="16">
        <v>26291.14</v>
      </c>
      <c r="Q162" s="19">
        <f>MATCH(C162,'[1]T12 - 3 Years (Formatted)'!$C$6:$C$212,0)</f>
        <v>176</v>
      </c>
      <c r="R162" s="1" t="str">
        <f t="shared" si="3"/>
        <v/>
      </c>
      <c r="T162" s="1" t="s">
        <v>195</v>
      </c>
    </row>
    <row r="163" spans="1:20" ht="15" customHeight="1" x14ac:dyDescent="0.25">
      <c r="C163" s="12" t="s">
        <v>169</v>
      </c>
      <c r="D163" s="13">
        <v>1700.28</v>
      </c>
      <c r="E163" s="13">
        <v>3192.27</v>
      </c>
      <c r="F163" s="13">
        <v>1220.05</v>
      </c>
      <c r="G163" s="13">
        <v>585.76</v>
      </c>
      <c r="H163" s="13">
        <v>4042.15</v>
      </c>
      <c r="I163" s="13">
        <v>11127.99</v>
      </c>
      <c r="J163" s="13">
        <v>1527.8</v>
      </c>
      <c r="K163" s="13">
        <v>1033.8699999999999</v>
      </c>
      <c r="L163" s="13">
        <v>3333.33</v>
      </c>
      <c r="M163" s="13">
        <v>208.49</v>
      </c>
      <c r="N163" s="13">
        <v>389.42</v>
      </c>
      <c r="O163" s="13">
        <v>1603.94</v>
      </c>
      <c r="P163" s="13">
        <v>29965.35</v>
      </c>
      <c r="Q163" s="19">
        <f>MATCH(C163,'[1]T12 - 3 Years (Formatted)'!$C$6:$C$212,0)</f>
        <v>177</v>
      </c>
      <c r="R163" s="1" t="str">
        <f t="shared" si="3"/>
        <v/>
      </c>
      <c r="T163" s="1" t="s">
        <v>195</v>
      </c>
    </row>
    <row r="164" spans="1:20" ht="15" customHeight="1" x14ac:dyDescent="0.25">
      <c r="C164" s="15" t="s">
        <v>170</v>
      </c>
      <c r="D164" s="16">
        <v>1974</v>
      </c>
      <c r="E164" s="16">
        <v>5699.3</v>
      </c>
      <c r="F164" s="16">
        <v>-640.59</v>
      </c>
      <c r="G164" s="16">
        <v>200</v>
      </c>
      <c r="H164" s="16">
        <v>1557.23</v>
      </c>
      <c r="I164" s="16">
        <v>10461</v>
      </c>
      <c r="J164" s="16">
        <v>5811</v>
      </c>
      <c r="K164" s="16">
        <v>3760.5</v>
      </c>
      <c r="L164" s="16">
        <v>5735.56</v>
      </c>
      <c r="M164" s="16">
        <v>317.63</v>
      </c>
      <c r="N164" s="16">
        <v>1278</v>
      </c>
      <c r="O164" s="16">
        <v>2380</v>
      </c>
      <c r="P164" s="16">
        <v>38533.629999999997</v>
      </c>
      <c r="Q164" s="19">
        <f>MATCH(C164,'[1]T12 - 3 Years (Formatted)'!$C$6:$C$212,0)</f>
        <v>178</v>
      </c>
      <c r="R164" s="1" t="str">
        <f t="shared" si="3"/>
        <v/>
      </c>
      <c r="T164" s="1" t="s">
        <v>195</v>
      </c>
    </row>
    <row r="165" spans="1:20" ht="15" customHeight="1" x14ac:dyDescent="0.25">
      <c r="C165" s="12" t="s">
        <v>171</v>
      </c>
      <c r="D165" s="13">
        <v>634.88</v>
      </c>
      <c r="E165" s="13">
        <v>0</v>
      </c>
      <c r="F165" s="13">
        <v>375</v>
      </c>
      <c r="G165" s="13">
        <v>0</v>
      </c>
      <c r="H165" s="13">
        <v>610</v>
      </c>
      <c r="I165" s="13">
        <v>125</v>
      </c>
      <c r="J165" s="13">
        <v>45</v>
      </c>
      <c r="K165" s="13">
        <v>-55</v>
      </c>
      <c r="L165" s="13">
        <v>0</v>
      </c>
      <c r="M165" s="13">
        <v>0</v>
      </c>
      <c r="N165" s="13">
        <v>0</v>
      </c>
      <c r="O165" s="13">
        <v>0</v>
      </c>
      <c r="P165" s="13">
        <v>1734.88</v>
      </c>
      <c r="Q165" s="19">
        <f>MATCH(C165,'[1]T12 - 3 Years (Formatted)'!$C$6:$C$212,0)</f>
        <v>179</v>
      </c>
      <c r="R165" s="1" t="str">
        <f t="shared" si="3"/>
        <v/>
      </c>
      <c r="T165" s="1" t="s">
        <v>195</v>
      </c>
    </row>
    <row r="166" spans="1:20" ht="15" customHeight="1" x14ac:dyDescent="0.25">
      <c r="C166" s="15" t="s">
        <v>172</v>
      </c>
      <c r="D166" s="16">
        <v>1650</v>
      </c>
      <c r="E166" s="16">
        <v>3160</v>
      </c>
      <c r="F166" s="16">
        <v>2169</v>
      </c>
      <c r="G166" s="16">
        <v>1421</v>
      </c>
      <c r="H166" s="16">
        <v>291</v>
      </c>
      <c r="I166" s="16">
        <v>1261</v>
      </c>
      <c r="J166" s="16">
        <v>1045.81</v>
      </c>
      <c r="K166" s="16">
        <v>1361</v>
      </c>
      <c r="L166" s="16">
        <v>50</v>
      </c>
      <c r="M166" s="16">
        <v>661.5</v>
      </c>
      <c r="N166" s="16">
        <v>326</v>
      </c>
      <c r="O166" s="16">
        <v>1316</v>
      </c>
      <c r="P166" s="16">
        <v>14712.31</v>
      </c>
      <c r="Q166" s="19">
        <f>MATCH(C166,'[1]T12 - 3 Years (Formatted)'!$C$6:$C$212,0)</f>
        <v>180</v>
      </c>
      <c r="R166" s="1" t="str">
        <f t="shared" si="3"/>
        <v/>
      </c>
      <c r="T166" s="1" t="s">
        <v>217</v>
      </c>
    </row>
    <row r="167" spans="1:20" ht="15" customHeight="1" x14ac:dyDescent="0.25">
      <c r="C167" s="12" t="s">
        <v>173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560</v>
      </c>
      <c r="N167" s="13">
        <v>0</v>
      </c>
      <c r="O167" s="13">
        <v>0</v>
      </c>
      <c r="P167" s="13">
        <v>560</v>
      </c>
      <c r="Q167" s="19">
        <f>MATCH(C167,'[1]T12 - 3 Years (Formatted)'!$C$6:$C$212,0)</f>
        <v>181</v>
      </c>
      <c r="R167" s="1" t="str">
        <f t="shared" si="3"/>
        <v/>
      </c>
      <c r="T167" s="1" t="s">
        <v>195</v>
      </c>
    </row>
    <row r="168" spans="1:20" ht="15" customHeight="1" x14ac:dyDescent="0.25">
      <c r="C168" s="15" t="s">
        <v>174</v>
      </c>
      <c r="D168" s="16">
        <v>538.02</v>
      </c>
      <c r="E168" s="16">
        <v>430.58</v>
      </c>
      <c r="F168" s="16">
        <v>107.55</v>
      </c>
      <c r="G168" s="16">
        <v>509.49</v>
      </c>
      <c r="H168" s="16">
        <v>366.24</v>
      </c>
      <c r="I168" s="16">
        <v>606.74</v>
      </c>
      <c r="J168" s="16">
        <v>862.43</v>
      </c>
      <c r="K168" s="16">
        <v>1517.3</v>
      </c>
      <c r="L168" s="16">
        <v>1043.0999999999999</v>
      </c>
      <c r="M168" s="16">
        <v>542.4</v>
      </c>
      <c r="N168" s="16">
        <v>0</v>
      </c>
      <c r="O168" s="16">
        <v>938.52</v>
      </c>
      <c r="P168" s="16">
        <v>7462.37</v>
      </c>
      <c r="Q168" s="19">
        <f>MATCH(C168,'[1]T12 - 3 Years (Formatted)'!$C$6:$C$212,0)</f>
        <v>183</v>
      </c>
      <c r="R168" s="1" t="str">
        <f t="shared" si="3"/>
        <v/>
      </c>
      <c r="T168" s="1" t="s">
        <v>195</v>
      </c>
    </row>
    <row r="169" spans="1:20" ht="15" customHeight="1" x14ac:dyDescent="0.25">
      <c r="C169" s="17" t="s">
        <v>175</v>
      </c>
      <c r="D169" s="14">
        <v>8486.35</v>
      </c>
      <c r="E169" s="14">
        <v>15100.46</v>
      </c>
      <c r="F169" s="14">
        <v>4166.8500000000004</v>
      </c>
      <c r="G169" s="14">
        <v>3237.57</v>
      </c>
      <c r="H169" s="14">
        <v>8377.24</v>
      </c>
      <c r="I169" s="14">
        <v>26418.33</v>
      </c>
      <c r="J169" s="14">
        <v>16904.45</v>
      </c>
      <c r="K169" s="14">
        <v>12635.64</v>
      </c>
      <c r="L169" s="14">
        <v>11822.57</v>
      </c>
      <c r="M169" s="14">
        <v>5028.09</v>
      </c>
      <c r="N169" s="14">
        <v>4031.82</v>
      </c>
      <c r="O169" s="14">
        <v>9239.7000000000007</v>
      </c>
      <c r="P169" s="14">
        <v>125449.07</v>
      </c>
      <c r="R169" s="1" t="str">
        <f t="shared" si="3"/>
        <v/>
      </c>
      <c r="T169" s="1" t="s">
        <v>195</v>
      </c>
    </row>
    <row r="170" spans="1:20" ht="15" customHeight="1" x14ac:dyDescent="0.25">
      <c r="A170" s="9"/>
      <c r="B170" s="9"/>
      <c r="C170" s="11" t="s">
        <v>176</v>
      </c>
      <c r="D170" s="11"/>
      <c r="E170" s="11"/>
      <c r="F170" s="11"/>
      <c r="R170" s="1" t="str">
        <f t="shared" si="3"/>
        <v/>
      </c>
      <c r="T170" s="1" t="s">
        <v>195</v>
      </c>
    </row>
    <row r="171" spans="1:20" ht="15" customHeight="1" x14ac:dyDescent="0.25">
      <c r="C171" s="12" t="s">
        <v>177</v>
      </c>
      <c r="D171" s="13">
        <v>13227.15</v>
      </c>
      <c r="E171" s="13">
        <v>12335.24</v>
      </c>
      <c r="F171" s="13">
        <v>13111.43</v>
      </c>
      <c r="G171" s="13">
        <v>16196.04</v>
      </c>
      <c r="H171" s="13">
        <v>16933.490000000002</v>
      </c>
      <c r="I171" s="13">
        <v>21848.22</v>
      </c>
      <c r="J171" s="13">
        <v>23421.94</v>
      </c>
      <c r="K171" s="13">
        <v>18719.330000000002</v>
      </c>
      <c r="L171" s="13">
        <v>15796.02</v>
      </c>
      <c r="M171" s="13">
        <v>11343.55</v>
      </c>
      <c r="N171" s="13">
        <v>9909.2099999999991</v>
      </c>
      <c r="O171" s="13">
        <v>9876.8700000000008</v>
      </c>
      <c r="P171" s="13">
        <v>182718.49</v>
      </c>
      <c r="Q171" s="19">
        <f>MATCH(C171,'[1]T12 - 3 Years (Formatted)'!$C$6:$C$212,0)</f>
        <v>187</v>
      </c>
      <c r="R171" s="1" t="str">
        <f t="shared" si="3"/>
        <v/>
      </c>
      <c r="T171" s="1" t="s">
        <v>195</v>
      </c>
    </row>
    <row r="172" spans="1:20" ht="15" customHeight="1" x14ac:dyDescent="0.25">
      <c r="C172" s="15" t="s">
        <v>178</v>
      </c>
      <c r="D172" s="16">
        <v>196.29</v>
      </c>
      <c r="E172" s="16">
        <v>57.49</v>
      </c>
      <c r="F172" s="16">
        <v>88.09</v>
      </c>
      <c r="G172" s="16">
        <v>112.8</v>
      </c>
      <c r="H172" s="16">
        <v>133.35</v>
      </c>
      <c r="I172" s="16">
        <v>160.93</v>
      </c>
      <c r="J172" s="16">
        <v>193.58</v>
      </c>
      <c r="K172" s="16">
        <v>180.65</v>
      </c>
      <c r="L172" s="16">
        <v>144.31</v>
      </c>
      <c r="M172" s="16">
        <v>97</v>
      </c>
      <c r="N172" s="16">
        <v>92.53</v>
      </c>
      <c r="O172" s="16">
        <v>93.78</v>
      </c>
      <c r="P172" s="16">
        <v>1550.8</v>
      </c>
      <c r="Q172" s="19">
        <f>MATCH(C172,'[1]T12 - 3 Years (Formatted)'!$C$6:$C$212,0)</f>
        <v>188</v>
      </c>
      <c r="R172" s="1" t="str">
        <f t="shared" si="3"/>
        <v/>
      </c>
      <c r="T172" s="1" t="s">
        <v>195</v>
      </c>
    </row>
    <row r="173" spans="1:20" ht="15" customHeight="1" x14ac:dyDescent="0.25">
      <c r="C173" s="12" t="s">
        <v>179</v>
      </c>
      <c r="D173" s="13">
        <v>19611.009999999998</v>
      </c>
      <c r="E173" s="13">
        <v>21557.97</v>
      </c>
      <c r="F173" s="13">
        <v>25175.46</v>
      </c>
      <c r="G173" s="13">
        <v>28445.81</v>
      </c>
      <c r="H173" s="13">
        <v>28153.53</v>
      </c>
      <c r="I173" s="13">
        <v>39167.71</v>
      </c>
      <c r="J173" s="13">
        <v>40843.71</v>
      </c>
      <c r="K173" s="13">
        <v>44104.08</v>
      </c>
      <c r="L173" s="13">
        <v>37524.36</v>
      </c>
      <c r="M173" s="13">
        <v>25218.39</v>
      </c>
      <c r="N173" s="13">
        <v>23827.16</v>
      </c>
      <c r="O173" s="13">
        <v>22564.46</v>
      </c>
      <c r="P173" s="13">
        <v>356193.65</v>
      </c>
      <c r="Q173" s="19">
        <f>MATCH(C173,'[1]T12 - 3 Years (Formatted)'!$C$6:$C$212,0)</f>
        <v>189</v>
      </c>
      <c r="R173" s="1" t="str">
        <f t="shared" si="3"/>
        <v/>
      </c>
      <c r="T173" s="1" t="s">
        <v>195</v>
      </c>
    </row>
    <row r="174" spans="1:20" ht="15" customHeight="1" x14ac:dyDescent="0.25">
      <c r="C174" s="15" t="s">
        <v>180</v>
      </c>
      <c r="D174" s="16">
        <v>1320.4</v>
      </c>
      <c r="E174" s="16">
        <v>1692.85</v>
      </c>
      <c r="F174" s="16">
        <v>2033.55</v>
      </c>
      <c r="G174" s="16">
        <v>3131.35</v>
      </c>
      <c r="H174" s="16">
        <v>3872.63</v>
      </c>
      <c r="I174" s="16">
        <v>4000</v>
      </c>
      <c r="J174" s="16">
        <v>3355.77</v>
      </c>
      <c r="K174" s="16">
        <v>157.81</v>
      </c>
      <c r="L174" s="16">
        <v>2242.0100000000002</v>
      </c>
      <c r="M174" s="16">
        <v>1523.05</v>
      </c>
      <c r="N174" s="16">
        <v>920.11</v>
      </c>
      <c r="O174" s="16">
        <v>1348.32</v>
      </c>
      <c r="P174" s="16">
        <v>25597.85</v>
      </c>
      <c r="Q174" s="19">
        <f>MATCH(C174,'[1]T12 - 3 Years (Formatted)'!$C$6:$C$212,0)</f>
        <v>190</v>
      </c>
      <c r="R174" s="1" t="str">
        <f t="shared" si="3"/>
        <v/>
      </c>
      <c r="T174" s="1" t="s">
        <v>195</v>
      </c>
    </row>
    <row r="175" spans="1:20" ht="15" customHeight="1" x14ac:dyDescent="0.25">
      <c r="C175" s="12" t="s">
        <v>181</v>
      </c>
      <c r="D175" s="13">
        <v>4022.76</v>
      </c>
      <c r="E175" s="13">
        <v>6475.4</v>
      </c>
      <c r="F175" s="13">
        <v>11395.58</v>
      </c>
      <c r="G175" s="13">
        <v>6178.85</v>
      </c>
      <c r="H175" s="13">
        <v>3773.4</v>
      </c>
      <c r="I175" s="13">
        <v>3637.85</v>
      </c>
      <c r="J175" s="13">
        <v>1864.11</v>
      </c>
      <c r="K175" s="13">
        <v>3582.69</v>
      </c>
      <c r="L175" s="13">
        <v>2595.86</v>
      </c>
      <c r="M175" s="13">
        <v>3530.77</v>
      </c>
      <c r="N175" s="13">
        <v>4059.79</v>
      </c>
      <c r="O175" s="13">
        <v>2566.83</v>
      </c>
      <c r="P175" s="13">
        <v>53683.89</v>
      </c>
      <c r="Q175" s="19">
        <f>MATCH(C175,'[1]T12 - 3 Years (Formatted)'!$C$6:$C$212,0)</f>
        <v>191</v>
      </c>
      <c r="R175" s="1" t="str">
        <f t="shared" si="3"/>
        <v/>
      </c>
      <c r="T175" s="1" t="s">
        <v>195</v>
      </c>
    </row>
    <row r="176" spans="1:20" ht="15" customHeight="1" x14ac:dyDescent="0.25">
      <c r="C176" s="15" t="s">
        <v>182</v>
      </c>
      <c r="D176" s="16">
        <v>3761.6</v>
      </c>
      <c r="E176" s="16">
        <v>5710.85</v>
      </c>
      <c r="F176" s="16">
        <v>8235.4</v>
      </c>
      <c r="G176" s="16">
        <v>6095.42</v>
      </c>
      <c r="H176" s="16">
        <v>5503.79</v>
      </c>
      <c r="I176" s="16">
        <v>1529.78</v>
      </c>
      <c r="J176" s="16">
        <v>3766.3</v>
      </c>
      <c r="K176" s="16">
        <v>3491.45</v>
      </c>
      <c r="L176" s="16">
        <v>2614.77</v>
      </c>
      <c r="M176" s="16">
        <v>3128.27</v>
      </c>
      <c r="N176" s="16">
        <v>3254.19</v>
      </c>
      <c r="O176" s="16">
        <v>2512.31</v>
      </c>
      <c r="P176" s="16">
        <v>49604.13</v>
      </c>
      <c r="Q176" s="19">
        <f>MATCH(C176,'[1]T12 - 3 Years (Formatted)'!$C$6:$C$212,0)</f>
        <v>192</v>
      </c>
      <c r="R176" s="1" t="str">
        <f t="shared" si="3"/>
        <v/>
      </c>
      <c r="T176" s="1" t="s">
        <v>195</v>
      </c>
    </row>
    <row r="177" spans="1:20" ht="15" customHeight="1" x14ac:dyDescent="0.25">
      <c r="C177" s="12" t="s">
        <v>183</v>
      </c>
      <c r="D177" s="13">
        <v>85.5</v>
      </c>
      <c r="E177" s="13">
        <v>85.5</v>
      </c>
      <c r="F177" s="13">
        <v>91.2</v>
      </c>
      <c r="G177" s="13">
        <v>129.75</v>
      </c>
      <c r="H177" s="13">
        <v>76.95</v>
      </c>
      <c r="I177" s="13">
        <v>68.400000000000006</v>
      </c>
      <c r="J177" s="13">
        <v>196.15</v>
      </c>
      <c r="K177" s="13">
        <v>64.150000000000006</v>
      </c>
      <c r="L177" s="13">
        <v>151.25</v>
      </c>
      <c r="M177" s="13">
        <v>255.55</v>
      </c>
      <c r="N177" s="13">
        <v>429.9</v>
      </c>
      <c r="O177" s="13">
        <v>483.45</v>
      </c>
      <c r="P177" s="13">
        <v>2117.75</v>
      </c>
      <c r="Q177" s="19">
        <f>MATCH(C177,'[1]T12 - 3 Years (Formatted)'!$C$6:$C$212,0)</f>
        <v>193</v>
      </c>
      <c r="R177" s="1" t="str">
        <f t="shared" si="3"/>
        <v/>
      </c>
      <c r="T177" s="1" t="s">
        <v>195</v>
      </c>
    </row>
    <row r="178" spans="1:20" ht="15" customHeight="1" x14ac:dyDescent="0.25">
      <c r="C178" s="15" t="s">
        <v>184</v>
      </c>
      <c r="D178" s="16">
        <v>335.39</v>
      </c>
      <c r="E178" s="16">
        <v>414.7</v>
      </c>
      <c r="F178" s="16">
        <v>390.46</v>
      </c>
      <c r="G178" s="16">
        <v>289.69</v>
      </c>
      <c r="H178" s="16">
        <v>154</v>
      </c>
      <c r="I178" s="16">
        <v>56.42</v>
      </c>
      <c r="J178" s="16">
        <v>204.98</v>
      </c>
      <c r="K178" s="16">
        <v>205</v>
      </c>
      <c r="L178" s="16">
        <v>111.56</v>
      </c>
      <c r="M178" s="16">
        <v>215.4</v>
      </c>
      <c r="N178" s="16">
        <v>295.54000000000002</v>
      </c>
      <c r="O178" s="16">
        <v>338.22</v>
      </c>
      <c r="P178" s="16">
        <v>3011.36</v>
      </c>
      <c r="Q178" s="19">
        <f>MATCH(C178,'[1]T12 - 3 Years (Formatted)'!$C$6:$C$212,0)</f>
        <v>194</v>
      </c>
      <c r="R178" s="1" t="str">
        <f t="shared" si="3"/>
        <v/>
      </c>
      <c r="T178" s="1" t="s">
        <v>195</v>
      </c>
    </row>
    <row r="179" spans="1:20" ht="15" customHeight="1" x14ac:dyDescent="0.25">
      <c r="C179" s="12" t="s">
        <v>185</v>
      </c>
      <c r="D179" s="13">
        <v>30473.64</v>
      </c>
      <c r="E179" s="13">
        <v>30531.759999999998</v>
      </c>
      <c r="F179" s="13">
        <v>32099.95</v>
      </c>
      <c r="G179" s="13">
        <v>31859.01</v>
      </c>
      <c r="H179" s="13">
        <v>31889.65</v>
      </c>
      <c r="I179" s="13">
        <v>31818.67</v>
      </c>
      <c r="J179" s="13">
        <v>31814.7</v>
      </c>
      <c r="K179" s="13">
        <v>31767.65</v>
      </c>
      <c r="L179" s="13">
        <v>31838.02</v>
      </c>
      <c r="M179" s="13">
        <v>31964.23</v>
      </c>
      <c r="N179" s="13">
        <v>31806.52</v>
      </c>
      <c r="O179" s="13">
        <v>31774.95</v>
      </c>
      <c r="P179" s="13">
        <v>379638.75</v>
      </c>
      <c r="Q179" s="19">
        <f>MATCH(C179,'[1]T12 - 3 Years (Formatted)'!$C$6:$C$212,0)</f>
        <v>195</v>
      </c>
      <c r="R179" s="1" t="str">
        <f t="shared" si="3"/>
        <v/>
      </c>
      <c r="T179" s="1" t="s">
        <v>195</v>
      </c>
    </row>
    <row r="180" spans="1:20" ht="15" customHeight="1" x14ac:dyDescent="0.25">
      <c r="C180" s="15" t="s">
        <v>186</v>
      </c>
      <c r="D180" s="16">
        <v>1036.19</v>
      </c>
      <c r="E180" s="16">
        <v>7580.68</v>
      </c>
      <c r="F180" s="16">
        <v>4919.1899999999996</v>
      </c>
      <c r="G180" s="16">
        <v>2321.2399999999998</v>
      </c>
      <c r="H180" s="16">
        <v>2165.4299999999998</v>
      </c>
      <c r="I180" s="16">
        <v>2298.4499999999998</v>
      </c>
      <c r="J180" s="16">
        <v>5138.4799999999996</v>
      </c>
      <c r="K180" s="16">
        <v>3888.34</v>
      </c>
      <c r="L180" s="16">
        <v>4782.67</v>
      </c>
      <c r="M180" s="16">
        <v>3411.17</v>
      </c>
      <c r="N180" s="16">
        <v>3544.66</v>
      </c>
      <c r="O180" s="16">
        <v>4445.8100000000004</v>
      </c>
      <c r="P180" s="16">
        <v>45532.31</v>
      </c>
      <c r="Q180" s="19">
        <f>MATCH(C180,'[1]T12 - 3 Years (Formatted)'!$C$6:$C$212,0)</f>
        <v>196</v>
      </c>
      <c r="R180" s="1" t="str">
        <f t="shared" si="3"/>
        <v/>
      </c>
      <c r="T180" s="1" t="s">
        <v>195</v>
      </c>
    </row>
    <row r="181" spans="1:20" ht="15" customHeight="1" x14ac:dyDescent="0.25">
      <c r="C181" s="12" t="s">
        <v>187</v>
      </c>
      <c r="D181" s="13">
        <v>0</v>
      </c>
      <c r="E181" s="13">
        <v>0</v>
      </c>
      <c r="F181" s="13">
        <v>0</v>
      </c>
      <c r="G181" s="13">
        <v>373.66</v>
      </c>
      <c r="H181" s="13">
        <v>747.32</v>
      </c>
      <c r="I181" s="13">
        <v>1120.98</v>
      </c>
      <c r="J181" s="13">
        <v>1494.64</v>
      </c>
      <c r="K181" s="13">
        <v>1868.3</v>
      </c>
      <c r="L181" s="13">
        <v>2091.96</v>
      </c>
      <c r="M181" s="13">
        <v>2565.62</v>
      </c>
      <c r="N181" s="13">
        <v>2939.28</v>
      </c>
      <c r="O181" s="13">
        <v>3312.94</v>
      </c>
      <c r="P181" s="13">
        <v>16514.7</v>
      </c>
      <c r="Q181" s="19">
        <f>MATCH(C181,'[1]T12 - 3 Years (Formatted)'!$C$6:$C$212,0)</f>
        <v>197</v>
      </c>
      <c r="R181" s="1" t="str">
        <f t="shared" si="3"/>
        <v/>
      </c>
      <c r="T181" s="1" t="s">
        <v>195</v>
      </c>
    </row>
    <row r="182" spans="1:20" ht="15" customHeight="1" x14ac:dyDescent="0.25">
      <c r="C182" s="17" t="s">
        <v>188</v>
      </c>
      <c r="D182" s="14">
        <v>74069.929999999993</v>
      </c>
      <c r="E182" s="14">
        <v>86442.44</v>
      </c>
      <c r="F182" s="14">
        <v>97540.31</v>
      </c>
      <c r="G182" s="14">
        <v>95133.62</v>
      </c>
      <c r="H182" s="14">
        <v>93403.54</v>
      </c>
      <c r="I182" s="14">
        <v>105707.41</v>
      </c>
      <c r="J182" s="14">
        <v>112294.36</v>
      </c>
      <c r="K182" s="14">
        <v>108029.45</v>
      </c>
      <c r="L182" s="14">
        <v>99892.79</v>
      </c>
      <c r="M182" s="14">
        <v>83253</v>
      </c>
      <c r="N182" s="14">
        <v>81078.89</v>
      </c>
      <c r="O182" s="14">
        <v>79317.94</v>
      </c>
      <c r="P182" s="14">
        <v>1116163.68</v>
      </c>
      <c r="R182" s="1" t="str">
        <f t="shared" si="3"/>
        <v/>
      </c>
      <c r="T182" s="1" t="s">
        <v>195</v>
      </c>
    </row>
    <row r="183" spans="1:20" ht="15" customHeight="1" x14ac:dyDescent="0.25">
      <c r="A183" s="9"/>
      <c r="B183" s="9"/>
      <c r="C183" s="11" t="s">
        <v>189</v>
      </c>
      <c r="D183" s="11"/>
      <c r="E183" s="11"/>
      <c r="F183" s="11"/>
      <c r="R183" s="1" t="str">
        <f t="shared" si="3"/>
        <v/>
      </c>
      <c r="T183" s="1" t="s">
        <v>195</v>
      </c>
    </row>
    <row r="184" spans="1:20" ht="15" customHeight="1" x14ac:dyDescent="0.25">
      <c r="C184" s="15" t="s">
        <v>190</v>
      </c>
      <c r="D184" s="16">
        <v>14253</v>
      </c>
      <c r="E184" s="16">
        <v>14253</v>
      </c>
      <c r="F184" s="16">
        <v>14253</v>
      </c>
      <c r="G184" s="16">
        <v>14253</v>
      </c>
      <c r="H184" s="16">
        <v>14253</v>
      </c>
      <c r="I184" s="16">
        <v>14253</v>
      </c>
      <c r="J184" s="16">
        <v>14253</v>
      </c>
      <c r="K184" s="16">
        <v>14253</v>
      </c>
      <c r="L184" s="16">
        <v>14253</v>
      </c>
      <c r="M184" s="16">
        <v>14253</v>
      </c>
      <c r="N184" s="16">
        <v>43773.760000000002</v>
      </c>
      <c r="O184" s="16">
        <v>-15270.76</v>
      </c>
      <c r="P184" s="16">
        <v>171033</v>
      </c>
      <c r="Q184" s="19">
        <f>MATCH(C184,'[1]T12 - 3 Years (Formatted)'!$C$6:$C$212,0)</f>
        <v>201</v>
      </c>
      <c r="R184" s="1" t="str">
        <f t="shared" si="3"/>
        <v/>
      </c>
      <c r="T184" s="1" t="s">
        <v>195</v>
      </c>
    </row>
    <row r="185" spans="1:20" ht="15" customHeight="1" x14ac:dyDescent="0.25">
      <c r="C185" s="12" t="s">
        <v>191</v>
      </c>
      <c r="D185" s="13">
        <v>3889.5</v>
      </c>
      <c r="E185" s="13">
        <v>3889.5</v>
      </c>
      <c r="F185" s="13">
        <v>3757.17</v>
      </c>
      <c r="G185" s="13">
        <v>3757.17</v>
      </c>
      <c r="H185" s="13">
        <v>3757.17</v>
      </c>
      <c r="I185" s="13">
        <v>3757.17</v>
      </c>
      <c r="J185" s="13">
        <v>3757.17</v>
      </c>
      <c r="K185" s="13">
        <v>3757.17</v>
      </c>
      <c r="L185" s="13">
        <v>3757.17</v>
      </c>
      <c r="M185" s="13">
        <v>3757.17</v>
      </c>
      <c r="N185" s="13">
        <v>3757.17</v>
      </c>
      <c r="O185" s="13">
        <v>3757.17</v>
      </c>
      <c r="P185" s="13">
        <v>45350.7</v>
      </c>
      <c r="Q185" s="19">
        <f>MATCH(C185,'[1]T12 - 3 Years (Formatted)'!$C$6:$C$212,0)</f>
        <v>202</v>
      </c>
      <c r="R185" s="1" t="str">
        <f t="shared" si="3"/>
        <v/>
      </c>
      <c r="T185" s="1" t="s">
        <v>195</v>
      </c>
    </row>
    <row r="186" spans="1:20" ht="15" customHeight="1" x14ac:dyDescent="0.25">
      <c r="C186" s="17" t="s">
        <v>192</v>
      </c>
      <c r="D186" s="14">
        <v>18142.5</v>
      </c>
      <c r="E186" s="14">
        <v>18142.5</v>
      </c>
      <c r="F186" s="14">
        <v>18010.169999999998</v>
      </c>
      <c r="G186" s="14">
        <v>18010.169999999998</v>
      </c>
      <c r="H186" s="14">
        <v>18010.169999999998</v>
      </c>
      <c r="I186" s="14">
        <v>18010.169999999998</v>
      </c>
      <c r="J186" s="14">
        <v>18010.169999999998</v>
      </c>
      <c r="K186" s="14">
        <v>18010.169999999998</v>
      </c>
      <c r="L186" s="14">
        <v>18010.169999999998</v>
      </c>
      <c r="M186" s="14">
        <v>18010.169999999998</v>
      </c>
      <c r="N186" s="14">
        <v>47530.93</v>
      </c>
      <c r="O186" s="14">
        <v>-11513.59</v>
      </c>
      <c r="P186" s="14">
        <v>216383.7</v>
      </c>
    </row>
    <row r="187" spans="1:20" ht="15" customHeight="1" x14ac:dyDescent="0.25">
      <c r="C187" s="10" t="s">
        <v>193</v>
      </c>
      <c r="D187" s="14">
        <v>193489.28</v>
      </c>
      <c r="E187" s="14">
        <v>207080.4</v>
      </c>
      <c r="F187" s="14">
        <v>207501.02</v>
      </c>
      <c r="G187" s="14">
        <v>213517.02</v>
      </c>
      <c r="H187" s="14">
        <v>227641.15</v>
      </c>
      <c r="I187" s="14">
        <v>261827.05</v>
      </c>
      <c r="J187" s="14">
        <v>266028.23</v>
      </c>
      <c r="K187" s="14">
        <v>244397.52</v>
      </c>
      <c r="L187" s="14">
        <v>229394.03</v>
      </c>
      <c r="M187" s="14">
        <v>208328.84</v>
      </c>
      <c r="N187" s="14">
        <v>230560.36</v>
      </c>
      <c r="O187" s="14">
        <v>178174.92</v>
      </c>
      <c r="P187" s="14">
        <v>2667939.8199999998</v>
      </c>
    </row>
    <row r="188" spans="1:20" ht="15" customHeight="1" x14ac:dyDescent="0.25">
      <c r="C188" s="10" t="s">
        <v>194</v>
      </c>
      <c r="D188" s="14">
        <v>264209.93</v>
      </c>
      <c r="E188" s="14">
        <v>280132.95</v>
      </c>
      <c r="F188" s="14">
        <v>257904.87</v>
      </c>
      <c r="G188" s="14">
        <v>270978.83</v>
      </c>
      <c r="H188" s="14">
        <v>266966.25</v>
      </c>
      <c r="I188" s="14">
        <v>205002.62</v>
      </c>
      <c r="J188" s="14">
        <v>221166.89</v>
      </c>
      <c r="K188" s="14">
        <v>272501.42</v>
      </c>
      <c r="L188" s="14">
        <v>283647.95</v>
      </c>
      <c r="M188" s="14">
        <v>309751.81</v>
      </c>
      <c r="N188" s="14">
        <v>317291.27</v>
      </c>
      <c r="O188" s="14">
        <v>334284.89</v>
      </c>
      <c r="P188" s="14">
        <v>3283839.68</v>
      </c>
    </row>
    <row r="189" spans="1:20" ht="15" customHeight="1" x14ac:dyDescent="0.25">
      <c r="A189" s="10"/>
      <c r="B189" s="10"/>
      <c r="C189" s="10"/>
    </row>
    <row r="191" spans="1:20" ht="15" customHeight="1" x14ac:dyDescent="0.25"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</row>
  </sheetData>
  <pageMargins left="0.15000000596046401" right="0.15000000596046401" top="0.25" bottom="0.37000000476837203" header="0.3" footer="0.3"/>
  <pageSetup paperSize="0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BCF58C-C133-4679-BFBF-12E7A75408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86f38-4d7f-485e-abd0-3231a1949af1"/>
    <ds:schemaRef ds:uri="50d909ce-c72d-4a31-988d-55dad3d83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85A60F-C64D-42D9-A72A-130995BAAC9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F3661C-8F2E-4280-9DCA-C4315C0D6E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T12 (2019)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Borgeson</cp:lastModifiedBy>
  <dcterms:created xsi:type="dcterms:W3CDTF">2021-12-13T18:53:18Z</dcterms:created>
  <dcterms:modified xsi:type="dcterms:W3CDTF">2022-02-18T04:03:24Z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19.2.3.0</vt:lpwstr>
  </property>
  <property fmtid="{D5CDD505-2E9C-101B-9397-08002B2CF9AE}" pid="3" name="ContentTypeId">
    <vt:lpwstr>0x010100D773717D7821A043A392B172EFA3B6DF</vt:lpwstr>
  </property>
</Properties>
</file>