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2) Active UW and Review/Tempe Metro (Tempe, AZ)/Support and Info/Property &amp; Financial Information/Income Statements/Historical/"/>
    </mc:Choice>
  </mc:AlternateContent>
  <xr:revisionPtr revIDLastSave="92" documentId="13_ncr:1_{CE5C9261-FFC1-4067-9F36-84808BD823FF}" xr6:coauthVersionLast="47" xr6:coauthVersionMax="47" xr10:uidLastSave="{6DC0755C-8CEA-432A-9DDC-9AEA1E38B1FD}"/>
  <bookViews>
    <workbookView xWindow="2640" yWindow="2640" windowWidth="38700" windowHeight="15345" xr2:uid="{00000000-000D-0000-FFFF-FFFF00000000}"/>
  </bookViews>
  <sheets>
    <sheet name="T12 (2020)" sheetId="1" r:id="rId1"/>
  </sheets>
  <externalReferences>
    <externalReference r:id="rId2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4" i="1" l="1"/>
  <c r="R172" i="1"/>
  <c r="R171" i="1"/>
  <c r="R161" i="1"/>
  <c r="R160" i="1"/>
  <c r="R130" i="1"/>
  <c r="R129" i="1"/>
  <c r="R115" i="1"/>
  <c r="R114" i="1"/>
  <c r="R101" i="1"/>
  <c r="R100" i="1"/>
  <c r="R98" i="1"/>
  <c r="R97" i="1"/>
  <c r="R74" i="1"/>
  <c r="R73" i="1"/>
  <c r="R71" i="1"/>
  <c r="R60" i="1"/>
  <c r="R59" i="1"/>
  <c r="R48" i="1"/>
  <c r="R47" i="1"/>
  <c r="R46" i="1"/>
  <c r="R45" i="1"/>
  <c r="R44" i="1"/>
  <c r="R21" i="1"/>
  <c r="R20" i="1"/>
  <c r="R19" i="1"/>
  <c r="R12" i="1"/>
  <c r="R11" i="1"/>
  <c r="R185" i="1"/>
  <c r="Q187" i="1"/>
  <c r="R187" i="1" s="1"/>
  <c r="Q186" i="1"/>
  <c r="R186" i="1" s="1"/>
  <c r="Q183" i="1"/>
  <c r="R183" i="1" s="1"/>
  <c r="Q182" i="1"/>
  <c r="R182" i="1" s="1"/>
  <c r="Q181" i="1"/>
  <c r="R181" i="1" s="1"/>
  <c r="Q180" i="1"/>
  <c r="R180" i="1" s="1"/>
  <c r="Q179" i="1"/>
  <c r="R179" i="1" s="1"/>
  <c r="Q178" i="1"/>
  <c r="R178" i="1" s="1"/>
  <c r="Q177" i="1"/>
  <c r="R177" i="1" s="1"/>
  <c r="Q176" i="1"/>
  <c r="R176" i="1" s="1"/>
  <c r="Q175" i="1"/>
  <c r="R175" i="1" s="1"/>
  <c r="Q174" i="1"/>
  <c r="R174" i="1" s="1"/>
  <c r="Q173" i="1"/>
  <c r="R173" i="1" s="1"/>
  <c r="Q170" i="1"/>
  <c r="R170" i="1" s="1"/>
  <c r="Q169" i="1"/>
  <c r="R169" i="1" s="1"/>
  <c r="Q168" i="1"/>
  <c r="R168" i="1" s="1"/>
  <c r="Q167" i="1"/>
  <c r="R167" i="1" s="1"/>
  <c r="Q166" i="1"/>
  <c r="R166" i="1" s="1"/>
  <c r="Q165" i="1"/>
  <c r="R165" i="1" s="1"/>
  <c r="Q164" i="1"/>
  <c r="R164" i="1" s="1"/>
  <c r="Q163" i="1"/>
  <c r="R163" i="1" s="1"/>
  <c r="Q162" i="1"/>
  <c r="R162" i="1" s="1"/>
  <c r="Q159" i="1"/>
  <c r="R159" i="1" s="1"/>
  <c r="Q158" i="1"/>
  <c r="R158" i="1" s="1"/>
  <c r="Q157" i="1"/>
  <c r="R157" i="1" s="1"/>
  <c r="Q156" i="1"/>
  <c r="R156" i="1" s="1"/>
  <c r="Q155" i="1"/>
  <c r="R155" i="1" s="1"/>
  <c r="Q154" i="1"/>
  <c r="R154" i="1" s="1"/>
  <c r="Q153" i="1"/>
  <c r="R153" i="1" s="1"/>
  <c r="Q152" i="1"/>
  <c r="R152" i="1" s="1"/>
  <c r="Q151" i="1"/>
  <c r="R151" i="1" s="1"/>
  <c r="Q150" i="1"/>
  <c r="R150" i="1" s="1"/>
  <c r="Q149" i="1"/>
  <c r="R149" i="1" s="1"/>
  <c r="Q148" i="1"/>
  <c r="R148" i="1" s="1"/>
  <c r="Q147" i="1"/>
  <c r="R147" i="1" s="1"/>
  <c r="Q146" i="1"/>
  <c r="R146" i="1" s="1"/>
  <c r="Q145" i="1"/>
  <c r="R145" i="1" s="1"/>
  <c r="Q144" i="1"/>
  <c r="R144" i="1" s="1"/>
  <c r="Q143" i="1"/>
  <c r="R143" i="1" s="1"/>
  <c r="Q142" i="1"/>
  <c r="R142" i="1" s="1"/>
  <c r="Q141" i="1"/>
  <c r="R141" i="1" s="1"/>
  <c r="Q140" i="1"/>
  <c r="R140" i="1" s="1"/>
  <c r="Q139" i="1"/>
  <c r="R139" i="1" s="1"/>
  <c r="Q138" i="1"/>
  <c r="R138" i="1" s="1"/>
  <c r="Q137" i="1"/>
  <c r="R137" i="1" s="1"/>
  <c r="Q136" i="1"/>
  <c r="R136" i="1" s="1"/>
  <c r="Q135" i="1"/>
  <c r="R135" i="1" s="1"/>
  <c r="Q134" i="1"/>
  <c r="R134" i="1" s="1"/>
  <c r="Q133" i="1"/>
  <c r="R133" i="1" s="1"/>
  <c r="Q132" i="1"/>
  <c r="R132" i="1" s="1"/>
  <c r="Q131" i="1"/>
  <c r="R131" i="1" s="1"/>
  <c r="Q128" i="1"/>
  <c r="R128" i="1" s="1"/>
  <c r="Q127" i="1"/>
  <c r="R127" i="1" s="1"/>
  <c r="Q126" i="1"/>
  <c r="R126" i="1" s="1"/>
  <c r="Q125" i="1"/>
  <c r="R125" i="1" s="1"/>
  <c r="Q124" i="1"/>
  <c r="R124" i="1" s="1"/>
  <c r="Q123" i="1"/>
  <c r="R123" i="1" s="1"/>
  <c r="Q122" i="1"/>
  <c r="R122" i="1" s="1"/>
  <c r="Q121" i="1"/>
  <c r="R121" i="1" s="1"/>
  <c r="Q120" i="1"/>
  <c r="R120" i="1" s="1"/>
  <c r="Q119" i="1"/>
  <c r="R119" i="1" s="1"/>
  <c r="Q118" i="1"/>
  <c r="R118" i="1" s="1"/>
  <c r="Q117" i="1"/>
  <c r="R117" i="1" s="1"/>
  <c r="Q116" i="1"/>
  <c r="R116" i="1" s="1"/>
  <c r="Q113" i="1"/>
  <c r="R113" i="1" s="1"/>
  <c r="Q112" i="1"/>
  <c r="R112" i="1" s="1"/>
  <c r="Q111" i="1"/>
  <c r="R111" i="1" s="1"/>
  <c r="Q110" i="1"/>
  <c r="R110" i="1" s="1"/>
  <c r="Q109" i="1"/>
  <c r="R109" i="1" s="1"/>
  <c r="Q108" i="1"/>
  <c r="R108" i="1" s="1"/>
  <c r="Q107" i="1"/>
  <c r="R107" i="1" s="1"/>
  <c r="Q106" i="1"/>
  <c r="R106" i="1" s="1"/>
  <c r="Q105" i="1"/>
  <c r="R105" i="1" s="1"/>
  <c r="Q104" i="1"/>
  <c r="R104" i="1" s="1"/>
  <c r="Q103" i="1"/>
  <c r="R103" i="1" s="1"/>
  <c r="Q102" i="1"/>
  <c r="R102" i="1" s="1"/>
  <c r="Q99" i="1"/>
  <c r="R99" i="1" s="1"/>
  <c r="Q96" i="1"/>
  <c r="R96" i="1" s="1"/>
  <c r="Q95" i="1"/>
  <c r="R95" i="1" s="1"/>
  <c r="Q94" i="1"/>
  <c r="R94" i="1" s="1"/>
  <c r="Q93" i="1"/>
  <c r="R93" i="1" s="1"/>
  <c r="Q92" i="1"/>
  <c r="R92" i="1" s="1"/>
  <c r="Q91" i="1"/>
  <c r="R91" i="1" s="1"/>
  <c r="Q90" i="1"/>
  <c r="R90" i="1" s="1"/>
  <c r="Q89" i="1"/>
  <c r="R89" i="1" s="1"/>
  <c r="Q88" i="1"/>
  <c r="R88" i="1" s="1"/>
  <c r="Q87" i="1"/>
  <c r="R87" i="1" s="1"/>
  <c r="Q86" i="1"/>
  <c r="R86" i="1" s="1"/>
  <c r="Q85" i="1"/>
  <c r="R85" i="1" s="1"/>
  <c r="Q84" i="1"/>
  <c r="R84" i="1" s="1"/>
  <c r="Q83" i="1"/>
  <c r="R83" i="1" s="1"/>
  <c r="Q82" i="1"/>
  <c r="R82" i="1" s="1"/>
  <c r="Q81" i="1"/>
  <c r="R81" i="1" s="1"/>
  <c r="Q80" i="1"/>
  <c r="R80" i="1" s="1"/>
  <c r="Q79" i="1"/>
  <c r="R79" i="1" s="1"/>
  <c r="Q78" i="1"/>
  <c r="R78" i="1" s="1"/>
  <c r="Q77" i="1"/>
  <c r="R77" i="1" s="1"/>
  <c r="Q76" i="1"/>
  <c r="R76" i="1" s="1"/>
  <c r="Q75" i="1"/>
  <c r="R75" i="1" s="1"/>
  <c r="Q72" i="1"/>
  <c r="R72" i="1" s="1"/>
  <c r="Q70" i="1"/>
  <c r="R70" i="1" s="1"/>
  <c r="Q69" i="1"/>
  <c r="R69" i="1" s="1"/>
  <c r="Q68" i="1"/>
  <c r="R68" i="1" s="1"/>
  <c r="Q67" i="1"/>
  <c r="R67" i="1" s="1"/>
  <c r="Q66" i="1"/>
  <c r="R66" i="1" s="1"/>
  <c r="Q65" i="1"/>
  <c r="R65" i="1" s="1"/>
  <c r="Q64" i="1"/>
  <c r="R64" i="1" s="1"/>
  <c r="Q63" i="1"/>
  <c r="R63" i="1" s="1"/>
  <c r="Q62" i="1"/>
  <c r="R62" i="1" s="1"/>
  <c r="Q61" i="1"/>
  <c r="R61" i="1" s="1"/>
  <c r="Q58" i="1"/>
  <c r="R58" i="1" s="1"/>
  <c r="Q57" i="1"/>
  <c r="R57" i="1" s="1"/>
  <c r="Q56" i="1"/>
  <c r="R56" i="1" s="1"/>
  <c r="Q55" i="1"/>
  <c r="R55" i="1" s="1"/>
  <c r="Q54" i="1"/>
  <c r="R54" i="1" s="1"/>
  <c r="Q53" i="1"/>
  <c r="R53" i="1" s="1"/>
  <c r="Q52" i="1"/>
  <c r="R52" i="1" s="1"/>
  <c r="Q51" i="1"/>
  <c r="R51" i="1" s="1"/>
  <c r="Q50" i="1"/>
  <c r="R50" i="1" s="1"/>
  <c r="Q49" i="1"/>
  <c r="R49" i="1" s="1"/>
  <c r="Q43" i="1"/>
  <c r="R43" i="1" s="1"/>
  <c r="Q42" i="1"/>
  <c r="R42" i="1" s="1"/>
  <c r="Q41" i="1"/>
  <c r="R41" i="1" s="1"/>
  <c r="Q40" i="1"/>
  <c r="R40" i="1" s="1"/>
  <c r="Q39" i="1"/>
  <c r="R39" i="1" s="1"/>
  <c r="Q38" i="1"/>
  <c r="R38" i="1" s="1"/>
  <c r="Q37" i="1"/>
  <c r="R37" i="1" s="1"/>
  <c r="Q36" i="1"/>
  <c r="R36" i="1" s="1"/>
  <c r="Q35" i="1"/>
  <c r="R35" i="1" s="1"/>
  <c r="Q34" i="1"/>
  <c r="R34" i="1" s="1"/>
  <c r="Q33" i="1"/>
  <c r="R33" i="1" s="1"/>
  <c r="Q32" i="1"/>
  <c r="R32" i="1" s="1"/>
  <c r="Q31" i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0" i="1"/>
  <c r="R10" i="1" s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</calcChain>
</file>

<file path=xl/sharedStrings.xml><?xml version="1.0" encoding="utf-8"?>
<sst xmlns="http://schemas.openxmlformats.org/spreadsheetml/2006/main" count="375" uniqueCount="220">
  <si>
    <t>Jan 2020 Actual</t>
  </si>
  <si>
    <t>Feb 2020 Actual</t>
  </si>
  <si>
    <t>Mar 2020 Actual</t>
  </si>
  <si>
    <t>Apr 2020 Actual</t>
  </si>
  <si>
    <t>May 2020 Actual</t>
  </si>
  <si>
    <t>Jun 2020 Actual</t>
  </si>
  <si>
    <t>Jul 2020 Actual</t>
  </si>
  <si>
    <t>Aug 2020 Actual</t>
  </si>
  <si>
    <t>Sep 2020 Actual</t>
  </si>
  <si>
    <t>Oct 2020 Actual</t>
  </si>
  <si>
    <t>Nov 2020 Actual</t>
  </si>
  <si>
    <t>Dec 2020 Actual</t>
  </si>
  <si>
    <t>Adjusted Total</t>
  </si>
  <si>
    <t>INCOME</t>
  </si>
  <si>
    <t>RENTAL REVENUE</t>
  </si>
  <si>
    <t>GROSS POT RENT</t>
  </si>
  <si>
    <t>3110 GROSS POTENTIAL RENT</t>
  </si>
  <si>
    <t>Total GROSS POT RENT</t>
  </si>
  <si>
    <t>RENT LOSSES</t>
  </si>
  <si>
    <t>3130 VACANCY LOSS</t>
  </si>
  <si>
    <t>3250 BAD DEBT</t>
  </si>
  <si>
    <t>3302 MODEL</t>
  </si>
  <si>
    <t>3303 EMPLOYEE RENTS</t>
  </si>
  <si>
    <t>3304 CONCESSIONS</t>
  </si>
  <si>
    <t>3305 RECCURRING CONCESSIONS</t>
  </si>
  <si>
    <t>Total RENT LOSSES</t>
  </si>
  <si>
    <t>Total RENTAL REVENUE</t>
  </si>
  <si>
    <t>OTHER REVENUE</t>
  </si>
  <si>
    <t>3510 SHORT TERM/CORP PREMIUM</t>
  </si>
  <si>
    <t>3511 GUEST UNIT PREMIUM</t>
  </si>
  <si>
    <t>3512 NON-REFUNDABLE FEES</t>
  </si>
  <si>
    <t>3518 LEASE BUYOUT FEES</t>
  </si>
  <si>
    <t>3530 PET RENT</t>
  </si>
  <si>
    <t>3540 LATE FEES</t>
  </si>
  <si>
    <t>3545 MONTH TO MONTH FEES</t>
  </si>
  <si>
    <t>3550 NSF FEES</t>
  </si>
  <si>
    <t>3560 RESIDENT SCREENING</t>
  </si>
  <si>
    <t>3563 DAMAGES</t>
  </si>
  <si>
    <t>3570 BAD DEBT RECOVERY</t>
  </si>
  <si>
    <t>3582 VENDING</t>
  </si>
  <si>
    <t>3590 INTEREST</t>
  </si>
  <si>
    <t>3591 VALET WASTE REMOVAL</t>
  </si>
  <si>
    <t>3592 LOCK/KEY/FOB</t>
  </si>
  <si>
    <t>3593 BUILDING/FACILITIES INCOME</t>
  </si>
  <si>
    <t>3595 TRANSFER FEES</t>
  </si>
  <si>
    <t>3596 CABLE/INTERNET</t>
  </si>
  <si>
    <t>3597 UTILITY REIMBURSEMENTS</t>
  </si>
  <si>
    <t>3598 STORAGE</t>
  </si>
  <si>
    <t>3599 GARAGE</t>
  </si>
  <si>
    <t>3600 MISCELLANEOUS</t>
  </si>
  <si>
    <t>Total OTHER REVENUE</t>
  </si>
  <si>
    <t>TOTAL INCOME</t>
  </si>
  <si>
    <t>EXPENSE</t>
  </si>
  <si>
    <t>PERSONNEL EXPENSE</t>
  </si>
  <si>
    <t>ADMIN SALARIES</t>
  </si>
  <si>
    <t>3952 MANAGER</t>
  </si>
  <si>
    <t>3953 ASSISTANT MANAGER</t>
  </si>
  <si>
    <t>3954 LEASING CONSULTANTS</t>
  </si>
  <si>
    <t>3955 COMMISSIONS</t>
  </si>
  <si>
    <t>3958 ADMIN FICA</t>
  </si>
  <si>
    <t>3959 ADMIN FUTA</t>
  </si>
  <si>
    <t>3960 ADMIN SUTA</t>
  </si>
  <si>
    <t>3961 ADMIN WORKMANS COMP</t>
  </si>
  <si>
    <t>3962 ADMIN MED INSURANCE</t>
  </si>
  <si>
    <t>3963 ADMIN UNIFORMS</t>
  </si>
  <si>
    <t>Total ADMIN SALARIES</t>
  </si>
  <si>
    <t>MAINT SALARIES</t>
  </si>
  <si>
    <t>4101 MAINT SUPERVISOR</t>
  </si>
  <si>
    <t>4102 ASSISTANT MAINTENANCE</t>
  </si>
  <si>
    <t>4103 HOUSEKEEPER</t>
  </si>
  <si>
    <t>4106 MAINT FICA</t>
  </si>
  <si>
    <t>4107 MAINT FUTA</t>
  </si>
  <si>
    <t>4108 MAINT SUTA</t>
  </si>
  <si>
    <t>4109 MAINT WORKMANS COMP</t>
  </si>
  <si>
    <t>4110 MAINT MED INSURANCE</t>
  </si>
  <si>
    <t>4111 TEMPORARY LABOR</t>
  </si>
  <si>
    <t>4112 MAINT UNIFORMS</t>
  </si>
  <si>
    <t>Total MAINT SALARIES</t>
  </si>
  <si>
    <t>4140 MISCELLANEOUS</t>
  </si>
  <si>
    <t>Total PERSONNEL EXPENSE</t>
  </si>
  <si>
    <t>ADMIN EXPENSE</t>
  </si>
  <si>
    <t>4147 ANSWERING SERVICE</t>
  </si>
  <si>
    <t>4148 BANK CHARGES</t>
  </si>
  <si>
    <t>4156 COMPUTER SUPPLY/SERVICE</t>
  </si>
  <si>
    <t>4158 COMPUTER SUPPLIES</t>
  </si>
  <si>
    <t>4160 COURIER</t>
  </si>
  <si>
    <t>4161 DUES &amp; SUBSCRIPTIONS</t>
  </si>
  <si>
    <t>4162 EMPLOYEE ACTIVITIES</t>
  </si>
  <si>
    <t>4182 EMPLOYEE TRAINING</t>
  </si>
  <si>
    <t>4184 GUEST UNIT EXPENSES</t>
  </si>
  <si>
    <t>4212 LEGAL - EVICTIONS</t>
  </si>
  <si>
    <t>4222 LEGAL - OTHER</t>
  </si>
  <si>
    <t>4232 LICENSES &amp; PERMITS</t>
  </si>
  <si>
    <t>4238 OFFICE EQUIP RENTAL/REPAIR</t>
  </si>
  <si>
    <t>4242 OFFICE EQUIP-OTHER</t>
  </si>
  <si>
    <t>4244 OFFICE TELEPHONE</t>
  </si>
  <si>
    <t>4248 OTHER ADMINISTRATIVE</t>
  </si>
  <si>
    <t>4252 OFFICE SUPPLIES</t>
  </si>
  <si>
    <t>4254 OVERNIGHT MAIL</t>
  </si>
  <si>
    <t>4262 POSTAGE/COURIER/OVERNIGHT</t>
  </si>
  <si>
    <t>4268 PRINTED FORMS</t>
  </si>
  <si>
    <t>4275 RESIDENT SCREENING</t>
  </si>
  <si>
    <t>4276 SHOPPING REPORTS</t>
  </si>
  <si>
    <t>Total ADMIN EXPENSE</t>
  </si>
  <si>
    <t>MANAGEMENT FEE</t>
  </si>
  <si>
    <t>4296 MANAGEMENT FEE</t>
  </si>
  <si>
    <t>Total MANAGEMENT FEE</t>
  </si>
  <si>
    <t>MARKETING EXPENSE</t>
  </si>
  <si>
    <t>4307 BROCHURES/FOLDERS/BUS CARDS</t>
  </si>
  <si>
    <t>4311 INTERNET ADVERTISING</t>
  </si>
  <si>
    <t>4312 LOCATOR SERVICES</t>
  </si>
  <si>
    <t>4313 REFERRAL FEES</t>
  </si>
  <si>
    <t>4318 MOVE-IN GIFTS</t>
  </si>
  <si>
    <t>4332 APARTMENTS.COM</t>
  </si>
  <si>
    <t>4336 WEB ASSETS</t>
  </si>
  <si>
    <t>4346 RESIDENT ACTIVITIES</t>
  </si>
  <si>
    <t>4350 RESIDENT RETENTION</t>
  </si>
  <si>
    <t>4354 RESIDENT HOSPITALITY</t>
  </si>
  <si>
    <t>4362 SIGNS/BANNERS/BALLOONS</t>
  </si>
  <si>
    <t>4375 MISCELLANEOUS</t>
  </si>
  <si>
    <t>Total MARKETING EXPENSE</t>
  </si>
  <si>
    <t>CONTRACT SERVICES</t>
  </si>
  <si>
    <t>4380 JANITORIAL CONTRACT</t>
  </si>
  <si>
    <t>4381 LANDSCAPE SERVICES</t>
  </si>
  <si>
    <t>4383 LANDSCAPE IRRIG SUPPLY/REPAIR</t>
  </si>
  <si>
    <t>4384 LANDSCAPE IRRIG REPAIRS</t>
  </si>
  <si>
    <t>4385 LANDSCAPE SEAS SUPPLY/SERVICE</t>
  </si>
  <si>
    <t>4386 LANDSCAPE SEAS SVCS</t>
  </si>
  <si>
    <t>4387 LANDSCAPE SUPPLIES</t>
  </si>
  <si>
    <t>4389 ELEVATOR CONTRACT</t>
  </si>
  <si>
    <t>4390 ALARM SERVICE</t>
  </si>
  <si>
    <t>4391 EXTINGUISHER/FIRE SVCS</t>
  </si>
  <si>
    <t>4392 PARKING LOT SERVICE</t>
  </si>
  <si>
    <t>4393 PEST CONTROL SERVICE</t>
  </si>
  <si>
    <t>4395 SECURITY SERVICE</t>
  </si>
  <si>
    <t>Total CONTRACT SERVICES</t>
  </si>
  <si>
    <t>REPAIRS &amp; MAINTENANCE</t>
  </si>
  <si>
    <t>4428 ACCESS GATE REPAIR</t>
  </si>
  <si>
    <t>4429 APPLIANCE SUPPLY/REPAIR</t>
  </si>
  <si>
    <t>4430 APPLIANCE SERVICE</t>
  </si>
  <si>
    <t>4431 CARPET CLEAN/REPAIR</t>
  </si>
  <si>
    <t>4433 CLEANING SUPPLY/SERVICE</t>
  </si>
  <si>
    <t>4434 CLEANING SERVICE</t>
  </si>
  <si>
    <t>4435 DRYWALL SUPPLY/REPAIR</t>
  </si>
  <si>
    <t>4436 ELECTRICAL SUPPLY/REPAIR</t>
  </si>
  <si>
    <t>4437 ELECTRICAL SERVICE</t>
  </si>
  <si>
    <t>4438 EQUIPMENT SUPPLY/REPAIR</t>
  </si>
  <si>
    <t>4439 EQUIPMENT SERVICE</t>
  </si>
  <si>
    <t>4440 GLASS/SCREEN SUPPLY/REPAIR</t>
  </si>
  <si>
    <t>4441 GLASS/SCREEN SERVICE</t>
  </si>
  <si>
    <t>4442 HARDWARE SUPPLIES</t>
  </si>
  <si>
    <t>4444 HVAC SUPPLY/REPAIR</t>
  </si>
  <si>
    <t>4445 HVAC SERVICE</t>
  </si>
  <si>
    <t>4446 KEY/LOCK SUPPLY/REPAIR</t>
  </si>
  <si>
    <t>4447 KEY AND LOCK SERVICE</t>
  </si>
  <si>
    <t>4448 PAINT SUPPLY/REPAIR</t>
  </si>
  <si>
    <t>4450 PARK LOT/CARPORT SUPPLY/REPAIR</t>
  </si>
  <si>
    <t>4452 PEST CONTROL SUPPLY</t>
  </si>
  <si>
    <t>4454 PLUMBING SUPPLY/REPAIR</t>
  </si>
  <si>
    <t>4455 PLUMBING SERVICE</t>
  </si>
  <si>
    <t>4456 RECREATIONAL SUPPLY/REPAIR</t>
  </si>
  <si>
    <t>4457 RECREATIONAL SERVICE</t>
  </si>
  <si>
    <t>4472 POOL SUPPLY/REPAIR</t>
  </si>
  <si>
    <t>4473 POOL LICENSES</t>
  </si>
  <si>
    <t>4474 POOL REPAIR</t>
  </si>
  <si>
    <t>4477 ELEVATOR SUPPLY/REPAIR</t>
  </si>
  <si>
    <t>Total REPAIRS &amp; MAINTENANCE</t>
  </si>
  <si>
    <t>TURNOVER EXPENSES</t>
  </si>
  <si>
    <t>4702 T/O CLEANING SUPPLY</t>
  </si>
  <si>
    <t>4703 T/O CONTRACT CLEANING</t>
  </si>
  <si>
    <t>4704 T/O PAINT SUPPLY</t>
  </si>
  <si>
    <t>4705 T/O CONTRACT PAINTING</t>
  </si>
  <si>
    <t>4707 T/O CARPET CLEAN/REPAIR</t>
  </si>
  <si>
    <t>4710 T/O RESURFACING</t>
  </si>
  <si>
    <t>4711 T/O DRYWALL</t>
  </si>
  <si>
    <t>4712 T/O TILE-VINYL CLEAN/REPAIR</t>
  </si>
  <si>
    <t>4714 T/O WINDOW SUPPLY</t>
  </si>
  <si>
    <t>Total TURNOVER EXPENSES</t>
  </si>
  <si>
    <t>UTILITY EXPENSES</t>
  </si>
  <si>
    <t>4802 COMMON AREA ELECTRIC</t>
  </si>
  <si>
    <t>4804 MODEL ELECTRIC</t>
  </si>
  <si>
    <t>4807 OCCUPIED ELECTRIC</t>
  </si>
  <si>
    <t>4808 TURNOVER ELECTRIC</t>
  </si>
  <si>
    <t>4812 COMMON AREA WATER</t>
  </si>
  <si>
    <t>4820 SEWER</t>
  </si>
  <si>
    <t>4828 UTILITY BILLING FEES</t>
  </si>
  <si>
    <t>4842 COMMON AREA GAS</t>
  </si>
  <si>
    <t>4852 CABLE TV</t>
  </si>
  <si>
    <t>4853 WASTE REMOVAL</t>
  </si>
  <si>
    <t>4856 VALET WASTE</t>
  </si>
  <si>
    <t>Total UTILITY EXPENSES</t>
  </si>
  <si>
    <t>TAXES/INSURANCE EXPENSE</t>
  </si>
  <si>
    <t>5002 REAL PROPERTY TAXES</t>
  </si>
  <si>
    <t>5006 PROPERTY AND CASUALTY INS</t>
  </si>
  <si>
    <t>Total TAXES/INSURANCE EXPENSE</t>
  </si>
  <si>
    <t>TOTAL EXPENSE</t>
  </si>
  <si>
    <t>NET OPERATING INCOME</t>
  </si>
  <si>
    <t/>
  </si>
  <si>
    <t>4111 Temporary Labor</t>
  </si>
  <si>
    <t>4158 Computer Supplies</t>
  </si>
  <si>
    <t>4160 Courier</t>
  </si>
  <si>
    <t>4222 Legal - Other</t>
  </si>
  <si>
    <t>4242 Office Equip-Other</t>
  </si>
  <si>
    <t>4254 Overnight Mail</t>
  </si>
  <si>
    <t>4318 Move-In Gifts</t>
  </si>
  <si>
    <t>4354 Resident Hospitality</t>
  </si>
  <si>
    <t>4362 Signs/Banners/Balloons</t>
  </si>
  <si>
    <t>4384 Landscape Irrig Repairs</t>
  </si>
  <si>
    <t>4386 Landscape Seas Svcs</t>
  </si>
  <si>
    <t>4430 Appliance Service</t>
  </si>
  <si>
    <t>4434 Cleaning Service</t>
  </si>
  <si>
    <t>4437 Electrical Service</t>
  </si>
  <si>
    <t>4439 Equipment Service</t>
  </si>
  <si>
    <t>4441 Glass/Screen Service</t>
  </si>
  <si>
    <t>4445 Hvac Service</t>
  </si>
  <si>
    <t>4447 Key And Lock Service</t>
  </si>
  <si>
    <t>4455 Plumbing Service</t>
  </si>
  <si>
    <t>4457 Recreational Service</t>
  </si>
  <si>
    <t>4474 Pool Repair</t>
  </si>
  <si>
    <t>4710 T/O Resurfacing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</si>
</sst>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(#,##0.00\)"/>
    <numFmt numFmtId="165" formatCode="mmm\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NumberFormat="1" applyFont="1" applyAlignment="1">
      <alignment horizontal="center" vertical="top" shrinkToFit="1" readingOrder="1"/>
    </xf>
    <xf numFmtId="0" fontId="2" fillId="0" borderId="0" xfId="0" applyNumberFormat="1" applyFont="1" applyAlignment="1">
      <alignment horizontal="center" vertical="top" shrinkToFit="1" readingOrder="1"/>
    </xf>
    <xf numFmtId="0" fontId="3" fillId="0" borderId="0" xfId="0" applyNumberFormat="1" applyFont="1" applyAlignment="1">
      <alignment horizontal="center" vertical="top" shrinkToFit="1" readingOrder="1"/>
    </xf>
    <xf numFmtId="0" fontId="2" fillId="0" borderId="1" xfId="0" applyNumberFormat="1" applyFont="1" applyBorder="1" applyAlignment="1">
      <alignment horizontal="left" vertical="top" shrinkToFit="1" readingOrder="1"/>
    </xf>
    <xf numFmtId="0" fontId="1" fillId="0" borderId="1" xfId="0" applyNumberFormat="1" applyFont="1" applyBorder="1" applyAlignment="1">
      <alignment horizontal="left" shrinkToFit="1" readingOrder="1"/>
    </xf>
    <xf numFmtId="4" fontId="1" fillId="0" borderId="1" xfId="0" applyNumberFormat="1" applyFont="1" applyBorder="1" applyAlignment="1">
      <alignment horizontal="center" shrinkToFit="1" readingOrder="1"/>
    </xf>
    <xf numFmtId="0" fontId="1" fillId="0" borderId="1" xfId="0" applyNumberFormat="1" applyFont="1" applyBorder="1" applyAlignment="1">
      <alignment horizontal="center" shrinkToFit="1" readingOrder="1"/>
    </xf>
    <xf numFmtId="0" fontId="2" fillId="0" borderId="0" xfId="0" applyNumberFormat="1" applyFont="1" applyAlignment="1">
      <alignment horizontal="left" shrinkToFit="1" readingOrder="1"/>
    </xf>
    <xf numFmtId="49" fontId="1" fillId="0" borderId="0" xfId="0" applyNumberFormat="1" applyFont="1" applyAlignment="1">
      <alignment horizontal="left" vertical="top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2" fillId="0" borderId="0" xfId="0" applyNumberFormat="1" applyFont="1" applyAlignment="1">
      <alignment horizontal="left" vertical="center" shrinkToFit="1" readingOrder="1"/>
    </xf>
    <xf numFmtId="164" fontId="2" fillId="0" borderId="0" xfId="0" applyNumberFormat="1" applyFont="1" applyAlignment="1">
      <alignment horizontal="right" vertical="center" shrinkToFit="1" readingOrder="1"/>
    </xf>
    <xf numFmtId="164" fontId="2" fillId="0" borderId="2" xfId="0" applyNumberFormat="1" applyFont="1" applyBorder="1" applyAlignment="1">
      <alignment horizontal="right" vertical="top" shrinkToFit="1" readingOrder="1"/>
    </xf>
    <xf numFmtId="49" fontId="2" fillId="2" borderId="0" xfId="0" applyNumberFormat="1" applyFont="1" applyFill="1" applyAlignment="1">
      <alignment horizontal="left" vertical="center" shrinkToFit="1" readingOrder="1"/>
    </xf>
    <xf numFmtId="164" fontId="2" fillId="2" borderId="0" xfId="0" applyNumberFormat="1" applyFont="1" applyFill="1" applyAlignment="1">
      <alignment horizontal="right" vertical="center" shrinkToFit="1" readingOrder="1"/>
    </xf>
    <xf numFmtId="4" fontId="1" fillId="0" borderId="0" xfId="0" applyNumberFormat="1" applyFont="1" applyAlignment="1">
      <alignment horizontal="left" vertical="top" shrinkToFit="1" readingOrder="1"/>
    </xf>
    <xf numFmtId="0" fontId="1" fillId="0" borderId="0" xfId="0" applyNumberFormat="1" applyFont="1" applyAlignment="1">
      <alignment horizontal="left" vertical="top" shrinkToFit="1" readingOrder="1"/>
    </xf>
    <xf numFmtId="165" fontId="4" fillId="3" borderId="3" xfId="0" applyNumberFormat="1" applyFont="1" applyFill="1" applyBorder="1" applyAlignment="1">
      <alignment horizontal="center" shrinkToFit="1" readingOrder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shrinkToFit="1" readingOrder="1"/>
    </xf>
    <xf numFmtId="0" fontId="2" fillId="0" borderId="0" xfId="0" applyFont="1" applyAlignment="1">
      <alignment horizontal="center" vertical="top" shrinkToFit="1" readingOrder="1"/>
    </xf>
    <xf numFmtId="0" fontId="3" fillId="0" borderId="0" xfId="0" applyFont="1" applyAlignment="1">
      <alignment horizontal="center" vertical="top" shrinkToFit="1" readingOrder="1"/>
    </xf>
    <xf numFmtId="0" fontId="2" fillId="0" borderId="1" xfId="0" applyFont="1" applyBorder="1" applyAlignment="1">
      <alignment horizontal="left" vertical="top" shrinkToFit="1" readingOrder="1"/>
    </xf>
    <xf numFmtId="0" fontId="1" fillId="0" borderId="1" xfId="0" applyFont="1" applyBorder="1" applyAlignment="1">
      <alignment horizontal="left" shrinkToFit="1" readingOrder="1"/>
    </xf>
    <xf numFmtId="0" fontId="1" fillId="0" borderId="0" xfId="0" applyFont="1" applyAlignment="1">
      <alignment horizontal="left" vertical="top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sites/BRCapital-Internal/Real%20Estate/Deals/2)%20Active%20UW%20and%20Review/Tempe%20Metro%20(Tempe,%20AZ)/Support%20and%20Info/Property%20&amp;%20Financial%20Information/Income%20Statements/04.%20TM%20T12%20-%202021.12.xlsx?51550086" TargetMode="External"/><Relationship Id="rId1" Type="http://schemas.openxmlformats.org/officeDocument/2006/relationships/externalLinkPath" Target="file:///\\51550086\04.%20TM%20T12%20-%202021.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2"/>
      <sheetName val="T12 - 3 Years (Formatted)"/>
      <sheetName val="T12 (Formatted)"/>
      <sheetName val="T12 (2020)"/>
      <sheetName val="T12 (2019)"/>
    </sheetNames>
    <sheetDataSet>
      <sheetData sheetId="0"/>
      <sheetData sheetId="1">
        <row r="6">
          <cell r="C6" t="str">
            <v>Income</v>
          </cell>
        </row>
        <row r="7">
          <cell r="C7" t="str">
            <v>Gross Potential Rent</v>
          </cell>
        </row>
        <row r="8">
          <cell r="C8" t="str">
            <v>3110 Gross Potential Rent</v>
          </cell>
        </row>
        <row r="9">
          <cell r="C9" t="str">
            <v>Gross Potential Rent</v>
          </cell>
        </row>
        <row r="11">
          <cell r="C11" t="str">
            <v>Rent Losses</v>
          </cell>
        </row>
        <row r="12">
          <cell r="C12" t="str">
            <v>3130 Vacancy Loss</v>
          </cell>
        </row>
        <row r="13">
          <cell r="C13" t="str">
            <v>3250 Bad Debt</v>
          </cell>
        </row>
        <row r="14">
          <cell r="C14" t="str">
            <v>3302 Model</v>
          </cell>
        </row>
        <row r="15">
          <cell r="C15" t="str">
            <v>3303 Employee Rents</v>
          </cell>
        </row>
        <row r="16">
          <cell r="C16" t="str">
            <v>3304 Concessions</v>
          </cell>
        </row>
        <row r="17">
          <cell r="C17" t="str">
            <v>3305 Reccurring Concessions</v>
          </cell>
        </row>
        <row r="18">
          <cell r="C18" t="str">
            <v>Total Rent Losses</v>
          </cell>
        </row>
        <row r="20">
          <cell r="C20" t="str">
            <v>Total Rental Revenue</v>
          </cell>
        </row>
        <row r="22">
          <cell r="C22" t="str">
            <v>Other Revenue</v>
          </cell>
        </row>
        <row r="23">
          <cell r="C23" t="str">
            <v>3400 Rent Refund</v>
          </cell>
        </row>
        <row r="24">
          <cell r="C24" t="str">
            <v>3510 Short Term/Corp Premium</v>
          </cell>
        </row>
        <row r="25">
          <cell r="C25" t="str">
            <v>3511 Guest Unit Premium</v>
          </cell>
        </row>
        <row r="26">
          <cell r="C26" t="str">
            <v>3512 Non-Refundable Fees</v>
          </cell>
        </row>
        <row r="27">
          <cell r="C27" t="str">
            <v>3518 Lease Buyout Fees</v>
          </cell>
        </row>
        <row r="28">
          <cell r="C28" t="str">
            <v>3530 Pet Rent</v>
          </cell>
        </row>
        <row r="29">
          <cell r="C29" t="str">
            <v>3540 Late Fees</v>
          </cell>
        </row>
        <row r="30">
          <cell r="C30" t="str">
            <v>3545 Month To Month Fees</v>
          </cell>
        </row>
        <row r="31">
          <cell r="C31" t="str">
            <v>3550 Nsf Fees</v>
          </cell>
        </row>
        <row r="32">
          <cell r="C32" t="str">
            <v>3560 Resident Screening</v>
          </cell>
        </row>
        <row r="33">
          <cell r="C33" t="str">
            <v>3563 Damages</v>
          </cell>
        </row>
        <row r="34">
          <cell r="C34" t="str">
            <v>3570 Bad Debt Recovery</v>
          </cell>
        </row>
        <row r="35">
          <cell r="C35" t="str">
            <v>3582 Vending</v>
          </cell>
        </row>
        <row r="36">
          <cell r="C36" t="str">
            <v>3590 Interest</v>
          </cell>
        </row>
        <row r="37">
          <cell r="C37" t="str">
            <v>3591 Valet Waste Removal</v>
          </cell>
        </row>
        <row r="38">
          <cell r="C38" t="str">
            <v>3592 Lock/Key/Fob</v>
          </cell>
        </row>
        <row r="39">
          <cell r="C39" t="str">
            <v>3593 Building/Facilities Income</v>
          </cell>
        </row>
        <row r="40">
          <cell r="C40" t="str">
            <v>3595 Transfer Fees</v>
          </cell>
        </row>
        <row r="41">
          <cell r="C41" t="str">
            <v>3596 Cable/Internet</v>
          </cell>
        </row>
        <row r="42">
          <cell r="C42" t="str">
            <v>3597 Utility Reimbursements</v>
          </cell>
        </row>
        <row r="43">
          <cell r="C43" t="str">
            <v>3598 Storage</v>
          </cell>
        </row>
        <row r="44">
          <cell r="C44" t="str">
            <v>3599 Garage</v>
          </cell>
        </row>
        <row r="45">
          <cell r="C45" t="str">
            <v>3600 Miscellaneous</v>
          </cell>
        </row>
        <row r="46">
          <cell r="C46" t="str">
            <v>Total Other Revenue</v>
          </cell>
        </row>
        <row r="48">
          <cell r="C48" t="str">
            <v>Total Income</v>
          </cell>
        </row>
        <row r="50">
          <cell r="C50" t="str">
            <v>Operating Expenses</v>
          </cell>
        </row>
        <row r="51">
          <cell r="C51" t="str">
            <v>Payroll Expense</v>
          </cell>
        </row>
        <row r="52">
          <cell r="C52" t="str">
            <v>3952 Manager</v>
          </cell>
        </row>
        <row r="53">
          <cell r="C53" t="str">
            <v>3953 Assistant Manager</v>
          </cell>
        </row>
        <row r="54">
          <cell r="C54" t="str">
            <v>3954 Leasing Consultants</v>
          </cell>
        </row>
        <row r="55">
          <cell r="C55" t="str">
            <v>3955 Commissions</v>
          </cell>
        </row>
        <row r="56">
          <cell r="C56" t="str">
            <v>3958 Admin Fica</v>
          </cell>
        </row>
        <row r="57">
          <cell r="C57" t="str">
            <v>3959 Admin Futa</v>
          </cell>
        </row>
        <row r="58">
          <cell r="C58" t="str">
            <v>3960 Admin Suta</v>
          </cell>
        </row>
        <row r="59">
          <cell r="C59" t="str">
            <v>3961 Admin Workmans Comp</v>
          </cell>
        </row>
        <row r="60">
          <cell r="C60" t="str">
            <v>3962 Admin Med Insurance</v>
          </cell>
        </row>
        <row r="61">
          <cell r="C61" t="str">
            <v>3963 Admin Uniforms</v>
          </cell>
        </row>
        <row r="62">
          <cell r="C62" t="str">
            <v>4101 Maint Supervisor</v>
          </cell>
        </row>
        <row r="63">
          <cell r="C63" t="str">
            <v>4102 Assistant Maintenance</v>
          </cell>
        </row>
        <row r="64">
          <cell r="C64" t="str">
            <v>4103 Housekeeper</v>
          </cell>
        </row>
        <row r="65">
          <cell r="C65" t="str">
            <v>4105 Facilities Tech</v>
          </cell>
        </row>
        <row r="66">
          <cell r="C66" t="str">
            <v>4106 Maint Fica</v>
          </cell>
        </row>
        <row r="67">
          <cell r="C67" t="str">
            <v>4107 Maint Futa</v>
          </cell>
        </row>
        <row r="68">
          <cell r="C68" t="str">
            <v>4108 Maint Suta</v>
          </cell>
        </row>
        <row r="69">
          <cell r="C69" t="str">
            <v>4109 Maint Workmans Comp</v>
          </cell>
        </row>
        <row r="70">
          <cell r="C70" t="str">
            <v>4110 Maint Med Insurance</v>
          </cell>
        </row>
        <row r="71">
          <cell r="C71" t="str">
            <v>4111 Temporary Labor</v>
          </cell>
        </row>
        <row r="72">
          <cell r="C72" t="str">
            <v>4112 Maint Uniforms</v>
          </cell>
        </row>
        <row r="73">
          <cell r="C73" t="str">
            <v>4140 Miscellaneous</v>
          </cell>
        </row>
        <row r="74">
          <cell r="C74" t="str">
            <v>Total Payroll Expense</v>
          </cell>
        </row>
        <row r="76">
          <cell r="C76" t="str">
            <v>Admin Expense</v>
          </cell>
        </row>
        <row r="77">
          <cell r="C77" t="str">
            <v>4147 Answering Service</v>
          </cell>
        </row>
        <row r="78">
          <cell r="C78" t="str">
            <v>4148 Bank Charges</v>
          </cell>
        </row>
        <row r="79">
          <cell r="C79" t="str">
            <v>4156 Computer Supply/Service</v>
          </cell>
        </row>
        <row r="80">
          <cell r="C80" t="str">
            <v>4158 Computer Supplies</v>
          </cell>
        </row>
        <row r="81">
          <cell r="C81" t="str">
            <v>4160 Courier</v>
          </cell>
        </row>
        <row r="82">
          <cell r="C82" t="str">
            <v>4161 Dues &amp; Subscriptions</v>
          </cell>
        </row>
        <row r="83">
          <cell r="C83" t="str">
            <v>4162 Employee Activities</v>
          </cell>
        </row>
        <row r="84">
          <cell r="C84" t="str">
            <v>4182 Employee Training</v>
          </cell>
        </row>
        <row r="85">
          <cell r="C85" t="str">
            <v>4184 Guest Unit Expenses</v>
          </cell>
        </row>
        <row r="86">
          <cell r="C86" t="str">
            <v>4210 HOA Dues</v>
          </cell>
        </row>
        <row r="87">
          <cell r="C87" t="str">
            <v>4212 Legal - Evictions</v>
          </cell>
        </row>
        <row r="88">
          <cell r="C88" t="str">
            <v>4222 Legal - Other</v>
          </cell>
        </row>
        <row r="89">
          <cell r="C89" t="str">
            <v>4232 Licenses &amp; Permits</v>
          </cell>
        </row>
        <row r="90">
          <cell r="C90" t="str">
            <v>4238 Office Equip Rental/Repair</v>
          </cell>
        </row>
        <row r="91">
          <cell r="C91" t="str">
            <v>4242 Office Equip-Other</v>
          </cell>
        </row>
        <row r="92">
          <cell r="C92" t="str">
            <v>4244 Office Telephone</v>
          </cell>
        </row>
        <row r="93">
          <cell r="C93" t="str">
            <v>4248 Other Administrative</v>
          </cell>
        </row>
        <row r="94">
          <cell r="C94" t="str">
            <v>4252 Office Supplies</v>
          </cell>
        </row>
        <row r="95">
          <cell r="C95" t="str">
            <v>4254 Overnight Mail</v>
          </cell>
        </row>
        <row r="96">
          <cell r="C96" t="str">
            <v>4262 Postage/Courier/Overnight</v>
          </cell>
        </row>
        <row r="97">
          <cell r="C97" t="str">
            <v>4268 Printed Forms</v>
          </cell>
        </row>
        <row r="98">
          <cell r="C98" t="str">
            <v>4271 Resident Experience</v>
          </cell>
        </row>
        <row r="99">
          <cell r="C99" t="str">
            <v>4272 Resident Hospitality</v>
          </cell>
        </row>
        <row r="100">
          <cell r="C100" t="str">
            <v>4274 Real Property Tax Services</v>
          </cell>
        </row>
        <row r="101">
          <cell r="C101" t="str">
            <v>4275 Resident Screening</v>
          </cell>
        </row>
        <row r="102">
          <cell r="C102" t="str">
            <v>4276 Shopping Reports</v>
          </cell>
        </row>
        <row r="103">
          <cell r="C103" t="str">
            <v>Total Admin Expense</v>
          </cell>
        </row>
        <row r="105">
          <cell r="C105" t="str">
            <v>Management Fee</v>
          </cell>
        </row>
        <row r="106">
          <cell r="C106" t="str">
            <v>4296 Management Fee</v>
          </cell>
        </row>
        <row r="107">
          <cell r="C107" t="str">
            <v>Total Management Fee</v>
          </cell>
        </row>
        <row r="109">
          <cell r="C109" t="str">
            <v>Marketing Expense</v>
          </cell>
        </row>
        <row r="110">
          <cell r="C110" t="str">
            <v>4304 Apartment Guide</v>
          </cell>
        </row>
        <row r="111">
          <cell r="C111" t="str">
            <v>4307 Brochures/Folders/Bus Cards</v>
          </cell>
        </row>
        <row r="112">
          <cell r="C112" t="str">
            <v>4308 Business Cards</v>
          </cell>
        </row>
        <row r="113">
          <cell r="C113" t="str">
            <v>4311 Internet Advertising</v>
          </cell>
        </row>
        <row r="114">
          <cell r="C114" t="str">
            <v>4312 Locator Services</v>
          </cell>
        </row>
        <row r="115">
          <cell r="C115" t="str">
            <v>4313 Referral Fees</v>
          </cell>
        </row>
        <row r="116">
          <cell r="C116" t="str">
            <v>4318 Move-In Gifts</v>
          </cell>
        </row>
        <row r="117">
          <cell r="C117" t="str">
            <v>4315 Dwell Crm</v>
          </cell>
        </row>
        <row r="118">
          <cell r="C118" t="str">
            <v>4319 Yelp</v>
          </cell>
        </row>
        <row r="119">
          <cell r="C119" t="str">
            <v>4332 Apartments.Com</v>
          </cell>
        </row>
        <row r="120">
          <cell r="C120" t="str">
            <v>4336 Web Assets</v>
          </cell>
        </row>
        <row r="121">
          <cell r="C121" t="str">
            <v>4344 Radio &amp; Tv</v>
          </cell>
        </row>
        <row r="122">
          <cell r="C122" t="str">
            <v>4346 Resident Activities</v>
          </cell>
        </row>
        <row r="123">
          <cell r="C123" t="str">
            <v>4350 Resident Retention</v>
          </cell>
        </row>
        <row r="124">
          <cell r="C124" t="str">
            <v>4370 Call Tracking</v>
          </cell>
        </row>
        <row r="125">
          <cell r="C125" t="str">
            <v>4354 Resident Hospitality</v>
          </cell>
        </row>
        <row r="126">
          <cell r="C126" t="str">
            <v>4362 Signs/Banners/Balloons</v>
          </cell>
        </row>
        <row r="127">
          <cell r="C127" t="str">
            <v>4375 Miscellaneous</v>
          </cell>
        </row>
        <row r="128">
          <cell r="C128" t="str">
            <v>Total Marketing Expense</v>
          </cell>
        </row>
        <row r="130">
          <cell r="C130" t="str">
            <v>Contract Services</v>
          </cell>
        </row>
        <row r="131">
          <cell r="C131" t="str">
            <v>4380 Janitorial Contract</v>
          </cell>
        </row>
        <row r="132">
          <cell r="C132" t="str">
            <v>4381 Landscape Services</v>
          </cell>
        </row>
        <row r="133">
          <cell r="C133" t="str">
            <v>4383 Landscape Irrig Supply/Repair</v>
          </cell>
        </row>
        <row r="134">
          <cell r="C134" t="str">
            <v>4384 Landscape Irrig Repairs</v>
          </cell>
        </row>
        <row r="135">
          <cell r="C135" t="str">
            <v>4385 Landscape Seas Supply/Service</v>
          </cell>
        </row>
        <row r="136">
          <cell r="C136" t="str">
            <v>4386 Landscape Seas Svcs</v>
          </cell>
        </row>
        <row r="137">
          <cell r="C137" t="str">
            <v>4387 Landscape Supplies</v>
          </cell>
        </row>
        <row r="138">
          <cell r="C138" t="str">
            <v>4389 Elevator Contract</v>
          </cell>
        </row>
        <row r="139">
          <cell r="C139" t="str">
            <v>4390 Alarm Service</v>
          </cell>
        </row>
        <row r="140">
          <cell r="C140" t="str">
            <v>4391 Extinguisher/Fire Svcs</v>
          </cell>
        </row>
        <row r="141">
          <cell r="C141" t="str">
            <v>4392 Parking Lot Service</v>
          </cell>
        </row>
        <row r="142">
          <cell r="C142" t="str">
            <v>4393 Pest Control Service</v>
          </cell>
        </row>
        <row r="143">
          <cell r="C143" t="str">
            <v>4395 Security Service</v>
          </cell>
        </row>
        <row r="144">
          <cell r="C144" t="str">
            <v>Total Contract Services</v>
          </cell>
        </row>
        <row r="146">
          <cell r="C146" t="str">
            <v>Repairs &amp; Maintenance</v>
          </cell>
        </row>
        <row r="147">
          <cell r="C147" t="str">
            <v>4428 Access Gate Repair</v>
          </cell>
        </row>
        <row r="148">
          <cell r="C148" t="str">
            <v>4429 Appliance Supply/Repair</v>
          </cell>
        </row>
        <row r="149">
          <cell r="C149" t="str">
            <v>4430 Appliance Service</v>
          </cell>
        </row>
        <row r="150">
          <cell r="C150" t="str">
            <v>4431 Carpet Clean/Repair</v>
          </cell>
        </row>
        <row r="151">
          <cell r="C151" t="str">
            <v>4433 Cleaning Supply/Service</v>
          </cell>
        </row>
        <row r="152">
          <cell r="C152" t="str">
            <v>4434 Cleaning Service</v>
          </cell>
        </row>
        <row r="153">
          <cell r="C153" t="str">
            <v>4435 Drywall Supply/Repair</v>
          </cell>
        </row>
        <row r="154">
          <cell r="C154" t="str">
            <v>4436 Electrical Supply/Repair</v>
          </cell>
        </row>
        <row r="155">
          <cell r="C155" t="str">
            <v>4437 Electrical Service</v>
          </cell>
        </row>
        <row r="156">
          <cell r="C156" t="str">
            <v>4438 Equipment Supply/Repair</v>
          </cell>
        </row>
        <row r="157">
          <cell r="C157" t="str">
            <v>4439 Equipment Service</v>
          </cell>
        </row>
        <row r="158">
          <cell r="C158" t="str">
            <v>4440 Glass/Screen Supply/Repair</v>
          </cell>
        </row>
        <row r="159">
          <cell r="C159" t="str">
            <v>4441 Glass/Screen Service</v>
          </cell>
        </row>
        <row r="160">
          <cell r="C160" t="str">
            <v>4442 Hardware Supplies</v>
          </cell>
        </row>
        <row r="161">
          <cell r="C161" t="str">
            <v>4444 Hvac Supply/Repair</v>
          </cell>
        </row>
        <row r="162">
          <cell r="C162" t="str">
            <v>4445 HVAC Service</v>
          </cell>
        </row>
        <row r="163">
          <cell r="C163" t="str">
            <v>4446 Key/Lock Supply/Repair</v>
          </cell>
        </row>
        <row r="164">
          <cell r="C164" t="str">
            <v>4447 Key and Lock Service</v>
          </cell>
        </row>
        <row r="165">
          <cell r="C165" t="str">
            <v>4448 Paint Supply/Repair</v>
          </cell>
        </row>
        <row r="166">
          <cell r="C166" t="str">
            <v>4450 Park Lot/Carport Supply/Repair</v>
          </cell>
        </row>
        <row r="167">
          <cell r="C167" t="str">
            <v>4452 Pest Control Supply</v>
          </cell>
        </row>
        <row r="168">
          <cell r="C168" t="str">
            <v>4454 Plumbing Supply/Repair</v>
          </cell>
        </row>
        <row r="169">
          <cell r="C169" t="str">
            <v>4455 Plumbing Service</v>
          </cell>
        </row>
        <row r="170">
          <cell r="C170" t="str">
            <v>4456 Recreational Supply/Repair</v>
          </cell>
        </row>
        <row r="171">
          <cell r="C171" t="str">
            <v>4457 Recreational Service</v>
          </cell>
        </row>
        <row r="172">
          <cell r="C172" t="str">
            <v>4470 Window Treat Supply/Repair</v>
          </cell>
        </row>
        <row r="173">
          <cell r="C173" t="str">
            <v>4472 Pool Supply/Repair</v>
          </cell>
        </row>
        <row r="174">
          <cell r="C174" t="str">
            <v>4473 Pool Licenses</v>
          </cell>
        </row>
        <row r="175">
          <cell r="C175" t="str">
            <v>4474 Pool Repair</v>
          </cell>
        </row>
        <row r="176">
          <cell r="C176" t="str">
            <v>4477 Elevator Supply/Repair</v>
          </cell>
        </row>
        <row r="177">
          <cell r="C177" t="str">
            <v>Total Repairs &amp; Maintenance</v>
          </cell>
        </row>
        <row r="179">
          <cell r="C179" t="str">
            <v>Turnover Expenses</v>
          </cell>
        </row>
        <row r="180">
          <cell r="C180" t="str">
            <v>4702 T/O Cleaning Supply</v>
          </cell>
        </row>
        <row r="181">
          <cell r="C181" t="str">
            <v>4703 T/O Contract Cleaning</v>
          </cell>
        </row>
        <row r="182">
          <cell r="C182" t="str">
            <v>4704 T/O Paint Supply</v>
          </cell>
        </row>
        <row r="183">
          <cell r="C183" t="str">
            <v>4705 T/O Contract Painting</v>
          </cell>
        </row>
        <row r="184">
          <cell r="C184" t="str">
            <v>4707 T/O Carpet Clean/Repair</v>
          </cell>
        </row>
        <row r="185">
          <cell r="C185" t="str">
            <v>4710 T/O Resurfacing</v>
          </cell>
        </row>
        <row r="186">
          <cell r="C186" t="str">
            <v>4711 T/O Drywall</v>
          </cell>
        </row>
        <row r="187">
          <cell r="C187" t="str">
            <v>4712 T/O Tile-Vinyl Clean/Repair</v>
          </cell>
        </row>
        <row r="188">
          <cell r="C188" t="str">
            <v>4714 T/O Window Supply</v>
          </cell>
        </row>
        <row r="189">
          <cell r="C189" t="str">
            <v>Total Turnover Expenses</v>
          </cell>
        </row>
        <row r="191">
          <cell r="C191" t="str">
            <v>Utility Expenses</v>
          </cell>
        </row>
        <row r="192">
          <cell r="C192" t="str">
            <v>4802 Common Area Electric</v>
          </cell>
        </row>
        <row r="193">
          <cell r="C193" t="str">
            <v>4804 Model Electric</v>
          </cell>
        </row>
        <row r="194">
          <cell r="C194" t="str">
            <v>4807 Occupied Electric</v>
          </cell>
        </row>
        <row r="195">
          <cell r="C195" t="str">
            <v>4808 Turnover Electric</v>
          </cell>
        </row>
        <row r="196">
          <cell r="C196" t="str">
            <v>4812 Common Area Water</v>
          </cell>
        </row>
        <row r="197">
          <cell r="C197" t="str">
            <v>4820 Sewer</v>
          </cell>
        </row>
        <row r="198">
          <cell r="C198" t="str">
            <v>4828 Utility Billing Fees</v>
          </cell>
        </row>
        <row r="199">
          <cell r="C199" t="str">
            <v>4842 Common Area Gas</v>
          </cell>
        </row>
        <row r="200">
          <cell r="C200" t="str">
            <v>4852 Cable Tv</v>
          </cell>
        </row>
        <row r="201">
          <cell r="C201" t="str">
            <v>4853 Waste Removal</v>
          </cell>
        </row>
        <row r="202">
          <cell r="C202" t="str">
            <v>4856 Valet Waste</v>
          </cell>
        </row>
        <row r="203">
          <cell r="C203" t="str">
            <v>Total Utility Expenses</v>
          </cell>
        </row>
        <row r="205">
          <cell r="C205" t="str">
            <v>Taxes/Insurance Expense</v>
          </cell>
        </row>
        <row r="206">
          <cell r="C206" t="str">
            <v>5002 Real Property Taxes</v>
          </cell>
        </row>
        <row r="207">
          <cell r="C207" t="str">
            <v>5006 Property And Casualty Ins</v>
          </cell>
        </row>
        <row r="208">
          <cell r="C208" t="str">
            <v>Total Taxes/Insurance Expense</v>
          </cell>
        </row>
        <row r="210">
          <cell r="C210" t="str">
            <v>Total Operating Expenses</v>
          </cell>
        </row>
        <row r="212">
          <cell r="C212" t="str">
            <v>Net Operating Income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44"/>
  <sheetViews>
    <sheetView showGridLines="0" tabSelected="1" zoomScale="80" zoomScaleNormal="80" workbookViewId="0">
      <pane xSplit="3" ySplit="6" topLeftCell="D7" activePane="bottomRight" state="frozen"/>
      <selection pane="topRight" activeCell="F1" sqref="F1"/>
      <selection pane="bottomLeft" activeCell="A7" sqref="A7"/>
      <selection pane="bottomRight" activeCell="D7" sqref="D7"/>
    </sheetView>
  </sheetViews>
  <sheetFormatPr defaultColWidth="20.7109375" defaultRowHeight="15" customHeight="1" x14ac:dyDescent="0.25"/>
  <cols>
    <col min="1" max="2" width="0.85546875" style="1" customWidth="1"/>
    <col min="3" max="3" width="50.7109375" style="1" customWidth="1"/>
    <col min="4" max="16" width="20.7109375" style="1"/>
    <col min="17" max="17" width="20.7109375" style="20"/>
    <col min="18" max="18" width="35.7109375" style="1" customWidth="1"/>
    <col min="19" max="19" width="0.85546875" style="1" customWidth="1"/>
    <col min="20" max="20" width="35.7109375" style="1" customWidth="1"/>
    <col min="21" max="16384" width="20.7109375" style="1"/>
  </cols>
  <sheetData>
    <row r="1" spans="1:20" ht="15" customHeight="1" x14ac:dyDescent="0.25">
      <c r="A1" s="2"/>
      <c r="B1" s="2"/>
      <c r="C1" s="2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0" ht="15" customHeight="1" x14ac:dyDescent="0.25">
      <c r="A2" s="3"/>
      <c r="B2" s="3"/>
      <c r="C2" s="2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0" ht="15" customHeight="1" x14ac:dyDescent="0.25">
      <c r="A3" s="3"/>
      <c r="B3" s="3"/>
      <c r="C3" s="2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0" ht="15" customHeight="1" x14ac:dyDescent="0.25">
      <c r="A4" s="4"/>
      <c r="B4" s="4"/>
      <c r="C4" s="2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0" ht="15" customHeight="1" x14ac:dyDescent="0.25">
      <c r="A5" s="5"/>
      <c r="B5" s="5"/>
      <c r="C5" s="24"/>
      <c r="D5" s="19">
        <v>43861</v>
      </c>
      <c r="E5" s="19">
        <f>+EOMONTH(D5,1)</f>
        <v>43890</v>
      </c>
      <c r="F5" s="19">
        <f t="shared" ref="F5:O5" si="0">+EOMONTH(E5,1)</f>
        <v>43921</v>
      </c>
      <c r="G5" s="19">
        <f t="shared" si="0"/>
        <v>43951</v>
      </c>
      <c r="H5" s="19">
        <f t="shared" si="0"/>
        <v>43982</v>
      </c>
      <c r="I5" s="19">
        <f t="shared" si="0"/>
        <v>44012</v>
      </c>
      <c r="J5" s="19">
        <f t="shared" si="0"/>
        <v>44043</v>
      </c>
      <c r="K5" s="19">
        <f t="shared" si="0"/>
        <v>44074</v>
      </c>
      <c r="L5" s="19">
        <f t="shared" si="0"/>
        <v>44104</v>
      </c>
      <c r="M5" s="19">
        <f t="shared" si="0"/>
        <v>44135</v>
      </c>
      <c r="N5" s="19">
        <f t="shared" si="0"/>
        <v>44165</v>
      </c>
      <c r="O5" s="19">
        <f t="shared" si="0"/>
        <v>44196</v>
      </c>
      <c r="P5" s="5"/>
    </row>
    <row r="6" spans="1:20" ht="15" customHeight="1" x14ac:dyDescent="0.25">
      <c r="A6" s="6"/>
      <c r="B6" s="6"/>
      <c r="C6" s="25"/>
      <c r="D6" s="7" t="s">
        <v>0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10</v>
      </c>
      <c r="O6" s="7" t="s">
        <v>11</v>
      </c>
      <c r="P6" s="8" t="s">
        <v>12</v>
      </c>
    </row>
    <row r="7" spans="1:20" ht="15" customHeight="1" x14ac:dyDescent="0.25">
      <c r="A7" s="9"/>
      <c r="B7" s="10"/>
      <c r="C7" s="26" t="s">
        <v>13</v>
      </c>
      <c r="D7" s="10"/>
      <c r="E7" s="10"/>
      <c r="F7" s="10"/>
    </row>
    <row r="8" spans="1:20" ht="15" customHeight="1" x14ac:dyDescent="0.25">
      <c r="A8" s="9"/>
      <c r="B8" s="9"/>
      <c r="C8" s="26" t="s">
        <v>14</v>
      </c>
      <c r="D8" s="11"/>
      <c r="E8" s="11"/>
      <c r="F8" s="11"/>
    </row>
    <row r="9" spans="1:20" ht="15" customHeight="1" x14ac:dyDescent="0.25">
      <c r="A9" s="9"/>
      <c r="B9" s="9"/>
      <c r="C9" s="26" t="s">
        <v>15</v>
      </c>
      <c r="D9" s="11"/>
      <c r="E9" s="11"/>
      <c r="F9" s="11"/>
    </row>
    <row r="10" spans="1:20" ht="15" customHeight="1" x14ac:dyDescent="0.25">
      <c r="C10" s="12" t="s">
        <v>16</v>
      </c>
      <c r="D10" s="13">
        <v>434757</v>
      </c>
      <c r="E10" s="13">
        <v>437736</v>
      </c>
      <c r="F10" s="13">
        <v>437021</v>
      </c>
      <c r="G10" s="13">
        <v>433836</v>
      </c>
      <c r="H10" s="13">
        <v>435109</v>
      </c>
      <c r="I10" s="13">
        <v>440263</v>
      </c>
      <c r="J10" s="13">
        <v>442564</v>
      </c>
      <c r="K10" s="13">
        <v>443811</v>
      </c>
      <c r="L10" s="13">
        <v>446713</v>
      </c>
      <c r="M10" s="13">
        <v>444552</v>
      </c>
      <c r="N10" s="13">
        <v>444106.8</v>
      </c>
      <c r="O10" s="13">
        <v>441743</v>
      </c>
      <c r="P10" s="13">
        <v>5282211.8</v>
      </c>
      <c r="Q10" s="20">
        <f>MATCH(C10,'[1]T12 - 3 Years (Formatted)'!$C$6:$C$212,0)</f>
        <v>3</v>
      </c>
      <c r="R10" t="str">
        <f t="shared" ref="R10:R73" si="1">IF(ISERROR($Q10),PROPER(TRIM($C10)),"")</f>
        <v/>
      </c>
      <c r="T10" s="1" t="s">
        <v>197</v>
      </c>
    </row>
    <row r="11" spans="1:20" ht="15" customHeight="1" x14ac:dyDescent="0.25">
      <c r="C11" s="26" t="s">
        <v>17</v>
      </c>
      <c r="D11" s="14">
        <v>434757</v>
      </c>
      <c r="E11" s="14">
        <v>437736</v>
      </c>
      <c r="F11" s="14">
        <v>437021</v>
      </c>
      <c r="G11" s="14">
        <v>433836</v>
      </c>
      <c r="H11" s="14">
        <v>435109</v>
      </c>
      <c r="I11" s="14">
        <v>440263</v>
      </c>
      <c r="J11" s="14">
        <v>442564</v>
      </c>
      <c r="K11" s="14">
        <v>443811</v>
      </c>
      <c r="L11" s="14">
        <v>446713</v>
      </c>
      <c r="M11" s="14">
        <v>444552</v>
      </c>
      <c r="N11" s="14">
        <v>444106.8</v>
      </c>
      <c r="O11" s="14">
        <v>441743</v>
      </c>
      <c r="P11" s="14">
        <v>5282211.8</v>
      </c>
      <c r="R11" t="str">
        <f t="shared" si="1"/>
        <v/>
      </c>
      <c r="T11" s="1" t="s">
        <v>197</v>
      </c>
    </row>
    <row r="12" spans="1:20" ht="15" customHeight="1" x14ac:dyDescent="0.25">
      <c r="A12" s="9"/>
      <c r="B12" s="9"/>
      <c r="C12" s="26" t="s">
        <v>18</v>
      </c>
      <c r="D12" s="11"/>
      <c r="E12" s="11"/>
      <c r="F12" s="11"/>
      <c r="R12" t="str">
        <f t="shared" si="1"/>
        <v/>
      </c>
      <c r="T12" s="1" t="s">
        <v>197</v>
      </c>
    </row>
    <row r="13" spans="1:20" ht="15" customHeight="1" x14ac:dyDescent="0.25">
      <c r="C13" s="15" t="s">
        <v>19</v>
      </c>
      <c r="D13" s="16">
        <v>-36273.58</v>
      </c>
      <c r="E13" s="16">
        <v>-32982.43</v>
      </c>
      <c r="F13" s="16">
        <v>-30460.15</v>
      </c>
      <c r="G13" s="16">
        <v>-33688.99</v>
      </c>
      <c r="H13" s="16">
        <v>-34343.4</v>
      </c>
      <c r="I13" s="16">
        <v>-44884.99</v>
      </c>
      <c r="J13" s="16">
        <v>-45660.42</v>
      </c>
      <c r="K13" s="16">
        <v>-33483.9</v>
      </c>
      <c r="L13" s="16">
        <v>-45113.29</v>
      </c>
      <c r="M13" s="16">
        <v>-45014.400000000001</v>
      </c>
      <c r="N13" s="16">
        <v>-37210.35</v>
      </c>
      <c r="O13" s="16">
        <v>-19645.89</v>
      </c>
      <c r="P13" s="16">
        <v>-438761.79</v>
      </c>
      <c r="Q13" s="20">
        <f>MATCH(C13,'[1]T12 - 3 Years (Formatted)'!$C$6:$C$212,0)</f>
        <v>7</v>
      </c>
      <c r="R13" t="str">
        <f t="shared" si="1"/>
        <v/>
      </c>
      <c r="T13" s="1" t="s">
        <v>197</v>
      </c>
    </row>
    <row r="14" spans="1:20" ht="15" customHeight="1" x14ac:dyDescent="0.25">
      <c r="C14" s="12" t="s">
        <v>20</v>
      </c>
      <c r="D14" s="13">
        <v>-1088.06</v>
      </c>
      <c r="E14" s="13">
        <v>-1176.74</v>
      </c>
      <c r="F14" s="13">
        <v>0</v>
      </c>
      <c r="G14" s="13">
        <v>-3904.91</v>
      </c>
      <c r="H14" s="13">
        <v>0</v>
      </c>
      <c r="I14" s="13">
        <v>-1518.14</v>
      </c>
      <c r="J14" s="13">
        <v>-5262.08</v>
      </c>
      <c r="K14" s="13">
        <v>3579.41</v>
      </c>
      <c r="L14" s="13">
        <v>0</v>
      </c>
      <c r="M14" s="13">
        <v>-722</v>
      </c>
      <c r="N14" s="13">
        <v>0</v>
      </c>
      <c r="O14" s="13">
        <v>-2027.03</v>
      </c>
      <c r="P14" s="13">
        <v>-12119.55</v>
      </c>
      <c r="Q14" s="20">
        <f>MATCH(C14,'[1]T12 - 3 Years (Formatted)'!$C$6:$C$212,0)</f>
        <v>8</v>
      </c>
      <c r="R14" t="str">
        <f t="shared" si="1"/>
        <v/>
      </c>
      <c r="T14" s="1" t="s">
        <v>197</v>
      </c>
    </row>
    <row r="15" spans="1:20" ht="15" customHeight="1" x14ac:dyDescent="0.25">
      <c r="C15" s="15" t="s">
        <v>21</v>
      </c>
      <c r="D15" s="16">
        <v>-1050</v>
      </c>
      <c r="E15" s="16">
        <v>-1050</v>
      </c>
      <c r="F15" s="16">
        <v>-959</v>
      </c>
      <c r="G15" s="16">
        <v>-909</v>
      </c>
      <c r="H15" s="16">
        <v>-2200</v>
      </c>
      <c r="I15" s="16">
        <v>-2639</v>
      </c>
      <c r="J15" s="16">
        <v>-2639</v>
      </c>
      <c r="K15" s="16">
        <v>-2669</v>
      </c>
      <c r="L15" s="16">
        <v>-2613</v>
      </c>
      <c r="M15" s="16">
        <v>-964</v>
      </c>
      <c r="N15" s="16">
        <v>-924</v>
      </c>
      <c r="O15" s="16">
        <v>-974</v>
      </c>
      <c r="P15" s="16">
        <v>-19590</v>
      </c>
      <c r="Q15" s="20">
        <f>MATCH(C15,'[1]T12 - 3 Years (Formatted)'!$C$6:$C$212,0)</f>
        <v>9</v>
      </c>
      <c r="R15" t="str">
        <f t="shared" si="1"/>
        <v/>
      </c>
      <c r="T15" s="1" t="s">
        <v>197</v>
      </c>
    </row>
    <row r="16" spans="1:20" ht="15" customHeight="1" x14ac:dyDescent="0.25">
      <c r="C16" s="12" t="s">
        <v>22</v>
      </c>
      <c r="D16" s="13">
        <v>-1663.84</v>
      </c>
      <c r="E16" s="13">
        <v>-2099</v>
      </c>
      <c r="F16" s="13">
        <v>-2442.87</v>
      </c>
      <c r="G16" s="13">
        <v>-2598.19</v>
      </c>
      <c r="H16" s="13">
        <v>-2661</v>
      </c>
      <c r="I16" s="13">
        <v>-1968.99</v>
      </c>
      <c r="J16" s="13">
        <v>-996.12</v>
      </c>
      <c r="K16" s="13">
        <v>-1297.49</v>
      </c>
      <c r="L16" s="13">
        <v>-1405.26</v>
      </c>
      <c r="M16" s="13">
        <v>-1462.1</v>
      </c>
      <c r="N16" s="13">
        <v>-1462.1</v>
      </c>
      <c r="O16" s="13">
        <v>-2299.1</v>
      </c>
      <c r="P16" s="13">
        <v>-22356.06</v>
      </c>
      <c r="Q16" s="20">
        <f>MATCH(C16,'[1]T12 - 3 Years (Formatted)'!$C$6:$C$212,0)</f>
        <v>10</v>
      </c>
      <c r="R16" t="str">
        <f t="shared" si="1"/>
        <v/>
      </c>
      <c r="T16" s="1" t="s">
        <v>197</v>
      </c>
    </row>
    <row r="17" spans="1:20" ht="15" customHeight="1" x14ac:dyDescent="0.25">
      <c r="C17" s="15" t="s">
        <v>23</v>
      </c>
      <c r="D17" s="16">
        <v>160</v>
      </c>
      <c r="E17" s="16">
        <v>-4926.5</v>
      </c>
      <c r="F17" s="16">
        <v>-504.84</v>
      </c>
      <c r="G17" s="16">
        <v>-6950</v>
      </c>
      <c r="H17" s="16">
        <v>-8684</v>
      </c>
      <c r="I17" s="16">
        <v>-8550</v>
      </c>
      <c r="J17" s="16">
        <v>-5440.5</v>
      </c>
      <c r="K17" s="16">
        <v>-6784</v>
      </c>
      <c r="L17" s="16">
        <v>-7373</v>
      </c>
      <c r="M17" s="16">
        <v>-3972</v>
      </c>
      <c r="N17" s="16">
        <v>-9994</v>
      </c>
      <c r="O17" s="16">
        <v>-16489.18</v>
      </c>
      <c r="P17" s="16">
        <v>-79508.02</v>
      </c>
      <c r="Q17" s="20">
        <f>MATCH(C17,'[1]T12 - 3 Years (Formatted)'!$C$6:$C$212,0)</f>
        <v>11</v>
      </c>
      <c r="R17" t="str">
        <f t="shared" si="1"/>
        <v/>
      </c>
      <c r="T17" s="1" t="s">
        <v>197</v>
      </c>
    </row>
    <row r="18" spans="1:20" ht="15" customHeight="1" x14ac:dyDescent="0.25">
      <c r="C18" s="12" t="s">
        <v>24</v>
      </c>
      <c r="D18" s="13">
        <v>-586</v>
      </c>
      <c r="E18" s="13">
        <v>-586</v>
      </c>
      <c r="F18" s="13">
        <v>-586</v>
      </c>
      <c r="G18" s="13">
        <v>-566.83000000000004</v>
      </c>
      <c r="H18" s="13">
        <v>-561</v>
      </c>
      <c r="I18" s="13">
        <v>-489.75</v>
      </c>
      <c r="J18" s="13">
        <v>-207.73</v>
      </c>
      <c r="K18" s="13">
        <v>-112</v>
      </c>
      <c r="L18" s="13">
        <v>-29.87</v>
      </c>
      <c r="M18" s="13">
        <v>-221.23</v>
      </c>
      <c r="N18" s="13">
        <v>-182</v>
      </c>
      <c r="O18" s="13">
        <v>-182</v>
      </c>
      <c r="P18" s="13">
        <v>-4310.41</v>
      </c>
      <c r="Q18" s="20">
        <f>MATCH(C18,'[1]T12 - 3 Years (Formatted)'!$C$6:$C$212,0)</f>
        <v>12</v>
      </c>
      <c r="R18" t="str">
        <f t="shared" si="1"/>
        <v/>
      </c>
      <c r="T18" s="1" t="s">
        <v>197</v>
      </c>
    </row>
    <row r="19" spans="1:20" ht="15" customHeight="1" x14ac:dyDescent="0.25">
      <c r="C19" s="26" t="s">
        <v>25</v>
      </c>
      <c r="D19" s="14">
        <v>-40501.480000000003</v>
      </c>
      <c r="E19" s="14">
        <v>-42820.67</v>
      </c>
      <c r="F19" s="14">
        <v>-34952.86</v>
      </c>
      <c r="G19" s="14">
        <v>-48617.919999999998</v>
      </c>
      <c r="H19" s="14">
        <v>-48449.4</v>
      </c>
      <c r="I19" s="14">
        <v>-60050.87</v>
      </c>
      <c r="J19" s="14">
        <v>-60205.85</v>
      </c>
      <c r="K19" s="14">
        <v>-40766.980000000003</v>
      </c>
      <c r="L19" s="14">
        <v>-56534.42</v>
      </c>
      <c r="M19" s="14">
        <v>-52355.73</v>
      </c>
      <c r="N19" s="14">
        <v>-49772.45</v>
      </c>
      <c r="O19" s="14">
        <v>-41617.199999999997</v>
      </c>
      <c r="P19" s="14">
        <v>-576645.82999999996</v>
      </c>
      <c r="R19" t="str">
        <f t="shared" si="1"/>
        <v/>
      </c>
      <c r="T19" s="1" t="s">
        <v>197</v>
      </c>
    </row>
    <row r="20" spans="1:20" ht="15" customHeight="1" x14ac:dyDescent="0.25">
      <c r="C20" s="26" t="s">
        <v>26</v>
      </c>
      <c r="D20" s="14">
        <v>394255.52</v>
      </c>
      <c r="E20" s="14">
        <v>394915.33</v>
      </c>
      <c r="F20" s="14">
        <v>402068.14</v>
      </c>
      <c r="G20" s="14">
        <v>385218.08</v>
      </c>
      <c r="H20" s="14">
        <v>386659.6</v>
      </c>
      <c r="I20" s="14">
        <v>380212.13</v>
      </c>
      <c r="J20" s="14">
        <v>382358.15</v>
      </c>
      <c r="K20" s="14">
        <v>403044.02</v>
      </c>
      <c r="L20" s="14">
        <v>390178.58</v>
      </c>
      <c r="M20" s="14">
        <v>392196.27</v>
      </c>
      <c r="N20" s="14">
        <v>394334.35</v>
      </c>
      <c r="O20" s="14">
        <v>400125.8</v>
      </c>
      <c r="P20" s="14">
        <v>4705565.97</v>
      </c>
      <c r="R20" t="str">
        <f t="shared" si="1"/>
        <v/>
      </c>
      <c r="T20" s="1" t="s">
        <v>197</v>
      </c>
    </row>
    <row r="21" spans="1:20" ht="15" customHeight="1" x14ac:dyDescent="0.25">
      <c r="A21" s="9"/>
      <c r="B21" s="9"/>
      <c r="C21" s="26" t="s">
        <v>27</v>
      </c>
      <c r="D21" s="11"/>
      <c r="E21" s="11"/>
      <c r="F21" s="11"/>
      <c r="R21" t="str">
        <f t="shared" si="1"/>
        <v/>
      </c>
      <c r="T21" s="1" t="s">
        <v>197</v>
      </c>
    </row>
    <row r="22" spans="1:20" ht="15" customHeight="1" x14ac:dyDescent="0.25">
      <c r="C22" s="15" t="s">
        <v>28</v>
      </c>
      <c r="D22" s="16">
        <v>0</v>
      </c>
      <c r="E22" s="16">
        <v>239</v>
      </c>
      <c r="F22" s="16">
        <v>239</v>
      </c>
      <c r="G22" s="16">
        <v>175.27</v>
      </c>
      <c r="H22" s="16">
        <v>48.39</v>
      </c>
      <c r="I22" s="16">
        <v>0</v>
      </c>
      <c r="J22" s="16">
        <v>1224.19</v>
      </c>
      <c r="K22" s="16">
        <v>888.71</v>
      </c>
      <c r="L22" s="16">
        <v>345</v>
      </c>
      <c r="M22" s="16">
        <v>225</v>
      </c>
      <c r="N22" s="16">
        <v>290</v>
      </c>
      <c r="O22" s="16">
        <v>371.77</v>
      </c>
      <c r="P22" s="16">
        <v>4046.33</v>
      </c>
      <c r="Q22" s="20">
        <f>MATCH(C22,'[1]T12 - 3 Years (Formatted)'!$C$6:$C$212,0)</f>
        <v>19</v>
      </c>
      <c r="R22" t="str">
        <f t="shared" si="1"/>
        <v/>
      </c>
      <c r="T22" s="1" t="s">
        <v>197</v>
      </c>
    </row>
    <row r="23" spans="1:20" ht="15" customHeight="1" x14ac:dyDescent="0.25">
      <c r="C23" s="12" t="s">
        <v>29</v>
      </c>
      <c r="D23" s="13">
        <v>100.23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100.23</v>
      </c>
      <c r="Q23" s="20">
        <f>MATCH(C23,'[1]T12 - 3 Years (Formatted)'!$C$6:$C$212,0)</f>
        <v>20</v>
      </c>
      <c r="R23" t="str">
        <f t="shared" si="1"/>
        <v/>
      </c>
      <c r="T23" s="1" t="s">
        <v>197</v>
      </c>
    </row>
    <row r="24" spans="1:20" ht="15" customHeight="1" x14ac:dyDescent="0.25">
      <c r="C24" s="15" t="s">
        <v>30</v>
      </c>
      <c r="D24" s="16">
        <v>4300</v>
      </c>
      <c r="E24" s="16">
        <v>1550</v>
      </c>
      <c r="F24" s="16">
        <v>3925</v>
      </c>
      <c r="G24" s="16">
        <v>5800</v>
      </c>
      <c r="H24" s="16">
        <v>8600</v>
      </c>
      <c r="I24" s="16">
        <v>16050</v>
      </c>
      <c r="J24" s="16">
        <v>7000</v>
      </c>
      <c r="K24" s="16">
        <v>4725</v>
      </c>
      <c r="L24" s="16">
        <v>3825</v>
      </c>
      <c r="M24" s="16">
        <v>3575</v>
      </c>
      <c r="N24" s="16">
        <v>8575</v>
      </c>
      <c r="O24" s="16">
        <v>7425</v>
      </c>
      <c r="P24" s="16">
        <v>75350</v>
      </c>
      <c r="Q24" s="20">
        <f>MATCH(C24,'[1]T12 - 3 Years (Formatted)'!$C$6:$C$212,0)</f>
        <v>21</v>
      </c>
      <c r="R24" t="str">
        <f t="shared" si="1"/>
        <v/>
      </c>
      <c r="T24" s="1" t="s">
        <v>197</v>
      </c>
    </row>
    <row r="25" spans="1:20" ht="15" customHeight="1" x14ac:dyDescent="0.25">
      <c r="C25" s="12" t="s">
        <v>31</v>
      </c>
      <c r="D25" s="13">
        <v>0</v>
      </c>
      <c r="E25" s="13">
        <v>3000</v>
      </c>
      <c r="F25" s="13">
        <v>0</v>
      </c>
      <c r="G25" s="13">
        <v>4500</v>
      </c>
      <c r="H25" s="13">
        <v>3000</v>
      </c>
      <c r="I25" s="13">
        <v>10192.540000000001</v>
      </c>
      <c r="J25" s="13">
        <v>3765.66</v>
      </c>
      <c r="K25" s="13">
        <v>9864.57</v>
      </c>
      <c r="L25" s="13">
        <v>4000</v>
      </c>
      <c r="M25" s="13">
        <v>1500</v>
      </c>
      <c r="N25" s="13">
        <v>1500</v>
      </c>
      <c r="O25" s="13">
        <v>4500</v>
      </c>
      <c r="P25" s="13">
        <v>45822.77</v>
      </c>
      <c r="Q25" s="20">
        <f>MATCH(C25,'[1]T12 - 3 Years (Formatted)'!$C$6:$C$212,0)</f>
        <v>22</v>
      </c>
      <c r="R25" t="str">
        <f t="shared" si="1"/>
        <v/>
      </c>
      <c r="T25" s="1" t="s">
        <v>197</v>
      </c>
    </row>
    <row r="26" spans="1:20" ht="15" customHeight="1" x14ac:dyDescent="0.25">
      <c r="C26" s="15" t="s">
        <v>32</v>
      </c>
      <c r="D26" s="16">
        <v>2182.9</v>
      </c>
      <c r="E26" s="16">
        <v>2210</v>
      </c>
      <c r="F26" s="16">
        <v>2222.42</v>
      </c>
      <c r="G26" s="16">
        <v>2246.16</v>
      </c>
      <c r="H26" s="16">
        <v>2294.0300000000002</v>
      </c>
      <c r="I26" s="16">
        <v>2414.7800000000002</v>
      </c>
      <c r="J26" s="16">
        <v>2503.56</v>
      </c>
      <c r="K26" s="16">
        <v>2549.52</v>
      </c>
      <c r="L26" s="16">
        <v>2383.7399999999998</v>
      </c>
      <c r="M26" s="16">
        <v>2425.3200000000002</v>
      </c>
      <c r="N26" s="16">
        <v>2337.31</v>
      </c>
      <c r="O26" s="16">
        <v>2521.3000000000002</v>
      </c>
      <c r="P26" s="16">
        <v>28291.040000000001</v>
      </c>
      <c r="Q26" s="20">
        <f>MATCH(C26,'[1]T12 - 3 Years (Formatted)'!$C$6:$C$212,0)</f>
        <v>23</v>
      </c>
      <c r="R26" t="str">
        <f t="shared" si="1"/>
        <v/>
      </c>
      <c r="T26" s="1" t="s">
        <v>197</v>
      </c>
    </row>
    <row r="27" spans="1:20" ht="15" customHeight="1" x14ac:dyDescent="0.25">
      <c r="C27" s="12" t="s">
        <v>33</v>
      </c>
      <c r="D27" s="13">
        <v>1510</v>
      </c>
      <c r="E27" s="13">
        <v>1600</v>
      </c>
      <c r="F27" s="13">
        <v>1860</v>
      </c>
      <c r="G27" s="13">
        <v>410</v>
      </c>
      <c r="H27" s="13">
        <v>0</v>
      </c>
      <c r="I27" s="13">
        <v>0</v>
      </c>
      <c r="J27" s="13">
        <v>0</v>
      </c>
      <c r="K27" s="13">
        <v>0</v>
      </c>
      <c r="L27" s="13">
        <v>440</v>
      </c>
      <c r="M27" s="13">
        <v>1580</v>
      </c>
      <c r="N27" s="13">
        <v>1183</v>
      </c>
      <c r="O27" s="13">
        <v>270</v>
      </c>
      <c r="P27" s="13">
        <v>8853</v>
      </c>
      <c r="Q27" s="20">
        <f>MATCH(C27,'[1]T12 - 3 Years (Formatted)'!$C$6:$C$212,0)</f>
        <v>24</v>
      </c>
      <c r="R27" t="str">
        <f t="shared" si="1"/>
        <v/>
      </c>
      <c r="T27" s="1" t="s">
        <v>197</v>
      </c>
    </row>
    <row r="28" spans="1:20" ht="15" customHeight="1" x14ac:dyDescent="0.25">
      <c r="C28" s="15" t="s">
        <v>34</v>
      </c>
      <c r="D28" s="16">
        <v>4272.87</v>
      </c>
      <c r="E28" s="16">
        <v>4216.29</v>
      </c>
      <c r="F28" s="16">
        <v>4484.18</v>
      </c>
      <c r="G28" s="16">
        <v>4583.9799999999996</v>
      </c>
      <c r="H28" s="16">
        <v>4781.67</v>
      </c>
      <c r="I28" s="16">
        <v>4227.63</v>
      </c>
      <c r="J28" s="16">
        <v>4047.52</v>
      </c>
      <c r="K28" s="16">
        <v>4928.3999999999996</v>
      </c>
      <c r="L28" s="16">
        <v>4896.91</v>
      </c>
      <c r="M28" s="16">
        <v>5463.31</v>
      </c>
      <c r="N28" s="16">
        <v>3347.02</v>
      </c>
      <c r="O28" s="16">
        <v>5513.45</v>
      </c>
      <c r="P28" s="16">
        <v>54763.23</v>
      </c>
      <c r="Q28" s="20">
        <f>MATCH(C28,'[1]T12 - 3 Years (Formatted)'!$C$6:$C$212,0)</f>
        <v>25</v>
      </c>
      <c r="R28" t="str">
        <f t="shared" si="1"/>
        <v/>
      </c>
      <c r="T28" s="1" t="s">
        <v>197</v>
      </c>
    </row>
    <row r="29" spans="1:20" ht="15" customHeight="1" x14ac:dyDescent="0.25">
      <c r="C29" s="12" t="s">
        <v>35</v>
      </c>
      <c r="D29" s="13">
        <v>250</v>
      </c>
      <c r="E29" s="13">
        <v>250</v>
      </c>
      <c r="F29" s="13">
        <v>100</v>
      </c>
      <c r="G29" s="13">
        <v>450</v>
      </c>
      <c r="H29" s="13">
        <v>350</v>
      </c>
      <c r="I29" s="13">
        <v>200</v>
      </c>
      <c r="J29" s="13">
        <v>300</v>
      </c>
      <c r="K29" s="13">
        <v>600</v>
      </c>
      <c r="L29" s="13">
        <v>300</v>
      </c>
      <c r="M29" s="13">
        <v>100</v>
      </c>
      <c r="N29" s="13">
        <v>500</v>
      </c>
      <c r="O29" s="13">
        <v>150</v>
      </c>
      <c r="P29" s="13">
        <v>3550</v>
      </c>
      <c r="Q29" s="20">
        <f>MATCH(C29,'[1]T12 - 3 Years (Formatted)'!$C$6:$C$212,0)</f>
        <v>26</v>
      </c>
      <c r="R29" t="str">
        <f t="shared" si="1"/>
        <v/>
      </c>
      <c r="T29" s="1" t="s">
        <v>197</v>
      </c>
    </row>
    <row r="30" spans="1:20" ht="15" customHeight="1" x14ac:dyDescent="0.25">
      <c r="C30" s="15" t="s">
        <v>36</v>
      </c>
      <c r="D30" s="16">
        <v>1600</v>
      </c>
      <c r="E30" s="16">
        <v>500</v>
      </c>
      <c r="F30" s="16">
        <v>1750</v>
      </c>
      <c r="G30" s="16">
        <v>3250</v>
      </c>
      <c r="H30" s="16">
        <v>4200</v>
      </c>
      <c r="I30" s="16">
        <v>3550</v>
      </c>
      <c r="J30" s="16">
        <v>1950</v>
      </c>
      <c r="K30" s="16">
        <v>1750</v>
      </c>
      <c r="L30" s="16">
        <v>1100</v>
      </c>
      <c r="M30" s="16">
        <v>1900</v>
      </c>
      <c r="N30" s="16">
        <v>3850</v>
      </c>
      <c r="O30" s="16">
        <v>2300</v>
      </c>
      <c r="P30" s="16">
        <v>27700</v>
      </c>
      <c r="Q30" s="20">
        <f>MATCH(C30,'[1]T12 - 3 Years (Formatted)'!$C$6:$C$212,0)</f>
        <v>27</v>
      </c>
      <c r="R30" t="str">
        <f t="shared" si="1"/>
        <v/>
      </c>
      <c r="T30" s="1" t="s">
        <v>197</v>
      </c>
    </row>
    <row r="31" spans="1:20" ht="15" customHeight="1" x14ac:dyDescent="0.25">
      <c r="C31" s="12" t="s">
        <v>37</v>
      </c>
      <c r="D31" s="13">
        <v>300.52999999999997</v>
      </c>
      <c r="E31" s="13">
        <v>125</v>
      </c>
      <c r="F31" s="13">
        <v>25</v>
      </c>
      <c r="G31" s="13">
        <v>325</v>
      </c>
      <c r="H31" s="13">
        <v>475</v>
      </c>
      <c r="I31" s="13">
        <v>150</v>
      </c>
      <c r="J31" s="13">
        <v>856.56</v>
      </c>
      <c r="K31" s="13">
        <v>50</v>
      </c>
      <c r="L31" s="13">
        <v>200</v>
      </c>
      <c r="M31" s="13">
        <v>100</v>
      </c>
      <c r="N31" s="13">
        <v>210.32</v>
      </c>
      <c r="O31" s="13">
        <v>45</v>
      </c>
      <c r="P31" s="13">
        <v>2862.41</v>
      </c>
      <c r="Q31" s="20">
        <f>MATCH(C31,'[1]T12 - 3 Years (Formatted)'!$C$6:$C$212,0)</f>
        <v>28</v>
      </c>
      <c r="R31" t="str">
        <f t="shared" si="1"/>
        <v/>
      </c>
      <c r="T31" s="1" t="s">
        <v>197</v>
      </c>
    </row>
    <row r="32" spans="1:20" ht="15" customHeight="1" x14ac:dyDescent="0.25">
      <c r="C32" s="15" t="s">
        <v>38</v>
      </c>
      <c r="D32" s="16">
        <v>1380.89</v>
      </c>
      <c r="E32" s="16">
        <v>7992.61</v>
      </c>
      <c r="F32" s="16">
        <v>1977.08</v>
      </c>
      <c r="G32" s="16">
        <v>3653.23</v>
      </c>
      <c r="H32" s="16">
        <v>2105.64</v>
      </c>
      <c r="I32" s="16">
        <v>4900.5600000000004</v>
      </c>
      <c r="J32" s="16">
        <v>1701.27</v>
      </c>
      <c r="K32" s="16">
        <v>3897.92</v>
      </c>
      <c r="L32" s="16">
        <v>2356.75</v>
      </c>
      <c r="M32" s="16">
        <v>5493.07</v>
      </c>
      <c r="N32" s="16">
        <v>3254.73</v>
      </c>
      <c r="O32" s="16">
        <v>2181.7399999999998</v>
      </c>
      <c r="P32" s="16">
        <v>40895.49</v>
      </c>
      <c r="Q32" s="20">
        <f>MATCH(C32,'[1]T12 - 3 Years (Formatted)'!$C$6:$C$212,0)</f>
        <v>29</v>
      </c>
      <c r="R32" t="str">
        <f t="shared" si="1"/>
        <v/>
      </c>
      <c r="T32" s="1" t="s">
        <v>197</v>
      </c>
    </row>
    <row r="33" spans="1:20" ht="15" customHeight="1" x14ac:dyDescent="0.25">
      <c r="C33" s="12" t="s">
        <v>39</v>
      </c>
      <c r="D33" s="13">
        <v>0</v>
      </c>
      <c r="E33" s="13">
        <v>0</v>
      </c>
      <c r="F33" s="13">
        <v>82.73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406.54</v>
      </c>
      <c r="M33" s="13">
        <v>221.4</v>
      </c>
      <c r="N33" s="13">
        <v>0</v>
      </c>
      <c r="O33" s="13">
        <v>0</v>
      </c>
      <c r="P33" s="13">
        <v>710.67</v>
      </c>
      <c r="Q33" s="20">
        <f>MATCH(C33,'[1]T12 - 3 Years (Formatted)'!$C$6:$C$212,0)</f>
        <v>30</v>
      </c>
      <c r="R33" t="str">
        <f t="shared" si="1"/>
        <v/>
      </c>
      <c r="T33" s="1" t="s">
        <v>197</v>
      </c>
    </row>
    <row r="34" spans="1:20" ht="15" customHeight="1" x14ac:dyDescent="0.25">
      <c r="C34" s="15" t="s">
        <v>40</v>
      </c>
      <c r="D34" s="16">
        <v>676.15</v>
      </c>
      <c r="E34" s="16">
        <v>606.95000000000005</v>
      </c>
      <c r="F34" s="16">
        <v>633.22</v>
      </c>
      <c r="G34" s="16">
        <v>606.99</v>
      </c>
      <c r="H34" s="16">
        <v>603.14</v>
      </c>
      <c r="I34" s="16">
        <v>523.24</v>
      </c>
      <c r="J34" s="16">
        <v>605.17999999999995</v>
      </c>
      <c r="K34" s="16">
        <v>588.02</v>
      </c>
      <c r="L34" s="16">
        <v>566</v>
      </c>
      <c r="M34" s="16">
        <v>577.80999999999995</v>
      </c>
      <c r="N34" s="16">
        <v>593.07000000000005</v>
      </c>
      <c r="O34" s="16">
        <v>652.72</v>
      </c>
      <c r="P34" s="16">
        <v>7232.49</v>
      </c>
      <c r="Q34" s="20">
        <f>MATCH(C34,'[1]T12 - 3 Years (Formatted)'!$C$6:$C$212,0)</f>
        <v>31</v>
      </c>
      <c r="R34" t="str">
        <f t="shared" si="1"/>
        <v/>
      </c>
      <c r="T34" s="1" t="s">
        <v>197</v>
      </c>
    </row>
    <row r="35" spans="1:20" ht="15" customHeight="1" x14ac:dyDescent="0.25">
      <c r="C35" s="12" t="s">
        <v>41</v>
      </c>
      <c r="D35" s="13">
        <v>9299.0300000000007</v>
      </c>
      <c r="E35" s="13">
        <v>9932.9</v>
      </c>
      <c r="F35" s="13">
        <v>10325.99</v>
      </c>
      <c r="G35" s="13">
        <v>10554.74</v>
      </c>
      <c r="H35" s="13">
        <v>10766.77</v>
      </c>
      <c r="I35" s="13">
        <v>10628.88</v>
      </c>
      <c r="J35" s="13">
        <v>10808.18</v>
      </c>
      <c r="K35" s="13">
        <v>11161.78</v>
      </c>
      <c r="L35" s="13">
        <v>10776</v>
      </c>
      <c r="M35" s="13">
        <v>10777.93</v>
      </c>
      <c r="N35" s="13">
        <v>10461.879999999999</v>
      </c>
      <c r="O35" s="13">
        <v>11406.02</v>
      </c>
      <c r="P35" s="13">
        <v>126900.1</v>
      </c>
      <c r="Q35" s="20">
        <f>MATCH(C35,'[1]T12 - 3 Years (Formatted)'!$C$6:$C$212,0)</f>
        <v>32</v>
      </c>
      <c r="R35" t="str">
        <f t="shared" si="1"/>
        <v/>
      </c>
      <c r="T35" s="1" t="s">
        <v>197</v>
      </c>
    </row>
    <row r="36" spans="1:20" ht="15" customHeight="1" x14ac:dyDescent="0.25">
      <c r="C36" s="15" t="s">
        <v>42</v>
      </c>
      <c r="D36" s="16">
        <v>390</v>
      </c>
      <c r="E36" s="16">
        <v>300</v>
      </c>
      <c r="F36" s="16">
        <v>965</v>
      </c>
      <c r="G36" s="16">
        <v>140</v>
      </c>
      <c r="H36" s="16">
        <v>105</v>
      </c>
      <c r="I36" s="16">
        <v>710</v>
      </c>
      <c r="J36" s="16">
        <v>130</v>
      </c>
      <c r="K36" s="16">
        <v>440</v>
      </c>
      <c r="L36" s="16">
        <v>230</v>
      </c>
      <c r="M36" s="16">
        <v>250</v>
      </c>
      <c r="N36" s="16">
        <v>415</v>
      </c>
      <c r="O36" s="16">
        <v>275</v>
      </c>
      <c r="P36" s="16">
        <v>4350</v>
      </c>
      <c r="Q36" s="20">
        <f>MATCH(C36,'[1]T12 - 3 Years (Formatted)'!$C$6:$C$212,0)</f>
        <v>33</v>
      </c>
      <c r="R36" t="str">
        <f t="shared" si="1"/>
        <v/>
      </c>
      <c r="T36" s="1" t="s">
        <v>197</v>
      </c>
    </row>
    <row r="37" spans="1:20" ht="15" customHeight="1" x14ac:dyDescent="0.25">
      <c r="C37" s="12" t="s">
        <v>43</v>
      </c>
      <c r="D37" s="13">
        <v>467.17</v>
      </c>
      <c r="E37" s="13">
        <v>-130.25</v>
      </c>
      <c r="F37" s="13">
        <v>1316.11</v>
      </c>
      <c r="G37" s="13">
        <v>1437.77</v>
      </c>
      <c r="H37" s="13">
        <v>1180.6099999999999</v>
      </c>
      <c r="I37" s="13">
        <v>1679.81</v>
      </c>
      <c r="J37" s="13">
        <v>869.48</v>
      </c>
      <c r="K37" s="13">
        <v>1085.06</v>
      </c>
      <c r="L37" s="13">
        <v>1377.46</v>
      </c>
      <c r="M37" s="13">
        <v>1604.02</v>
      </c>
      <c r="N37" s="13">
        <v>1442.72</v>
      </c>
      <c r="O37" s="13">
        <v>1613.37</v>
      </c>
      <c r="P37" s="13">
        <v>13943.33</v>
      </c>
      <c r="Q37" s="20">
        <f>MATCH(C37,'[1]T12 - 3 Years (Formatted)'!$C$6:$C$212,0)</f>
        <v>34</v>
      </c>
      <c r="R37" t="str">
        <f t="shared" si="1"/>
        <v/>
      </c>
      <c r="T37" s="1" t="s">
        <v>197</v>
      </c>
    </row>
    <row r="38" spans="1:20" ht="15" customHeight="1" x14ac:dyDescent="0.25">
      <c r="C38" s="15" t="s">
        <v>44</v>
      </c>
      <c r="D38" s="16">
        <v>0</v>
      </c>
      <c r="E38" s="16">
        <v>0</v>
      </c>
      <c r="F38" s="16">
        <v>500</v>
      </c>
      <c r="G38" s="16">
        <v>1000</v>
      </c>
      <c r="H38" s="16">
        <v>1000</v>
      </c>
      <c r="I38" s="16">
        <v>1000</v>
      </c>
      <c r="J38" s="16">
        <v>1000</v>
      </c>
      <c r="K38" s="16">
        <v>0</v>
      </c>
      <c r="L38" s="16">
        <v>2000</v>
      </c>
      <c r="M38" s="16">
        <v>0</v>
      </c>
      <c r="N38" s="16">
        <v>500</v>
      </c>
      <c r="O38" s="16">
        <v>500</v>
      </c>
      <c r="P38" s="16">
        <v>7500</v>
      </c>
      <c r="Q38" s="20">
        <f>MATCH(C38,'[1]T12 - 3 Years (Formatted)'!$C$6:$C$212,0)</f>
        <v>35</v>
      </c>
      <c r="R38" t="str">
        <f t="shared" si="1"/>
        <v/>
      </c>
      <c r="T38" s="1" t="s">
        <v>197</v>
      </c>
    </row>
    <row r="39" spans="1:20" ht="15" customHeight="1" x14ac:dyDescent="0.25">
      <c r="C39" s="12" t="s">
        <v>45</v>
      </c>
      <c r="D39" s="13">
        <v>33767.43</v>
      </c>
      <c r="E39" s="13">
        <v>34034.910000000003</v>
      </c>
      <c r="F39" s="13">
        <v>34169.25</v>
      </c>
      <c r="G39" s="13">
        <v>33332.239999999998</v>
      </c>
      <c r="H39" s="13">
        <v>33795.019999999997</v>
      </c>
      <c r="I39" s="13">
        <v>33116.75</v>
      </c>
      <c r="J39" s="13">
        <v>33786.61</v>
      </c>
      <c r="K39" s="13">
        <v>35027.47</v>
      </c>
      <c r="L39" s="13">
        <v>33939.19</v>
      </c>
      <c r="M39" s="13">
        <v>33808.589999999997</v>
      </c>
      <c r="N39" s="13">
        <v>32291.25</v>
      </c>
      <c r="O39" s="13">
        <v>36003.89</v>
      </c>
      <c r="P39" s="13">
        <v>407072.6</v>
      </c>
      <c r="Q39" s="20">
        <f>MATCH(C39,'[1]T12 - 3 Years (Formatted)'!$C$6:$C$212,0)</f>
        <v>36</v>
      </c>
      <c r="R39" t="str">
        <f t="shared" si="1"/>
        <v/>
      </c>
      <c r="T39" s="1" t="s">
        <v>197</v>
      </c>
    </row>
    <row r="40" spans="1:20" ht="15" customHeight="1" x14ac:dyDescent="0.25">
      <c r="C40" s="15" t="s">
        <v>46</v>
      </c>
      <c r="D40" s="16">
        <v>48133.14</v>
      </c>
      <c r="E40" s="16">
        <v>46075.040000000001</v>
      </c>
      <c r="F40" s="16">
        <v>46614.37</v>
      </c>
      <c r="G40" s="16">
        <v>44495</v>
      </c>
      <c r="H40" s="16">
        <v>43052.51</v>
      </c>
      <c r="I40" s="16">
        <v>43263.77</v>
      </c>
      <c r="J40" s="16">
        <v>66344.009999999995</v>
      </c>
      <c r="K40" s="16">
        <v>39748.370000000003</v>
      </c>
      <c r="L40" s="16">
        <v>61492.91</v>
      </c>
      <c r="M40" s="16">
        <v>57301.45</v>
      </c>
      <c r="N40" s="16">
        <v>49416.160000000003</v>
      </c>
      <c r="O40" s="16">
        <v>44761.03</v>
      </c>
      <c r="P40" s="16">
        <v>590697.76</v>
      </c>
      <c r="Q40" s="20">
        <f>MATCH(C40,'[1]T12 - 3 Years (Formatted)'!$C$6:$C$212,0)</f>
        <v>37</v>
      </c>
      <c r="R40" t="str">
        <f t="shared" si="1"/>
        <v/>
      </c>
      <c r="T40" s="1" t="s">
        <v>197</v>
      </c>
    </row>
    <row r="41" spans="1:20" ht="15" customHeight="1" x14ac:dyDescent="0.25">
      <c r="C41" s="12" t="s">
        <v>47</v>
      </c>
      <c r="D41" s="13">
        <v>405</v>
      </c>
      <c r="E41" s="13">
        <v>426.72</v>
      </c>
      <c r="F41" s="13">
        <v>440</v>
      </c>
      <c r="G41" s="13">
        <v>423.67</v>
      </c>
      <c r="H41" s="13">
        <v>473.87</v>
      </c>
      <c r="I41" s="13">
        <v>489.83</v>
      </c>
      <c r="J41" s="13">
        <v>496.45</v>
      </c>
      <c r="K41" s="13">
        <v>464.51</v>
      </c>
      <c r="L41" s="13">
        <v>450.33</v>
      </c>
      <c r="M41" s="13">
        <v>455</v>
      </c>
      <c r="N41" s="13">
        <v>476</v>
      </c>
      <c r="O41" s="13">
        <v>503.55</v>
      </c>
      <c r="P41" s="13">
        <v>5504.93</v>
      </c>
      <c r="Q41" s="20">
        <f>MATCH(C41,'[1]T12 - 3 Years (Formatted)'!$C$6:$C$212,0)</f>
        <v>38</v>
      </c>
      <c r="R41" t="str">
        <f t="shared" si="1"/>
        <v/>
      </c>
      <c r="T41" s="1" t="s">
        <v>197</v>
      </c>
    </row>
    <row r="42" spans="1:20" ht="15" customHeight="1" x14ac:dyDescent="0.25">
      <c r="C42" s="15" t="s">
        <v>48</v>
      </c>
      <c r="D42" s="16">
        <v>4764.2299999999996</v>
      </c>
      <c r="E42" s="16">
        <v>4732.38</v>
      </c>
      <c r="F42" s="16">
        <v>4774.7</v>
      </c>
      <c r="G42" s="16">
        <v>5081.55</v>
      </c>
      <c r="H42" s="16">
        <v>5233.04</v>
      </c>
      <c r="I42" s="16">
        <v>5598.86</v>
      </c>
      <c r="J42" s="16">
        <v>5750.24</v>
      </c>
      <c r="K42" s="16">
        <v>5446.75</v>
      </c>
      <c r="L42" s="16">
        <v>5627.27</v>
      </c>
      <c r="M42" s="16">
        <v>6082.07</v>
      </c>
      <c r="N42" s="16">
        <v>5910.53</v>
      </c>
      <c r="O42" s="16">
        <v>5884.76</v>
      </c>
      <c r="P42" s="16">
        <v>64886.38</v>
      </c>
      <c r="Q42" s="20">
        <f>MATCH(C42,'[1]T12 - 3 Years (Formatted)'!$C$6:$C$212,0)</f>
        <v>39</v>
      </c>
      <c r="R42" t="str">
        <f t="shared" si="1"/>
        <v/>
      </c>
      <c r="T42" s="1" t="s">
        <v>197</v>
      </c>
    </row>
    <row r="43" spans="1:20" ht="15" customHeight="1" x14ac:dyDescent="0.25">
      <c r="C43" s="12" t="s">
        <v>49</v>
      </c>
      <c r="D43" s="13">
        <v>3.82</v>
      </c>
      <c r="E43" s="13">
        <v>6.21</v>
      </c>
      <c r="F43" s="13">
        <v>2.93</v>
      </c>
      <c r="G43" s="13">
        <v>-0.45</v>
      </c>
      <c r="H43" s="13">
        <v>10.18</v>
      </c>
      <c r="I43" s="13">
        <v>0</v>
      </c>
      <c r="J43" s="13">
        <v>-2.54</v>
      </c>
      <c r="K43" s="13">
        <v>-1.1599999999999999</v>
      </c>
      <c r="L43" s="13">
        <v>-0.68</v>
      </c>
      <c r="M43" s="13">
        <v>-7.56</v>
      </c>
      <c r="N43" s="13">
        <v>0.4</v>
      </c>
      <c r="O43" s="13">
        <v>6.53</v>
      </c>
      <c r="P43" s="13">
        <v>17.68</v>
      </c>
      <c r="Q43" s="20">
        <f>MATCH(C43,'[1]T12 - 3 Years (Formatted)'!$C$6:$C$212,0)</f>
        <v>40</v>
      </c>
      <c r="R43" t="str">
        <f t="shared" si="1"/>
        <v/>
      </c>
      <c r="T43" s="1" t="s">
        <v>197</v>
      </c>
    </row>
    <row r="44" spans="1:20" ht="15" customHeight="1" x14ac:dyDescent="0.25">
      <c r="C44" s="26" t="s">
        <v>50</v>
      </c>
      <c r="D44" s="14">
        <v>113803.39</v>
      </c>
      <c r="E44" s="14">
        <v>117667.76</v>
      </c>
      <c r="F44" s="14">
        <v>116406.98</v>
      </c>
      <c r="G44" s="14">
        <v>122465.15</v>
      </c>
      <c r="H44" s="14">
        <v>122074.87</v>
      </c>
      <c r="I44" s="14">
        <v>138696.65</v>
      </c>
      <c r="J44" s="14">
        <v>143136.37</v>
      </c>
      <c r="K44" s="14">
        <v>123214.92</v>
      </c>
      <c r="L44" s="14">
        <v>136712.42000000001</v>
      </c>
      <c r="M44" s="14">
        <v>133432.41</v>
      </c>
      <c r="N44" s="14">
        <v>126554.39</v>
      </c>
      <c r="O44" s="14">
        <v>126885.13</v>
      </c>
      <c r="P44" s="14">
        <v>1521050.44</v>
      </c>
      <c r="R44" t="str">
        <f t="shared" si="1"/>
        <v/>
      </c>
      <c r="T44" s="1" t="s">
        <v>197</v>
      </c>
    </row>
    <row r="45" spans="1:20" ht="15" customHeight="1" x14ac:dyDescent="0.25">
      <c r="B45" s="10"/>
      <c r="C45" s="26" t="s">
        <v>51</v>
      </c>
      <c r="D45" s="14">
        <v>508058.91</v>
      </c>
      <c r="E45" s="14">
        <v>512583.09</v>
      </c>
      <c r="F45" s="14">
        <v>518475.12</v>
      </c>
      <c r="G45" s="14">
        <v>507683.23</v>
      </c>
      <c r="H45" s="14">
        <v>508734.47</v>
      </c>
      <c r="I45" s="14">
        <v>518908.78</v>
      </c>
      <c r="J45" s="14">
        <v>525494.52</v>
      </c>
      <c r="K45" s="14">
        <v>526258.93999999994</v>
      </c>
      <c r="L45" s="14">
        <v>526891</v>
      </c>
      <c r="M45" s="14">
        <v>525628.68000000005</v>
      </c>
      <c r="N45" s="14">
        <v>520888.74</v>
      </c>
      <c r="O45" s="14">
        <v>527010.93000000005</v>
      </c>
      <c r="P45" s="14">
        <v>6226616.4100000001</v>
      </c>
      <c r="R45" t="str">
        <f t="shared" si="1"/>
        <v/>
      </c>
      <c r="T45" s="1" t="s">
        <v>197</v>
      </c>
    </row>
    <row r="46" spans="1:20" ht="15" customHeight="1" x14ac:dyDescent="0.25">
      <c r="A46" s="9"/>
      <c r="B46" s="10"/>
      <c r="C46" s="26" t="s">
        <v>52</v>
      </c>
      <c r="D46" s="10"/>
      <c r="E46" s="10"/>
      <c r="F46" s="10"/>
      <c r="R46" t="str">
        <f t="shared" si="1"/>
        <v/>
      </c>
      <c r="T46" s="1" t="s">
        <v>197</v>
      </c>
    </row>
    <row r="47" spans="1:20" ht="15" customHeight="1" x14ac:dyDescent="0.25">
      <c r="A47" s="9"/>
      <c r="B47" s="9"/>
      <c r="C47" s="26" t="s">
        <v>53</v>
      </c>
      <c r="D47" s="11"/>
      <c r="E47" s="11"/>
      <c r="F47" s="11"/>
      <c r="R47" t="str">
        <f t="shared" si="1"/>
        <v/>
      </c>
      <c r="T47" s="1" t="s">
        <v>197</v>
      </c>
    </row>
    <row r="48" spans="1:20" ht="15" customHeight="1" x14ac:dyDescent="0.25">
      <c r="A48" s="9"/>
      <c r="B48" s="9"/>
      <c r="C48" s="26" t="s">
        <v>54</v>
      </c>
      <c r="D48" s="11"/>
      <c r="E48" s="11"/>
      <c r="F48" s="11"/>
      <c r="R48" t="str">
        <f t="shared" si="1"/>
        <v/>
      </c>
      <c r="T48" s="1" t="s">
        <v>197</v>
      </c>
    </row>
    <row r="49" spans="1:20" ht="15" customHeight="1" x14ac:dyDescent="0.25">
      <c r="C49" s="15" t="s">
        <v>55</v>
      </c>
      <c r="D49" s="16">
        <v>6383.78</v>
      </c>
      <c r="E49" s="16">
        <v>5429.81</v>
      </c>
      <c r="F49" s="16">
        <v>6211.67</v>
      </c>
      <c r="G49" s="16">
        <v>6275.76</v>
      </c>
      <c r="H49" s="16">
        <v>6047.88</v>
      </c>
      <c r="I49" s="16">
        <v>6347.67</v>
      </c>
      <c r="J49" s="16">
        <v>6734.87</v>
      </c>
      <c r="K49" s="16">
        <v>4814.03</v>
      </c>
      <c r="L49" s="16">
        <v>6167.81</v>
      </c>
      <c r="M49" s="16">
        <v>5832.39</v>
      </c>
      <c r="N49" s="16">
        <v>5807.2</v>
      </c>
      <c r="O49" s="16">
        <v>6041.95</v>
      </c>
      <c r="P49" s="16">
        <v>72094.820000000007</v>
      </c>
      <c r="Q49" s="20">
        <f>MATCH(C49,'[1]T12 - 3 Years (Formatted)'!$C$6:$C$212,0)</f>
        <v>47</v>
      </c>
      <c r="R49" t="str">
        <f t="shared" si="1"/>
        <v/>
      </c>
      <c r="T49" s="1" t="s">
        <v>197</v>
      </c>
    </row>
    <row r="50" spans="1:20" ht="15" customHeight="1" x14ac:dyDescent="0.25">
      <c r="C50" s="12" t="s">
        <v>56</v>
      </c>
      <c r="D50" s="13">
        <v>3550.97</v>
      </c>
      <c r="E50" s="13">
        <v>3196.7</v>
      </c>
      <c r="F50" s="13">
        <v>3647.69</v>
      </c>
      <c r="G50" s="13">
        <v>3960.05</v>
      </c>
      <c r="H50" s="13">
        <v>2343.44</v>
      </c>
      <c r="I50" s="13">
        <v>2950.24</v>
      </c>
      <c r="J50" s="13">
        <v>6532</v>
      </c>
      <c r="K50" s="13">
        <v>4070.59</v>
      </c>
      <c r="L50" s="13">
        <v>3653.01</v>
      </c>
      <c r="M50" s="13">
        <v>4968.38</v>
      </c>
      <c r="N50" s="13">
        <v>7306.11</v>
      </c>
      <c r="O50" s="13">
        <v>8037.54</v>
      </c>
      <c r="P50" s="13">
        <v>54216.72</v>
      </c>
      <c r="Q50" s="20">
        <f>MATCH(C50,'[1]T12 - 3 Years (Formatted)'!$C$6:$C$212,0)</f>
        <v>48</v>
      </c>
      <c r="R50" t="str">
        <f t="shared" si="1"/>
        <v/>
      </c>
      <c r="T50" s="1" t="s">
        <v>197</v>
      </c>
    </row>
    <row r="51" spans="1:20" ht="15" customHeight="1" x14ac:dyDescent="0.25">
      <c r="C51" s="15" t="s">
        <v>57</v>
      </c>
      <c r="D51" s="16">
        <v>9043.14</v>
      </c>
      <c r="E51" s="16">
        <v>10126.209999999999</v>
      </c>
      <c r="F51" s="16">
        <v>10107.959999999999</v>
      </c>
      <c r="G51" s="16">
        <v>10971.56</v>
      </c>
      <c r="H51" s="16">
        <v>12797.5</v>
      </c>
      <c r="I51" s="16">
        <v>10578.01</v>
      </c>
      <c r="J51" s="16">
        <v>7471.93</v>
      </c>
      <c r="K51" s="16">
        <v>8620.1299999999992</v>
      </c>
      <c r="L51" s="16">
        <v>8822.7199999999993</v>
      </c>
      <c r="M51" s="16">
        <v>8922.8700000000008</v>
      </c>
      <c r="N51" s="16">
        <v>8226.84</v>
      </c>
      <c r="O51" s="16">
        <v>7923.28</v>
      </c>
      <c r="P51" s="16">
        <v>113612.15</v>
      </c>
      <c r="Q51" s="20">
        <f>MATCH(C51,'[1]T12 - 3 Years (Formatted)'!$C$6:$C$212,0)</f>
        <v>49</v>
      </c>
      <c r="R51" t="str">
        <f t="shared" si="1"/>
        <v/>
      </c>
      <c r="T51" s="1" t="s">
        <v>197</v>
      </c>
    </row>
    <row r="52" spans="1:20" ht="15" customHeight="1" x14ac:dyDescent="0.25">
      <c r="C52" s="12" t="s">
        <v>58</v>
      </c>
      <c r="D52" s="13">
        <v>6449.64</v>
      </c>
      <c r="E52" s="13">
        <v>6170.68</v>
      </c>
      <c r="F52" s="13">
        <v>5023.05</v>
      </c>
      <c r="G52" s="13">
        <v>5045.34</v>
      </c>
      <c r="H52" s="13">
        <v>5957.3</v>
      </c>
      <c r="I52" s="13">
        <v>6089.89</v>
      </c>
      <c r="J52" s="13">
        <v>8648.2199999999993</v>
      </c>
      <c r="K52" s="13">
        <v>5188.3999999999996</v>
      </c>
      <c r="L52" s="13">
        <v>6046.08</v>
      </c>
      <c r="M52" s="13">
        <v>6027.96</v>
      </c>
      <c r="N52" s="13">
        <v>4814.05</v>
      </c>
      <c r="O52" s="13">
        <v>8912.67</v>
      </c>
      <c r="P52" s="13">
        <v>74373.279999999999</v>
      </c>
      <c r="Q52" s="20">
        <f>MATCH(C52,'[1]T12 - 3 Years (Formatted)'!$C$6:$C$212,0)</f>
        <v>50</v>
      </c>
      <c r="R52" t="str">
        <f t="shared" si="1"/>
        <v/>
      </c>
      <c r="T52" s="1" t="s">
        <v>197</v>
      </c>
    </row>
    <row r="53" spans="1:20" ht="15" customHeight="1" x14ac:dyDescent="0.25">
      <c r="C53" s="15" t="s">
        <v>59</v>
      </c>
      <c r="D53" s="16">
        <v>1700.58</v>
      </c>
      <c r="E53" s="16">
        <v>1699.91</v>
      </c>
      <c r="F53" s="16">
        <v>1730.13</v>
      </c>
      <c r="G53" s="16">
        <v>1934.61</v>
      </c>
      <c r="H53" s="16">
        <v>1762.31</v>
      </c>
      <c r="I53" s="16">
        <v>1717.05</v>
      </c>
      <c r="J53" s="16">
        <v>1970</v>
      </c>
      <c r="K53" s="16">
        <v>1972.48</v>
      </c>
      <c r="L53" s="16">
        <v>1788.97</v>
      </c>
      <c r="M53" s="16">
        <v>2002.79</v>
      </c>
      <c r="N53" s="16">
        <v>2111.9699999999998</v>
      </c>
      <c r="O53" s="16">
        <v>1955.3</v>
      </c>
      <c r="P53" s="16">
        <v>22346.1</v>
      </c>
      <c r="Q53" s="20">
        <f>MATCH(C53,'[1]T12 - 3 Years (Formatted)'!$C$6:$C$212,0)</f>
        <v>51</v>
      </c>
      <c r="R53" t="str">
        <f t="shared" si="1"/>
        <v/>
      </c>
      <c r="T53" s="1" t="s">
        <v>197</v>
      </c>
    </row>
    <row r="54" spans="1:20" ht="15" customHeight="1" x14ac:dyDescent="0.25">
      <c r="C54" s="12" t="s">
        <v>60</v>
      </c>
      <c r="D54" s="13">
        <v>167.68</v>
      </c>
      <c r="E54" s="13">
        <v>60.17</v>
      </c>
      <c r="F54" s="13">
        <v>18.91</v>
      </c>
      <c r="G54" s="13">
        <v>13.7</v>
      </c>
      <c r="H54" s="13">
        <v>0</v>
      </c>
      <c r="I54" s="13">
        <v>5.98</v>
      </c>
      <c r="J54" s="13">
        <v>18.350000000000001</v>
      </c>
      <c r="K54" s="13">
        <v>12.06</v>
      </c>
      <c r="L54" s="13">
        <v>28.43</v>
      </c>
      <c r="M54" s="13">
        <v>44.13</v>
      </c>
      <c r="N54" s="13">
        <v>0</v>
      </c>
      <c r="O54" s="13">
        <v>58.29</v>
      </c>
      <c r="P54" s="13">
        <v>427.7</v>
      </c>
      <c r="Q54" s="20">
        <f>MATCH(C54,'[1]T12 - 3 Years (Formatted)'!$C$6:$C$212,0)</f>
        <v>52</v>
      </c>
      <c r="R54" t="str">
        <f t="shared" si="1"/>
        <v/>
      </c>
      <c r="T54" s="1" t="s">
        <v>197</v>
      </c>
    </row>
    <row r="55" spans="1:20" ht="15" customHeight="1" x14ac:dyDescent="0.25">
      <c r="C55" s="15" t="s">
        <v>61</v>
      </c>
      <c r="D55" s="16">
        <v>265.5</v>
      </c>
      <c r="E55" s="16">
        <v>95.25</v>
      </c>
      <c r="F55" s="16">
        <v>29.94</v>
      </c>
      <c r="G55" s="16">
        <v>21.69</v>
      </c>
      <c r="H55" s="16">
        <v>0</v>
      </c>
      <c r="I55" s="16">
        <v>9.4700000000000006</v>
      </c>
      <c r="J55" s="16">
        <v>29.06</v>
      </c>
      <c r="K55" s="16">
        <v>19.100000000000001</v>
      </c>
      <c r="L55" s="16">
        <v>45</v>
      </c>
      <c r="M55" s="16">
        <v>69.88</v>
      </c>
      <c r="N55" s="16">
        <v>0</v>
      </c>
      <c r="O55" s="16">
        <v>92.3</v>
      </c>
      <c r="P55" s="16">
        <v>677.19</v>
      </c>
      <c r="Q55" s="20">
        <f>MATCH(C55,'[1]T12 - 3 Years (Formatted)'!$C$6:$C$212,0)</f>
        <v>53</v>
      </c>
      <c r="R55" t="str">
        <f t="shared" si="1"/>
        <v/>
      </c>
      <c r="T55" s="1" t="s">
        <v>197</v>
      </c>
    </row>
    <row r="56" spans="1:20" ht="15" customHeight="1" x14ac:dyDescent="0.25">
      <c r="C56" s="12" t="s">
        <v>62</v>
      </c>
      <c r="D56" s="13">
        <v>237.38</v>
      </c>
      <c r="E56" s="13">
        <v>181.9</v>
      </c>
      <c r="F56" s="13">
        <v>172.44</v>
      </c>
      <c r="G56" s="13">
        <v>186.6</v>
      </c>
      <c r="H56" s="13">
        <v>163.27000000000001</v>
      </c>
      <c r="I56" s="13">
        <v>139.37</v>
      </c>
      <c r="J56" s="13">
        <v>237.57</v>
      </c>
      <c r="K56" s="13">
        <v>180.18</v>
      </c>
      <c r="L56" s="13">
        <v>159.46</v>
      </c>
      <c r="M56" s="13">
        <v>150.28</v>
      </c>
      <c r="N56" s="13">
        <v>184.64</v>
      </c>
      <c r="O56" s="13">
        <v>239.44</v>
      </c>
      <c r="P56" s="13">
        <v>2232.5300000000002</v>
      </c>
      <c r="Q56" s="20">
        <f>MATCH(C56,'[1]T12 - 3 Years (Formatted)'!$C$6:$C$212,0)</f>
        <v>54</v>
      </c>
      <c r="R56" t="str">
        <f t="shared" si="1"/>
        <v/>
      </c>
      <c r="T56" s="1" t="s">
        <v>197</v>
      </c>
    </row>
    <row r="57" spans="1:20" ht="15" customHeight="1" x14ac:dyDescent="0.25">
      <c r="C57" s="15" t="s">
        <v>63</v>
      </c>
      <c r="D57" s="16">
        <v>53.7</v>
      </c>
      <c r="E57" s="16">
        <v>1876.39</v>
      </c>
      <c r="F57" s="16">
        <v>1891.16</v>
      </c>
      <c r="G57" s="16">
        <v>1766.47</v>
      </c>
      <c r="H57" s="16">
        <v>2524.92</v>
      </c>
      <c r="I57" s="16">
        <v>1760.19</v>
      </c>
      <c r="J57" s="16">
        <v>2339.27</v>
      </c>
      <c r="K57" s="16">
        <v>1436.39</v>
      </c>
      <c r="L57" s="16">
        <v>953.85</v>
      </c>
      <c r="M57" s="16">
        <v>779.36</v>
      </c>
      <c r="N57" s="16">
        <v>1491.08</v>
      </c>
      <c r="O57" s="16">
        <v>1005.71</v>
      </c>
      <c r="P57" s="16">
        <v>17878.490000000002</v>
      </c>
      <c r="Q57" s="20">
        <f>MATCH(C57,'[1]T12 - 3 Years (Formatted)'!$C$6:$C$212,0)</f>
        <v>55</v>
      </c>
      <c r="R57" t="str">
        <f t="shared" si="1"/>
        <v/>
      </c>
      <c r="T57" s="1" t="s">
        <v>197</v>
      </c>
    </row>
    <row r="58" spans="1:20" ht="15" customHeight="1" x14ac:dyDescent="0.25">
      <c r="C58" s="12" t="s">
        <v>64</v>
      </c>
      <c r="D58" s="13">
        <v>0</v>
      </c>
      <c r="E58" s="13">
        <v>712.63</v>
      </c>
      <c r="F58" s="13">
        <v>357.63</v>
      </c>
      <c r="G58" s="13">
        <v>357.63</v>
      </c>
      <c r="H58" s="13">
        <v>357.63</v>
      </c>
      <c r="I58" s="13">
        <v>357.63</v>
      </c>
      <c r="J58" s="13">
        <v>162.07</v>
      </c>
      <c r="K58" s="13">
        <v>1482.63</v>
      </c>
      <c r="L58" s="13">
        <v>454.73</v>
      </c>
      <c r="M58" s="13">
        <v>357.63</v>
      </c>
      <c r="N58" s="13">
        <v>357.63</v>
      </c>
      <c r="O58" s="13">
        <v>357.63</v>
      </c>
      <c r="P58" s="13">
        <v>5315.47</v>
      </c>
      <c r="Q58" s="20">
        <f>MATCH(C58,'[1]T12 - 3 Years (Formatted)'!$C$6:$C$212,0)</f>
        <v>56</v>
      </c>
      <c r="R58" t="str">
        <f t="shared" si="1"/>
        <v/>
      </c>
      <c r="T58" s="1" t="s">
        <v>197</v>
      </c>
    </row>
    <row r="59" spans="1:20" ht="15" customHeight="1" x14ac:dyDescent="0.25">
      <c r="C59" s="26" t="s">
        <v>65</v>
      </c>
      <c r="D59" s="14">
        <v>27852.37</v>
      </c>
      <c r="E59" s="14">
        <v>29549.65</v>
      </c>
      <c r="F59" s="14">
        <v>29190.58</v>
      </c>
      <c r="G59" s="14">
        <v>30533.41</v>
      </c>
      <c r="H59" s="14">
        <v>31954.25</v>
      </c>
      <c r="I59" s="14">
        <v>29955.5</v>
      </c>
      <c r="J59" s="14">
        <v>34143.339999999997</v>
      </c>
      <c r="K59" s="14">
        <v>27795.99</v>
      </c>
      <c r="L59" s="14">
        <v>28120.06</v>
      </c>
      <c r="M59" s="14">
        <v>29155.67</v>
      </c>
      <c r="N59" s="14">
        <v>30299.52</v>
      </c>
      <c r="O59" s="14">
        <v>34624.11</v>
      </c>
      <c r="P59" s="14">
        <v>363174.45</v>
      </c>
      <c r="R59" t="str">
        <f t="shared" si="1"/>
        <v/>
      </c>
      <c r="T59" s="1" t="s">
        <v>197</v>
      </c>
    </row>
    <row r="60" spans="1:20" ht="15" customHeight="1" x14ac:dyDescent="0.25">
      <c r="A60" s="9"/>
      <c r="B60" s="9"/>
      <c r="C60" s="26" t="s">
        <v>66</v>
      </c>
      <c r="D60" s="11"/>
      <c r="E60" s="11"/>
      <c r="F60" s="11"/>
      <c r="R60" t="str">
        <f t="shared" si="1"/>
        <v/>
      </c>
      <c r="T60" s="1" t="s">
        <v>197</v>
      </c>
    </row>
    <row r="61" spans="1:20" ht="15" customHeight="1" x14ac:dyDescent="0.25">
      <c r="C61" s="15" t="s">
        <v>67</v>
      </c>
      <c r="D61" s="16">
        <v>7472.81</v>
      </c>
      <c r="E61" s="16">
        <v>5292.47</v>
      </c>
      <c r="F61" s="16">
        <v>5820.86</v>
      </c>
      <c r="G61" s="16">
        <v>5146.08</v>
      </c>
      <c r="H61" s="16">
        <v>5180.6400000000003</v>
      </c>
      <c r="I61" s="16">
        <v>5583.09</v>
      </c>
      <c r="J61" s="16">
        <v>6948.08</v>
      </c>
      <c r="K61" s="16">
        <v>6266.39</v>
      </c>
      <c r="L61" s="16">
        <v>5712.29</v>
      </c>
      <c r="M61" s="16">
        <v>5779.04</v>
      </c>
      <c r="N61" s="16">
        <v>5163.53</v>
      </c>
      <c r="O61" s="16">
        <v>8769.39</v>
      </c>
      <c r="P61" s="16">
        <v>73134.67</v>
      </c>
      <c r="Q61" s="20">
        <f>MATCH(C61,'[1]T12 - 3 Years (Formatted)'!$C$6:$C$212,0)</f>
        <v>57</v>
      </c>
      <c r="R61" t="str">
        <f t="shared" si="1"/>
        <v/>
      </c>
      <c r="T61" s="1" t="s">
        <v>197</v>
      </c>
    </row>
    <row r="62" spans="1:20" ht="15" customHeight="1" x14ac:dyDescent="0.25">
      <c r="C62" s="12" t="s">
        <v>68</v>
      </c>
      <c r="D62" s="13">
        <v>14294.59</v>
      </c>
      <c r="E62" s="13">
        <v>10607.68</v>
      </c>
      <c r="F62" s="13">
        <v>12413.04</v>
      </c>
      <c r="G62" s="13">
        <v>13235.33</v>
      </c>
      <c r="H62" s="13">
        <v>14191.97</v>
      </c>
      <c r="I62" s="13">
        <v>13428.3</v>
      </c>
      <c r="J62" s="13">
        <v>10427.799999999999</v>
      </c>
      <c r="K62" s="13">
        <v>11256.87</v>
      </c>
      <c r="L62" s="13">
        <v>10714.18</v>
      </c>
      <c r="M62" s="13">
        <v>11269.9</v>
      </c>
      <c r="N62" s="13">
        <v>8577.18</v>
      </c>
      <c r="O62" s="13">
        <v>10627.97</v>
      </c>
      <c r="P62" s="13">
        <v>141044.81</v>
      </c>
      <c r="Q62" s="20">
        <f>MATCH(C62,'[1]T12 - 3 Years (Formatted)'!$C$6:$C$212,0)</f>
        <v>58</v>
      </c>
      <c r="R62" t="str">
        <f t="shared" si="1"/>
        <v/>
      </c>
      <c r="T62" s="1" t="s">
        <v>197</v>
      </c>
    </row>
    <row r="63" spans="1:20" ht="15" customHeight="1" x14ac:dyDescent="0.25">
      <c r="C63" s="15" t="s">
        <v>69</v>
      </c>
      <c r="D63" s="16">
        <v>3326.6</v>
      </c>
      <c r="E63" s="16">
        <v>2907.53</v>
      </c>
      <c r="F63" s="16">
        <v>2402.17</v>
      </c>
      <c r="G63" s="16">
        <v>3494.73</v>
      </c>
      <c r="H63" s="16">
        <v>3042.35</v>
      </c>
      <c r="I63" s="16">
        <v>3188.24</v>
      </c>
      <c r="J63" s="16">
        <v>3395.15</v>
      </c>
      <c r="K63" s="16">
        <v>3251.34</v>
      </c>
      <c r="L63" s="16">
        <v>3605.9</v>
      </c>
      <c r="M63" s="16">
        <v>3292.26</v>
      </c>
      <c r="N63" s="16">
        <v>3094.5</v>
      </c>
      <c r="O63" s="16">
        <v>3232.09</v>
      </c>
      <c r="P63" s="16">
        <v>38232.86</v>
      </c>
      <c r="Q63" s="20">
        <f>MATCH(C63,'[1]T12 - 3 Years (Formatted)'!$C$6:$C$212,0)</f>
        <v>59</v>
      </c>
      <c r="R63" t="str">
        <f t="shared" si="1"/>
        <v/>
      </c>
      <c r="T63" s="1" t="s">
        <v>197</v>
      </c>
    </row>
    <row r="64" spans="1:20" ht="15" customHeight="1" x14ac:dyDescent="0.25">
      <c r="C64" s="12" t="s">
        <v>70</v>
      </c>
      <c r="D64" s="13">
        <v>1651.56</v>
      </c>
      <c r="E64" s="13">
        <v>1453.85</v>
      </c>
      <c r="F64" s="13">
        <v>1581.88</v>
      </c>
      <c r="G64" s="13">
        <v>1889.55</v>
      </c>
      <c r="H64" s="13">
        <v>1674.96</v>
      </c>
      <c r="I64" s="13">
        <v>1847.81</v>
      </c>
      <c r="J64" s="13">
        <v>1945.62</v>
      </c>
      <c r="K64" s="13">
        <v>1853.67</v>
      </c>
      <c r="L64" s="13">
        <v>1782.35</v>
      </c>
      <c r="M64" s="13">
        <v>1911.31</v>
      </c>
      <c r="N64" s="13">
        <v>1562.58</v>
      </c>
      <c r="O64" s="13">
        <v>1738.58</v>
      </c>
      <c r="P64" s="13">
        <v>20893.72</v>
      </c>
      <c r="Q64" s="20">
        <f>MATCH(C64,'[1]T12 - 3 Years (Formatted)'!$C$6:$C$212,0)</f>
        <v>61</v>
      </c>
      <c r="R64" t="str">
        <f t="shared" si="1"/>
        <v/>
      </c>
      <c r="T64" s="1" t="s">
        <v>197</v>
      </c>
    </row>
    <row r="65" spans="1:20" ht="15" customHeight="1" x14ac:dyDescent="0.25">
      <c r="C65" s="15" t="s">
        <v>71</v>
      </c>
      <c r="D65" s="16">
        <v>167.18</v>
      </c>
      <c r="E65" s="16">
        <v>76.61</v>
      </c>
      <c r="F65" s="16">
        <v>27.1</v>
      </c>
      <c r="G65" s="16">
        <v>44.16</v>
      </c>
      <c r="H65" s="16">
        <v>30.06</v>
      </c>
      <c r="I65" s="16">
        <v>13.39</v>
      </c>
      <c r="J65" s="16">
        <v>0</v>
      </c>
      <c r="K65" s="16">
        <v>18.420000000000002</v>
      </c>
      <c r="L65" s="16">
        <v>34.21</v>
      </c>
      <c r="M65" s="16">
        <v>19.190000000000001</v>
      </c>
      <c r="N65" s="16">
        <v>14.23</v>
      </c>
      <c r="O65" s="16">
        <v>84.34</v>
      </c>
      <c r="P65" s="16">
        <v>528.89</v>
      </c>
      <c r="Q65" s="20">
        <f>MATCH(C65,'[1]T12 - 3 Years (Formatted)'!$C$6:$C$212,0)</f>
        <v>62</v>
      </c>
      <c r="R65" t="str">
        <f t="shared" si="1"/>
        <v/>
      </c>
      <c r="T65" s="1" t="s">
        <v>197</v>
      </c>
    </row>
    <row r="66" spans="1:20" ht="15" customHeight="1" x14ac:dyDescent="0.25">
      <c r="C66" s="12" t="s">
        <v>72</v>
      </c>
      <c r="D66" s="13">
        <v>264.73</v>
      </c>
      <c r="E66" s="13">
        <v>121.32</v>
      </c>
      <c r="F66" s="13">
        <v>42.92</v>
      </c>
      <c r="G66" s="13">
        <v>69.92</v>
      </c>
      <c r="H66" s="13">
        <v>47.59</v>
      </c>
      <c r="I66" s="13">
        <v>21.2</v>
      </c>
      <c r="J66" s="13">
        <v>0</v>
      </c>
      <c r="K66" s="13">
        <v>29.18</v>
      </c>
      <c r="L66" s="13">
        <v>54.16</v>
      </c>
      <c r="M66" s="13">
        <v>30.38</v>
      </c>
      <c r="N66" s="13">
        <v>22.51</v>
      </c>
      <c r="O66" s="13">
        <v>133.53</v>
      </c>
      <c r="P66" s="13">
        <v>837.44</v>
      </c>
      <c r="Q66" s="20">
        <f>MATCH(C66,'[1]T12 - 3 Years (Formatted)'!$C$6:$C$212,0)</f>
        <v>63</v>
      </c>
      <c r="R66" t="str">
        <f t="shared" si="1"/>
        <v/>
      </c>
      <c r="T66" s="1" t="s">
        <v>197</v>
      </c>
    </row>
    <row r="67" spans="1:20" ht="15" customHeight="1" x14ac:dyDescent="0.25">
      <c r="C67" s="15" t="s">
        <v>73</v>
      </c>
      <c r="D67" s="16">
        <v>234.91</v>
      </c>
      <c r="E67" s="16">
        <v>154.25</v>
      </c>
      <c r="F67" s="16">
        <v>149.85</v>
      </c>
      <c r="G67" s="16">
        <v>169.74</v>
      </c>
      <c r="H67" s="16">
        <v>153.6</v>
      </c>
      <c r="I67" s="16">
        <v>154.4</v>
      </c>
      <c r="J67" s="16">
        <v>238.93</v>
      </c>
      <c r="K67" s="16">
        <v>165.66</v>
      </c>
      <c r="L67" s="16">
        <v>153.53</v>
      </c>
      <c r="M67" s="16">
        <v>145.05000000000001</v>
      </c>
      <c r="N67" s="16">
        <v>135</v>
      </c>
      <c r="O67" s="16">
        <v>214.02</v>
      </c>
      <c r="P67" s="16">
        <v>2068.94</v>
      </c>
      <c r="Q67" s="20">
        <f>MATCH(C67,'[1]T12 - 3 Years (Formatted)'!$C$6:$C$212,0)</f>
        <v>64</v>
      </c>
      <c r="R67" t="str">
        <f t="shared" si="1"/>
        <v/>
      </c>
      <c r="T67" s="1" t="s">
        <v>197</v>
      </c>
    </row>
    <row r="68" spans="1:20" ht="15" customHeight="1" x14ac:dyDescent="0.25">
      <c r="C68" s="12" t="s">
        <v>74</v>
      </c>
      <c r="D68" s="13">
        <v>1489.64</v>
      </c>
      <c r="E68" s="13">
        <v>2180.92</v>
      </c>
      <c r="F68" s="13">
        <v>1375.58</v>
      </c>
      <c r="G68" s="13">
        <v>1377.06</v>
      </c>
      <c r="H68" s="13">
        <v>1390.44</v>
      </c>
      <c r="I68" s="13">
        <v>1807.29</v>
      </c>
      <c r="J68" s="13">
        <v>1562.74</v>
      </c>
      <c r="K68" s="13">
        <v>1446.13</v>
      </c>
      <c r="L68" s="13">
        <v>1027.3599999999999</v>
      </c>
      <c r="M68" s="13">
        <v>1011.94</v>
      </c>
      <c r="N68" s="13">
        <v>1421.19</v>
      </c>
      <c r="O68" s="13">
        <v>1326.57</v>
      </c>
      <c r="P68" s="13">
        <v>17416.86</v>
      </c>
      <c r="Q68" s="20">
        <f>MATCH(C68,'[1]T12 - 3 Years (Formatted)'!$C$6:$C$212,0)</f>
        <v>65</v>
      </c>
      <c r="R68" t="str">
        <f t="shared" si="1"/>
        <v/>
      </c>
      <c r="T68" s="1" t="s">
        <v>197</v>
      </c>
    </row>
    <row r="69" spans="1:20" ht="15" customHeight="1" x14ac:dyDescent="0.25">
      <c r="C69" s="15" t="s">
        <v>75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1389.05</v>
      </c>
      <c r="L69" s="16">
        <v>0</v>
      </c>
      <c r="M69" s="16">
        <v>0</v>
      </c>
      <c r="N69" s="16">
        <v>0</v>
      </c>
      <c r="O69" s="16">
        <v>0</v>
      </c>
      <c r="P69" s="16">
        <v>1389.05</v>
      </c>
      <c r="Q69" s="20">
        <f>MATCH(C69,'[1]T12 - 3 Years (Formatted)'!$C$6:$C$212,0)</f>
        <v>66</v>
      </c>
      <c r="R69" t="str">
        <f t="shared" si="1"/>
        <v/>
      </c>
      <c r="T69" s="1" t="s">
        <v>198</v>
      </c>
    </row>
    <row r="70" spans="1:20" ht="15" customHeight="1" x14ac:dyDescent="0.25">
      <c r="C70" s="12" t="s">
        <v>76</v>
      </c>
      <c r="D70" s="13">
        <v>46.24</v>
      </c>
      <c r="E70" s="13">
        <v>759.42</v>
      </c>
      <c r="F70" s="13">
        <v>394.36</v>
      </c>
      <c r="G70" s="13">
        <v>2774.04</v>
      </c>
      <c r="H70" s="13">
        <v>0</v>
      </c>
      <c r="I70" s="13">
        <v>148.66</v>
      </c>
      <c r="J70" s="13">
        <v>0</v>
      </c>
      <c r="K70" s="13">
        <v>83.5</v>
      </c>
      <c r="L70" s="13">
        <v>932.46</v>
      </c>
      <c r="M70" s="13">
        <v>0</v>
      </c>
      <c r="N70" s="13">
        <v>1868.29</v>
      </c>
      <c r="O70" s="13">
        <v>423.31</v>
      </c>
      <c r="P70" s="13">
        <v>7430.28</v>
      </c>
      <c r="Q70" s="20">
        <f>MATCH(C70,'[1]T12 - 3 Years (Formatted)'!$C$6:$C$212,0)</f>
        <v>67</v>
      </c>
      <c r="R70" t="str">
        <f t="shared" si="1"/>
        <v/>
      </c>
      <c r="T70" s="1" t="s">
        <v>197</v>
      </c>
    </row>
    <row r="71" spans="1:20" ht="15" customHeight="1" x14ac:dyDescent="0.25">
      <c r="C71" s="26" t="s">
        <v>77</v>
      </c>
      <c r="D71" s="14">
        <v>28948.26</v>
      </c>
      <c r="E71" s="14">
        <v>23554.05</v>
      </c>
      <c r="F71" s="14">
        <v>24207.759999999998</v>
      </c>
      <c r="G71" s="14">
        <v>28200.61</v>
      </c>
      <c r="H71" s="14">
        <v>25711.61</v>
      </c>
      <c r="I71" s="14">
        <v>26192.38</v>
      </c>
      <c r="J71" s="14">
        <v>24518.32</v>
      </c>
      <c r="K71" s="14">
        <v>25760.21</v>
      </c>
      <c r="L71" s="14">
        <v>24016.44</v>
      </c>
      <c r="M71" s="14">
        <v>23459.07</v>
      </c>
      <c r="N71" s="14">
        <v>21859.01</v>
      </c>
      <c r="O71" s="14">
        <v>26549.8</v>
      </c>
      <c r="P71" s="14">
        <v>302977.52</v>
      </c>
      <c r="R71" t="str">
        <f t="shared" si="1"/>
        <v/>
      </c>
      <c r="T71" s="1" t="s">
        <v>197</v>
      </c>
    </row>
    <row r="72" spans="1:20" ht="15" customHeight="1" x14ac:dyDescent="0.25">
      <c r="C72" s="15" t="s">
        <v>78</v>
      </c>
      <c r="D72" s="16">
        <v>784.5</v>
      </c>
      <c r="E72" s="16">
        <v>1357.3</v>
      </c>
      <c r="F72" s="16">
        <v>789.82</v>
      </c>
      <c r="G72" s="16">
        <v>785.97</v>
      </c>
      <c r="H72" s="16">
        <v>784.64</v>
      </c>
      <c r="I72" s="16">
        <v>726.99</v>
      </c>
      <c r="J72" s="16">
        <v>805.31</v>
      </c>
      <c r="K72" s="16">
        <v>722.47</v>
      </c>
      <c r="L72" s="16">
        <v>696.12</v>
      </c>
      <c r="M72" s="16">
        <v>699.99</v>
      </c>
      <c r="N72" s="16">
        <v>695.82</v>
      </c>
      <c r="O72" s="16">
        <v>937.37</v>
      </c>
      <c r="P72" s="16">
        <v>9786.2999999999993</v>
      </c>
      <c r="Q72" s="20">
        <f>MATCH(C72,'[1]T12 - 3 Years (Formatted)'!$C$6:$C$212,0)</f>
        <v>68</v>
      </c>
      <c r="R72" t="str">
        <f t="shared" si="1"/>
        <v/>
      </c>
      <c r="T72" s="1" t="s">
        <v>197</v>
      </c>
    </row>
    <row r="73" spans="1:20" ht="15" customHeight="1" x14ac:dyDescent="0.25">
      <c r="C73" s="26" t="s">
        <v>79</v>
      </c>
      <c r="D73" s="14">
        <v>57585.13</v>
      </c>
      <c r="E73" s="14">
        <v>54461</v>
      </c>
      <c r="F73" s="14">
        <v>54188.160000000003</v>
      </c>
      <c r="G73" s="14">
        <v>59519.99</v>
      </c>
      <c r="H73" s="14">
        <v>58450.5</v>
      </c>
      <c r="I73" s="14">
        <v>56874.87</v>
      </c>
      <c r="J73" s="14">
        <v>59466.97</v>
      </c>
      <c r="K73" s="14">
        <v>54278.67</v>
      </c>
      <c r="L73" s="14">
        <v>52832.62</v>
      </c>
      <c r="M73" s="14">
        <v>53314.73</v>
      </c>
      <c r="N73" s="14">
        <v>52854.35</v>
      </c>
      <c r="O73" s="14">
        <v>62111.28</v>
      </c>
      <c r="P73" s="14">
        <v>675938.27</v>
      </c>
      <c r="R73" t="str">
        <f t="shared" si="1"/>
        <v/>
      </c>
      <c r="T73" s="1" t="s">
        <v>197</v>
      </c>
    </row>
    <row r="74" spans="1:20" ht="15" customHeight="1" x14ac:dyDescent="0.25">
      <c r="A74" s="9"/>
      <c r="B74" s="9"/>
      <c r="C74" s="26" t="s">
        <v>80</v>
      </c>
      <c r="D74" s="11"/>
      <c r="E74" s="11"/>
      <c r="F74" s="11"/>
      <c r="R74" t="str">
        <f t="shared" ref="R74:R137" si="2">IF(ISERROR($Q74),PROPER(TRIM($C74)),"")</f>
        <v/>
      </c>
      <c r="T74" s="1" t="s">
        <v>197</v>
      </c>
    </row>
    <row r="75" spans="1:20" ht="15" customHeight="1" x14ac:dyDescent="0.25">
      <c r="C75" s="12" t="s">
        <v>81</v>
      </c>
      <c r="D75" s="13">
        <v>85.34</v>
      </c>
      <c r="E75" s="13">
        <v>85.34</v>
      </c>
      <c r="F75" s="13">
        <v>85.34</v>
      </c>
      <c r="G75" s="13">
        <v>85.34</v>
      </c>
      <c r="H75" s="13">
        <v>86</v>
      </c>
      <c r="I75" s="13">
        <v>86</v>
      </c>
      <c r="J75" s="13">
        <v>86</v>
      </c>
      <c r="K75" s="13">
        <v>86</v>
      </c>
      <c r="L75" s="13">
        <v>93.49</v>
      </c>
      <c r="M75" s="13">
        <v>93.49</v>
      </c>
      <c r="N75" s="13">
        <v>93.49</v>
      </c>
      <c r="O75" s="13">
        <v>93.49</v>
      </c>
      <c r="P75" s="13">
        <v>1059.32</v>
      </c>
      <c r="Q75" s="20">
        <f>MATCH(C75,'[1]T12 - 3 Years (Formatted)'!$C$6:$C$212,0)</f>
        <v>72</v>
      </c>
      <c r="R75" t="str">
        <f t="shared" si="2"/>
        <v/>
      </c>
      <c r="T75" s="1" t="s">
        <v>197</v>
      </c>
    </row>
    <row r="76" spans="1:20" ht="15" customHeight="1" x14ac:dyDescent="0.25">
      <c r="C76" s="15" t="s">
        <v>82</v>
      </c>
      <c r="D76" s="16">
        <v>683.02</v>
      </c>
      <c r="E76" s="16">
        <v>474.35</v>
      </c>
      <c r="F76" s="16">
        <v>705.07</v>
      </c>
      <c r="G76" s="16">
        <v>665.56</v>
      </c>
      <c r="H76" s="16">
        <v>703.32</v>
      </c>
      <c r="I76" s="16">
        <v>615.37</v>
      </c>
      <c r="J76" s="16">
        <v>666.41</v>
      </c>
      <c r="K76" s="16">
        <v>918.65</v>
      </c>
      <c r="L76" s="16">
        <v>653.45000000000005</v>
      </c>
      <c r="M76" s="16">
        <v>662.46</v>
      </c>
      <c r="N76" s="16">
        <v>691.61</v>
      </c>
      <c r="O76" s="16">
        <v>706.68</v>
      </c>
      <c r="P76" s="16">
        <v>8145.95</v>
      </c>
      <c r="Q76" s="20">
        <f>MATCH(C76,'[1]T12 - 3 Years (Formatted)'!$C$6:$C$212,0)</f>
        <v>73</v>
      </c>
      <c r="R76" t="str">
        <f t="shared" si="2"/>
        <v/>
      </c>
      <c r="T76" s="1" t="s">
        <v>197</v>
      </c>
    </row>
    <row r="77" spans="1:20" ht="15" customHeight="1" x14ac:dyDescent="0.25">
      <c r="C77" s="12" t="s">
        <v>83</v>
      </c>
      <c r="D77" s="13">
        <v>1241.83</v>
      </c>
      <c r="E77" s="13">
        <v>1241.83</v>
      </c>
      <c r="F77" s="13">
        <v>1241.83</v>
      </c>
      <c r="G77" s="13">
        <v>1241.83</v>
      </c>
      <c r="H77" s="13">
        <v>1241.83</v>
      </c>
      <c r="I77" s="13">
        <v>1241.83</v>
      </c>
      <c r="J77" s="13">
        <v>1241.83</v>
      </c>
      <c r="K77" s="13">
        <v>1265.83</v>
      </c>
      <c r="L77" s="13">
        <v>1265.83</v>
      </c>
      <c r="M77" s="13">
        <v>1265.83</v>
      </c>
      <c r="N77" s="13">
        <v>1260.83</v>
      </c>
      <c r="O77" s="13">
        <v>1260.83</v>
      </c>
      <c r="P77" s="13">
        <v>15011.96</v>
      </c>
      <c r="Q77" s="20">
        <f>MATCH(C77,'[1]T12 - 3 Years (Formatted)'!$C$6:$C$212,0)</f>
        <v>74</v>
      </c>
      <c r="R77" t="str">
        <f t="shared" si="2"/>
        <v/>
      </c>
      <c r="T77" s="1" t="s">
        <v>197</v>
      </c>
    </row>
    <row r="78" spans="1:20" ht="15" customHeight="1" x14ac:dyDescent="0.25">
      <c r="C78" s="15" t="s">
        <v>84</v>
      </c>
      <c r="D78" s="16">
        <v>55.96</v>
      </c>
      <c r="E78" s="16">
        <v>155.04</v>
      </c>
      <c r="F78" s="16">
        <v>52.63</v>
      </c>
      <c r="G78" s="16">
        <v>53.71</v>
      </c>
      <c r="H78" s="16">
        <v>66.77</v>
      </c>
      <c r="I78" s="16">
        <v>255.82</v>
      </c>
      <c r="J78" s="16">
        <v>119.79</v>
      </c>
      <c r="K78" s="16">
        <v>120.51</v>
      </c>
      <c r="L78" s="16">
        <v>119.09</v>
      </c>
      <c r="M78" s="16">
        <v>118.02</v>
      </c>
      <c r="N78" s="16">
        <v>124.82</v>
      </c>
      <c r="O78" s="16">
        <v>128.38</v>
      </c>
      <c r="P78" s="16">
        <v>1370.54</v>
      </c>
      <c r="Q78" s="20">
        <f>MATCH(C78,'[1]T12 - 3 Years (Formatted)'!$C$6:$C$212,0)</f>
        <v>75</v>
      </c>
      <c r="R78" t="str">
        <f t="shared" si="2"/>
        <v/>
      </c>
      <c r="T78" s="1" t="s">
        <v>199</v>
      </c>
    </row>
    <row r="79" spans="1:20" ht="15" customHeight="1" x14ac:dyDescent="0.25">
      <c r="C79" s="12" t="s">
        <v>85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20">
        <f>MATCH(C79,'[1]T12 - 3 Years (Formatted)'!$C$6:$C$212,0)</f>
        <v>76</v>
      </c>
      <c r="R79" t="str">
        <f t="shared" si="2"/>
        <v/>
      </c>
      <c r="T79" s="1" t="s">
        <v>200</v>
      </c>
    </row>
    <row r="80" spans="1:20" ht="15" customHeight="1" x14ac:dyDescent="0.25">
      <c r="C80" s="15" t="s">
        <v>86</v>
      </c>
      <c r="D80" s="16">
        <v>473.28</v>
      </c>
      <c r="E80" s="16">
        <v>0</v>
      </c>
      <c r="F80" s="16">
        <v>0</v>
      </c>
      <c r="G80" s="16">
        <v>0</v>
      </c>
      <c r="H80" s="16">
        <v>0</v>
      </c>
      <c r="I80" s="16">
        <v>473.28</v>
      </c>
      <c r="J80" s="16">
        <v>473.28</v>
      </c>
      <c r="K80" s="16">
        <v>0</v>
      </c>
      <c r="L80" s="16">
        <v>508</v>
      </c>
      <c r="M80" s="16">
        <v>473.28</v>
      </c>
      <c r="N80" s="16">
        <v>0</v>
      </c>
      <c r="O80" s="16">
        <v>0</v>
      </c>
      <c r="P80" s="16">
        <v>2401.12</v>
      </c>
      <c r="Q80" s="20">
        <f>MATCH(C80,'[1]T12 - 3 Years (Formatted)'!$C$6:$C$212,0)</f>
        <v>77</v>
      </c>
      <c r="R80" t="str">
        <f t="shared" si="2"/>
        <v/>
      </c>
      <c r="T80" s="1" t="s">
        <v>197</v>
      </c>
    </row>
    <row r="81" spans="3:20" ht="15" customHeight="1" x14ac:dyDescent="0.25">
      <c r="C81" s="12" t="s">
        <v>87</v>
      </c>
      <c r="D81" s="13">
        <v>142.01</v>
      </c>
      <c r="E81" s="13">
        <v>327.97</v>
      </c>
      <c r="F81" s="13">
        <v>425.08</v>
      </c>
      <c r="G81" s="13">
        <v>229</v>
      </c>
      <c r="H81" s="13">
        <v>352.87</v>
      </c>
      <c r="I81" s="13">
        <v>362.82</v>
      </c>
      <c r="J81" s="13">
        <v>272.36</v>
      </c>
      <c r="K81" s="13">
        <v>364.17</v>
      </c>
      <c r="L81" s="13">
        <v>247.7</v>
      </c>
      <c r="M81" s="13">
        <v>223.31</v>
      </c>
      <c r="N81" s="13">
        <v>649.36</v>
      </c>
      <c r="O81" s="13">
        <v>193.31</v>
      </c>
      <c r="P81" s="13">
        <v>3789.96</v>
      </c>
      <c r="Q81" s="20">
        <f>MATCH(C81,'[1]T12 - 3 Years (Formatted)'!$C$6:$C$212,0)</f>
        <v>78</v>
      </c>
      <c r="R81" t="str">
        <f t="shared" si="2"/>
        <v/>
      </c>
      <c r="T81" s="1" t="s">
        <v>197</v>
      </c>
    </row>
    <row r="82" spans="3:20" ht="15" customHeight="1" x14ac:dyDescent="0.25">
      <c r="C82" s="15" t="s">
        <v>88</v>
      </c>
      <c r="D82" s="16">
        <v>628.25</v>
      </c>
      <c r="E82" s="16">
        <v>859.08</v>
      </c>
      <c r="F82" s="16">
        <v>859.34</v>
      </c>
      <c r="G82" s="16">
        <v>737.46</v>
      </c>
      <c r="H82" s="16">
        <v>780.39</v>
      </c>
      <c r="I82" s="16">
        <v>737.46</v>
      </c>
      <c r="J82" s="16">
        <v>737.46</v>
      </c>
      <c r="K82" s="16">
        <v>737.46</v>
      </c>
      <c r="L82" s="16">
        <v>737.46</v>
      </c>
      <c r="M82" s="16">
        <v>737.46</v>
      </c>
      <c r="N82" s="16">
        <v>707.06</v>
      </c>
      <c r="O82" s="16">
        <v>680.46</v>
      </c>
      <c r="P82" s="16">
        <v>8939.34</v>
      </c>
      <c r="Q82" s="20">
        <f>MATCH(C82,'[1]T12 - 3 Years (Formatted)'!$C$6:$C$212,0)</f>
        <v>79</v>
      </c>
      <c r="R82" t="str">
        <f t="shared" si="2"/>
        <v/>
      </c>
      <c r="T82" s="1" t="s">
        <v>197</v>
      </c>
    </row>
    <row r="83" spans="3:20" ht="15" customHeight="1" x14ac:dyDescent="0.25">
      <c r="C83" s="12" t="s">
        <v>89</v>
      </c>
      <c r="D83" s="13">
        <v>38.53</v>
      </c>
      <c r="E83" s="13">
        <v>346.06</v>
      </c>
      <c r="F83" s="13">
        <v>36.200000000000003</v>
      </c>
      <c r="G83" s="13">
        <v>47.09</v>
      </c>
      <c r="H83" s="13">
        <v>79.88</v>
      </c>
      <c r="I83" s="13">
        <v>0</v>
      </c>
      <c r="J83" s="13">
        <v>175.8</v>
      </c>
      <c r="K83" s="13">
        <v>90.26</v>
      </c>
      <c r="L83" s="13">
        <v>117.87</v>
      </c>
      <c r="M83" s="13">
        <v>44.45</v>
      </c>
      <c r="N83" s="13">
        <v>50.18</v>
      </c>
      <c r="O83" s="13">
        <v>54.42</v>
      </c>
      <c r="P83" s="13">
        <v>1080.74</v>
      </c>
      <c r="Q83" s="20">
        <f>MATCH(C83,'[1]T12 - 3 Years (Formatted)'!$C$6:$C$212,0)</f>
        <v>80</v>
      </c>
      <c r="R83" t="str">
        <f t="shared" si="2"/>
        <v/>
      </c>
      <c r="T83" s="1" t="s">
        <v>197</v>
      </c>
    </row>
    <row r="84" spans="3:20" ht="15" customHeight="1" x14ac:dyDescent="0.25">
      <c r="C84" s="15" t="s">
        <v>90</v>
      </c>
      <c r="D84" s="16">
        <v>-7</v>
      </c>
      <c r="E84" s="16">
        <v>-197</v>
      </c>
      <c r="F84" s="16">
        <v>-241</v>
      </c>
      <c r="G84" s="16">
        <v>1106.5</v>
      </c>
      <c r="H84" s="16">
        <v>116</v>
      </c>
      <c r="I84" s="16">
        <v>39</v>
      </c>
      <c r="J84" s="16">
        <v>72</v>
      </c>
      <c r="K84" s="16">
        <v>-440.5</v>
      </c>
      <c r="L84" s="16">
        <v>140.69</v>
      </c>
      <c r="M84" s="16">
        <v>619.41999999999996</v>
      </c>
      <c r="N84" s="16">
        <v>1516</v>
      </c>
      <c r="O84" s="16">
        <v>1451</v>
      </c>
      <c r="P84" s="16">
        <v>4175.1099999999997</v>
      </c>
      <c r="Q84" s="20">
        <f>MATCH(C84,'[1]T12 - 3 Years (Formatted)'!$C$6:$C$212,0)</f>
        <v>82</v>
      </c>
      <c r="R84" t="str">
        <f t="shared" si="2"/>
        <v/>
      </c>
      <c r="T84" s="1" t="s">
        <v>197</v>
      </c>
    </row>
    <row r="85" spans="3:20" ht="15" customHeight="1" x14ac:dyDescent="0.25">
      <c r="C85" s="12" t="s">
        <v>91</v>
      </c>
      <c r="D85" s="13">
        <v>0</v>
      </c>
      <c r="E85" s="13">
        <v>0</v>
      </c>
      <c r="F85" s="13">
        <v>90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90</v>
      </c>
      <c r="Q85" s="20">
        <f>MATCH(C85,'[1]T12 - 3 Years (Formatted)'!$C$6:$C$212,0)</f>
        <v>83</v>
      </c>
      <c r="R85" t="str">
        <f t="shared" si="2"/>
        <v/>
      </c>
      <c r="T85" s="1" t="s">
        <v>201</v>
      </c>
    </row>
    <row r="86" spans="3:20" ht="15" customHeight="1" x14ac:dyDescent="0.25">
      <c r="C86" s="15" t="s">
        <v>92</v>
      </c>
      <c r="D86" s="16">
        <v>2454.38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2523.08</v>
      </c>
      <c r="P86" s="16">
        <v>4977.46</v>
      </c>
      <c r="Q86" s="20">
        <f>MATCH(C86,'[1]T12 - 3 Years (Formatted)'!$C$6:$C$212,0)</f>
        <v>84</v>
      </c>
      <c r="R86" t="str">
        <f t="shared" si="2"/>
        <v/>
      </c>
      <c r="T86" s="1" t="s">
        <v>197</v>
      </c>
    </row>
    <row r="87" spans="3:20" ht="15" customHeight="1" x14ac:dyDescent="0.25">
      <c r="C87" s="12" t="s">
        <v>93</v>
      </c>
      <c r="D87" s="13">
        <v>117.61</v>
      </c>
      <c r="E87" s="13">
        <v>117.61</v>
      </c>
      <c r="F87" s="13">
        <v>117.61</v>
      </c>
      <c r="G87" s="13">
        <v>117.61</v>
      </c>
      <c r="H87" s="13">
        <v>394.56</v>
      </c>
      <c r="I87" s="13">
        <v>117.61</v>
      </c>
      <c r="J87" s="13">
        <v>117.61</v>
      </c>
      <c r="K87" s="13">
        <v>117.61</v>
      </c>
      <c r="L87" s="13">
        <v>0</v>
      </c>
      <c r="M87" s="13">
        <v>113.41</v>
      </c>
      <c r="N87" s="13">
        <v>286.95999999999998</v>
      </c>
      <c r="O87" s="13">
        <v>1005.71</v>
      </c>
      <c r="P87" s="13">
        <v>2623.91</v>
      </c>
      <c r="Q87" s="20">
        <f>MATCH(C87,'[1]T12 - 3 Years (Formatted)'!$C$6:$C$212,0)</f>
        <v>85</v>
      </c>
      <c r="R87" t="str">
        <f t="shared" si="2"/>
        <v/>
      </c>
      <c r="T87" s="1" t="s">
        <v>197</v>
      </c>
    </row>
    <row r="88" spans="3:20" ht="15" customHeight="1" x14ac:dyDescent="0.25">
      <c r="C88" s="15" t="s">
        <v>94</v>
      </c>
      <c r="D88" s="16">
        <v>712.55</v>
      </c>
      <c r="E88" s="16">
        <v>712.55</v>
      </c>
      <c r="F88" s="16">
        <v>712.55</v>
      </c>
      <c r="G88" s="16">
        <v>0</v>
      </c>
      <c r="H88" s="16">
        <v>712.55</v>
      </c>
      <c r="I88" s="16">
        <v>765.8</v>
      </c>
      <c r="J88" s="16">
        <v>765.8</v>
      </c>
      <c r="K88" s="16">
        <v>765.8</v>
      </c>
      <c r="L88" s="16">
        <v>765.8</v>
      </c>
      <c r="M88" s="16">
        <v>765.8</v>
      </c>
      <c r="N88" s="16">
        <v>765.8</v>
      </c>
      <c r="O88" s="16">
        <v>765.8</v>
      </c>
      <c r="P88" s="16">
        <v>8210.7999999999993</v>
      </c>
      <c r="Q88" s="20">
        <f>MATCH(C88,'[1]T12 - 3 Years (Formatted)'!$C$6:$C$212,0)</f>
        <v>86</v>
      </c>
      <c r="R88" t="str">
        <f t="shared" si="2"/>
        <v/>
      </c>
      <c r="T88" s="1" t="s">
        <v>202</v>
      </c>
    </row>
    <row r="89" spans="3:20" ht="15" customHeight="1" x14ac:dyDescent="0.25">
      <c r="C89" s="12" t="s">
        <v>95</v>
      </c>
      <c r="D89" s="13">
        <v>1314.24</v>
      </c>
      <c r="E89" s="13">
        <v>1264.53</v>
      </c>
      <c r="F89" s="13">
        <v>1405.75</v>
      </c>
      <c r="G89" s="13">
        <v>1265.44</v>
      </c>
      <c r="H89" s="13">
        <v>1274.05</v>
      </c>
      <c r="I89" s="13">
        <v>1264.53</v>
      </c>
      <c r="J89" s="13">
        <v>1303.97</v>
      </c>
      <c r="K89" s="13">
        <v>1283.31</v>
      </c>
      <c r="L89" s="13">
        <v>1287.77</v>
      </c>
      <c r="M89" s="13">
        <v>1244.69</v>
      </c>
      <c r="N89" s="13">
        <v>1285.51</v>
      </c>
      <c r="O89" s="13">
        <v>1305.24</v>
      </c>
      <c r="P89" s="13">
        <v>15499.03</v>
      </c>
      <c r="Q89" s="20">
        <f>MATCH(C89,'[1]T12 - 3 Years (Formatted)'!$C$6:$C$212,0)</f>
        <v>87</v>
      </c>
      <c r="R89" t="str">
        <f t="shared" si="2"/>
        <v/>
      </c>
      <c r="T89" s="1" t="s">
        <v>197</v>
      </c>
    </row>
    <row r="90" spans="3:20" ht="15" customHeight="1" x14ac:dyDescent="0.25">
      <c r="C90" s="15" t="s">
        <v>96</v>
      </c>
      <c r="D90" s="16">
        <v>104.35</v>
      </c>
      <c r="E90" s="16">
        <v>0</v>
      </c>
      <c r="F90" s="16">
        <v>273.02999999999997</v>
      </c>
      <c r="G90" s="16">
        <v>106.92</v>
      </c>
      <c r="H90" s="16">
        <v>2084.87</v>
      </c>
      <c r="I90" s="16">
        <v>0</v>
      </c>
      <c r="J90" s="16">
        <v>38.22</v>
      </c>
      <c r="K90" s="16">
        <v>39.020000000000003</v>
      </c>
      <c r="L90" s="16">
        <v>48.05</v>
      </c>
      <c r="M90" s="16">
        <v>0</v>
      </c>
      <c r="N90" s="16">
        <v>488.61</v>
      </c>
      <c r="O90" s="16">
        <v>72</v>
      </c>
      <c r="P90" s="16">
        <v>3255.07</v>
      </c>
      <c r="Q90" s="20">
        <f>MATCH(C90,'[1]T12 - 3 Years (Formatted)'!$C$6:$C$212,0)</f>
        <v>88</v>
      </c>
      <c r="R90" t="str">
        <f t="shared" si="2"/>
        <v/>
      </c>
      <c r="T90" s="1" t="s">
        <v>197</v>
      </c>
    </row>
    <row r="91" spans="3:20" ht="15" customHeight="1" x14ac:dyDescent="0.25">
      <c r="C91" s="12" t="s">
        <v>97</v>
      </c>
      <c r="D91" s="13">
        <v>447.63</v>
      </c>
      <c r="E91" s="13">
        <v>449.48</v>
      </c>
      <c r="F91" s="13">
        <v>56.23</v>
      </c>
      <c r="G91" s="13">
        <v>394.91</v>
      </c>
      <c r="H91" s="13">
        <v>545.69000000000005</v>
      </c>
      <c r="I91" s="13">
        <v>411.16</v>
      </c>
      <c r="J91" s="13">
        <v>127.1</v>
      </c>
      <c r="K91" s="13">
        <v>157.08000000000001</v>
      </c>
      <c r="L91" s="13">
        <v>80.84</v>
      </c>
      <c r="M91" s="13">
        <v>322.85000000000002</v>
      </c>
      <c r="N91" s="13">
        <v>306.85000000000002</v>
      </c>
      <c r="O91" s="13">
        <v>179.59</v>
      </c>
      <c r="P91" s="13">
        <v>3479.41</v>
      </c>
      <c r="Q91" s="20">
        <f>MATCH(C91,'[1]T12 - 3 Years (Formatted)'!$C$6:$C$212,0)</f>
        <v>89</v>
      </c>
      <c r="R91" t="str">
        <f t="shared" si="2"/>
        <v/>
      </c>
      <c r="T91" s="1" t="s">
        <v>197</v>
      </c>
    </row>
    <row r="92" spans="3:20" ht="15" customHeight="1" x14ac:dyDescent="0.25">
      <c r="C92" s="15" t="s">
        <v>98</v>
      </c>
      <c r="D92" s="16">
        <v>0.68</v>
      </c>
      <c r="E92" s="16">
        <v>0</v>
      </c>
      <c r="F92" s="16">
        <v>0</v>
      </c>
      <c r="G92" s="16">
        <v>0</v>
      </c>
      <c r="H92" s="16">
        <v>23.34</v>
      </c>
      <c r="I92" s="16">
        <v>16.940000000000001</v>
      </c>
      <c r="J92" s="16">
        <v>23.63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64.59</v>
      </c>
      <c r="Q92" s="20">
        <f>MATCH(C92,'[1]T12 - 3 Years (Formatted)'!$C$6:$C$212,0)</f>
        <v>90</v>
      </c>
      <c r="R92" t="str">
        <f t="shared" si="2"/>
        <v/>
      </c>
      <c r="T92" s="1" t="s">
        <v>203</v>
      </c>
    </row>
    <row r="93" spans="3:20" ht="15" customHeight="1" x14ac:dyDescent="0.25">
      <c r="C93" s="12" t="s">
        <v>99</v>
      </c>
      <c r="D93" s="13">
        <v>30</v>
      </c>
      <c r="E93" s="13">
        <v>30</v>
      </c>
      <c r="F93" s="13">
        <v>67.349999999999994</v>
      </c>
      <c r="G93" s="13">
        <v>30</v>
      </c>
      <c r="H93" s="13">
        <v>30</v>
      </c>
      <c r="I93" s="13">
        <v>30</v>
      </c>
      <c r="J93" s="13">
        <v>30</v>
      </c>
      <c r="K93" s="13">
        <v>30</v>
      </c>
      <c r="L93" s="13">
        <v>30</v>
      </c>
      <c r="M93" s="13">
        <v>30</v>
      </c>
      <c r="N93" s="13">
        <v>30</v>
      </c>
      <c r="O93" s="13">
        <v>30</v>
      </c>
      <c r="P93" s="13">
        <v>397.35</v>
      </c>
      <c r="Q93" s="20">
        <f>MATCH(C93,'[1]T12 - 3 Years (Formatted)'!$C$6:$C$212,0)</f>
        <v>91</v>
      </c>
      <c r="R93" t="str">
        <f t="shared" si="2"/>
        <v/>
      </c>
      <c r="T93" s="1" t="s">
        <v>197</v>
      </c>
    </row>
    <row r="94" spans="3:20" ht="15" customHeight="1" x14ac:dyDescent="0.25">
      <c r="C94" s="15" t="s">
        <v>100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20">
        <f>MATCH(C94,'[1]T12 - 3 Years (Formatted)'!$C$6:$C$212,0)</f>
        <v>92</v>
      </c>
      <c r="R94" t="str">
        <f t="shared" si="2"/>
        <v/>
      </c>
      <c r="T94" s="1" t="s">
        <v>197</v>
      </c>
    </row>
    <row r="95" spans="3:20" ht="15" customHeight="1" x14ac:dyDescent="0.25">
      <c r="C95" s="12" t="s">
        <v>101</v>
      </c>
      <c r="D95" s="13">
        <v>883.05</v>
      </c>
      <c r="E95" s="13">
        <v>883.05</v>
      </c>
      <c r="F95" s="13">
        <v>883.05</v>
      </c>
      <c r="G95" s="13">
        <v>135.13</v>
      </c>
      <c r="H95" s="13">
        <v>883.05</v>
      </c>
      <c r="I95" s="13">
        <v>1034.43</v>
      </c>
      <c r="J95" s="13">
        <v>956.11</v>
      </c>
      <c r="K95" s="13">
        <v>961.45</v>
      </c>
      <c r="L95" s="13">
        <v>947.21</v>
      </c>
      <c r="M95" s="13">
        <v>986.37</v>
      </c>
      <c r="N95" s="13">
        <v>1025.53</v>
      </c>
      <c r="O95" s="13">
        <v>986.37</v>
      </c>
      <c r="P95" s="13">
        <v>10564.8</v>
      </c>
      <c r="Q95" s="20">
        <f>MATCH(C95,'[1]T12 - 3 Years (Formatted)'!$C$6:$C$212,0)</f>
        <v>96</v>
      </c>
      <c r="R95" t="str">
        <f t="shared" si="2"/>
        <v/>
      </c>
      <c r="T95" s="1" t="s">
        <v>197</v>
      </c>
    </row>
    <row r="96" spans="3:20" ht="15" customHeight="1" x14ac:dyDescent="0.25">
      <c r="C96" s="15" t="s">
        <v>102</v>
      </c>
      <c r="D96" s="16">
        <v>511.98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511.98</v>
      </c>
      <c r="Q96" s="20">
        <f>MATCH(C96,'[1]T12 - 3 Years (Formatted)'!$C$6:$C$212,0)</f>
        <v>97</v>
      </c>
      <c r="R96" t="str">
        <f t="shared" si="2"/>
        <v/>
      </c>
      <c r="T96" s="1" t="s">
        <v>197</v>
      </c>
    </row>
    <row r="97" spans="1:20" ht="15" customHeight="1" x14ac:dyDescent="0.25">
      <c r="C97" s="26" t="s">
        <v>103</v>
      </c>
      <c r="D97" s="14">
        <v>9917.69</v>
      </c>
      <c r="E97" s="14">
        <v>6749.89</v>
      </c>
      <c r="F97" s="14">
        <v>6770.06</v>
      </c>
      <c r="G97" s="14">
        <v>6216.5</v>
      </c>
      <c r="H97" s="14">
        <v>9375.17</v>
      </c>
      <c r="I97" s="14">
        <v>7452.05</v>
      </c>
      <c r="J97" s="14">
        <v>7207.37</v>
      </c>
      <c r="K97" s="14">
        <v>6496.65</v>
      </c>
      <c r="L97" s="14">
        <v>7043.25</v>
      </c>
      <c r="M97" s="14">
        <v>7700.84</v>
      </c>
      <c r="N97" s="14">
        <v>9282.61</v>
      </c>
      <c r="O97" s="14">
        <v>11436.36</v>
      </c>
      <c r="P97" s="14">
        <v>95648.44</v>
      </c>
      <c r="R97" t="str">
        <f t="shared" si="2"/>
        <v/>
      </c>
      <c r="T97" s="1" t="s">
        <v>197</v>
      </c>
    </row>
    <row r="98" spans="1:20" ht="15" customHeight="1" x14ac:dyDescent="0.25">
      <c r="A98" s="9"/>
      <c r="B98" s="9"/>
      <c r="C98" s="26" t="s">
        <v>104</v>
      </c>
      <c r="D98" s="11"/>
      <c r="E98" s="11"/>
      <c r="F98" s="11"/>
      <c r="R98" t="str">
        <f t="shared" si="2"/>
        <v/>
      </c>
      <c r="T98" s="1" t="s">
        <v>197</v>
      </c>
    </row>
    <row r="99" spans="1:20" ht="15" customHeight="1" x14ac:dyDescent="0.25">
      <c r="C99" s="12" t="s">
        <v>105</v>
      </c>
      <c r="D99" s="13">
        <v>12701.47</v>
      </c>
      <c r="E99" s="13">
        <v>12814.58</v>
      </c>
      <c r="F99" s="13">
        <v>12961.88</v>
      </c>
      <c r="G99" s="13">
        <v>12692.08</v>
      </c>
      <c r="H99" s="13">
        <v>12718.36</v>
      </c>
      <c r="I99" s="13">
        <v>12972.72</v>
      </c>
      <c r="J99" s="13">
        <v>13137.36</v>
      </c>
      <c r="K99" s="13">
        <v>12906.47</v>
      </c>
      <c r="L99" s="13">
        <v>12807.86</v>
      </c>
      <c r="M99" s="13">
        <v>13052.46</v>
      </c>
      <c r="N99" s="13">
        <v>12968.36</v>
      </c>
      <c r="O99" s="13">
        <v>13175.27</v>
      </c>
      <c r="P99" s="13">
        <v>154908.87</v>
      </c>
      <c r="Q99" s="20">
        <f>MATCH(C99,'[1]T12 - 3 Years (Formatted)'!$C$6:$C$212,0)</f>
        <v>101</v>
      </c>
      <c r="R99" t="str">
        <f t="shared" si="2"/>
        <v/>
      </c>
      <c r="T99" s="1" t="s">
        <v>197</v>
      </c>
    </row>
    <row r="100" spans="1:20" ht="15" customHeight="1" x14ac:dyDescent="0.25">
      <c r="C100" s="26" t="s">
        <v>106</v>
      </c>
      <c r="D100" s="14">
        <v>12701.47</v>
      </c>
      <c r="E100" s="14">
        <v>12814.58</v>
      </c>
      <c r="F100" s="14">
        <v>12961.88</v>
      </c>
      <c r="G100" s="14">
        <v>12692.08</v>
      </c>
      <c r="H100" s="14">
        <v>12718.36</v>
      </c>
      <c r="I100" s="14">
        <v>12972.72</v>
      </c>
      <c r="J100" s="14">
        <v>13137.36</v>
      </c>
      <c r="K100" s="14">
        <v>12906.47</v>
      </c>
      <c r="L100" s="14">
        <v>12807.86</v>
      </c>
      <c r="M100" s="14">
        <v>13052.46</v>
      </c>
      <c r="N100" s="14">
        <v>12968.36</v>
      </c>
      <c r="O100" s="14">
        <v>13175.27</v>
      </c>
      <c r="P100" s="14">
        <v>154908.87</v>
      </c>
      <c r="R100" t="str">
        <f t="shared" si="2"/>
        <v/>
      </c>
      <c r="T100" s="1" t="s">
        <v>197</v>
      </c>
    </row>
    <row r="101" spans="1:20" ht="15" customHeight="1" x14ac:dyDescent="0.25">
      <c r="A101" s="9"/>
      <c r="B101" s="9"/>
      <c r="C101" s="26" t="s">
        <v>107</v>
      </c>
      <c r="D101" s="11"/>
      <c r="E101" s="11"/>
      <c r="F101" s="11"/>
      <c r="R101" t="str">
        <f t="shared" si="2"/>
        <v/>
      </c>
      <c r="T101" s="1" t="s">
        <v>197</v>
      </c>
    </row>
    <row r="102" spans="1:20" ht="15" customHeight="1" x14ac:dyDescent="0.25">
      <c r="C102" s="15" t="s">
        <v>108</v>
      </c>
      <c r="D102" s="16">
        <v>0</v>
      </c>
      <c r="E102" s="16">
        <v>137.08000000000001</v>
      </c>
      <c r="F102" s="16">
        <v>0</v>
      </c>
      <c r="G102" s="16">
        <v>43.87</v>
      </c>
      <c r="H102" s="16">
        <v>173.28</v>
      </c>
      <c r="I102" s="16">
        <v>0</v>
      </c>
      <c r="J102" s="16">
        <v>244.78</v>
      </c>
      <c r="K102" s="16">
        <v>0</v>
      </c>
      <c r="L102" s="16">
        <v>0</v>
      </c>
      <c r="M102" s="16">
        <v>98.34</v>
      </c>
      <c r="N102" s="16">
        <v>196.41</v>
      </c>
      <c r="O102" s="16">
        <v>152.38</v>
      </c>
      <c r="P102" s="16">
        <v>1046.1400000000001</v>
      </c>
      <c r="Q102" s="20">
        <f>MATCH(C102,'[1]T12 - 3 Years (Formatted)'!$C$6:$C$212,0)</f>
        <v>106</v>
      </c>
      <c r="R102" t="str">
        <f t="shared" si="2"/>
        <v/>
      </c>
      <c r="T102" s="1" t="s">
        <v>197</v>
      </c>
    </row>
    <row r="103" spans="1:20" ht="15" customHeight="1" x14ac:dyDescent="0.25">
      <c r="C103" s="12" t="s">
        <v>109</v>
      </c>
      <c r="D103" s="13">
        <v>5000.5600000000004</v>
      </c>
      <c r="E103" s="13">
        <v>4855.05</v>
      </c>
      <c r="F103" s="13">
        <v>4979.95</v>
      </c>
      <c r="G103" s="13">
        <v>6179.95</v>
      </c>
      <c r="H103" s="13">
        <v>5229.95</v>
      </c>
      <c r="I103" s="13">
        <v>4879.95</v>
      </c>
      <c r="J103" s="13">
        <v>4429.95</v>
      </c>
      <c r="K103" s="13">
        <v>3704.95</v>
      </c>
      <c r="L103" s="13">
        <v>4854.95</v>
      </c>
      <c r="M103" s="13">
        <v>5379.95</v>
      </c>
      <c r="N103" s="13">
        <v>6129.95</v>
      </c>
      <c r="O103" s="13">
        <v>5379.95</v>
      </c>
      <c r="P103" s="13">
        <v>61005.11</v>
      </c>
      <c r="Q103" s="20">
        <f>MATCH(C103,'[1]T12 - 3 Years (Formatted)'!$C$6:$C$212,0)</f>
        <v>108</v>
      </c>
      <c r="R103" t="str">
        <f t="shared" si="2"/>
        <v/>
      </c>
      <c r="T103" s="1" t="s">
        <v>197</v>
      </c>
    </row>
    <row r="104" spans="1:20" ht="15" customHeight="1" x14ac:dyDescent="0.25">
      <c r="C104" s="15" t="s">
        <v>110</v>
      </c>
      <c r="D104" s="16">
        <v>0</v>
      </c>
      <c r="E104" s="16">
        <v>319</v>
      </c>
      <c r="F104" s="16">
        <v>1914</v>
      </c>
      <c r="G104" s="16">
        <v>957</v>
      </c>
      <c r="H104" s="16">
        <v>0</v>
      </c>
      <c r="I104" s="16">
        <v>3509</v>
      </c>
      <c r="J104" s="16">
        <v>2233</v>
      </c>
      <c r="K104" s="16">
        <v>2552</v>
      </c>
      <c r="L104" s="16">
        <v>638</v>
      </c>
      <c r="M104" s="16">
        <v>1595</v>
      </c>
      <c r="N104" s="16">
        <v>2552</v>
      </c>
      <c r="O104" s="16">
        <v>2552</v>
      </c>
      <c r="P104" s="16">
        <v>18821</v>
      </c>
      <c r="Q104" s="20">
        <f>MATCH(C104,'[1]T12 - 3 Years (Formatted)'!$C$6:$C$212,0)</f>
        <v>109</v>
      </c>
      <c r="R104" t="str">
        <f t="shared" si="2"/>
        <v/>
      </c>
      <c r="T104" s="1" t="s">
        <v>197</v>
      </c>
    </row>
    <row r="105" spans="1:20" ht="15" customHeight="1" x14ac:dyDescent="0.25">
      <c r="C105" s="12" t="s">
        <v>111</v>
      </c>
      <c r="D105" s="13">
        <v>300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500</v>
      </c>
      <c r="L105" s="13">
        <v>500</v>
      </c>
      <c r="M105" s="13">
        <v>0</v>
      </c>
      <c r="N105" s="13">
        <v>0</v>
      </c>
      <c r="O105" s="13">
        <v>750</v>
      </c>
      <c r="P105" s="13">
        <v>2050</v>
      </c>
      <c r="Q105" s="20">
        <f>MATCH(C105,'[1]T12 - 3 Years (Formatted)'!$C$6:$C$212,0)</f>
        <v>110</v>
      </c>
      <c r="R105" t="str">
        <f t="shared" si="2"/>
        <v/>
      </c>
      <c r="T105" s="1" t="s">
        <v>197</v>
      </c>
    </row>
    <row r="106" spans="1:20" ht="15" customHeight="1" x14ac:dyDescent="0.25">
      <c r="C106" s="15" t="s">
        <v>112</v>
      </c>
      <c r="D106" s="16">
        <v>176.9</v>
      </c>
      <c r="E106" s="16">
        <v>199.93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176.36</v>
      </c>
      <c r="L106" s="16">
        <v>0</v>
      </c>
      <c r="M106" s="16">
        <v>0</v>
      </c>
      <c r="N106" s="16">
        <v>0</v>
      </c>
      <c r="O106" s="16">
        <v>0</v>
      </c>
      <c r="P106" s="16">
        <v>553.19000000000005</v>
      </c>
      <c r="Q106" s="20">
        <f>MATCH(C106,'[1]T12 - 3 Years (Formatted)'!$C$6:$C$212,0)</f>
        <v>111</v>
      </c>
      <c r="R106" t="str">
        <f t="shared" si="2"/>
        <v/>
      </c>
      <c r="T106" s="1" t="s">
        <v>204</v>
      </c>
    </row>
    <row r="107" spans="1:20" ht="15" customHeight="1" x14ac:dyDescent="0.25">
      <c r="C107" s="12" t="s">
        <v>113</v>
      </c>
      <c r="D107" s="13">
        <v>0</v>
      </c>
      <c r="E107" s="13">
        <v>41.42</v>
      </c>
      <c r="F107" s="13">
        <v>39.51</v>
      </c>
      <c r="G107" s="13">
        <v>41.42</v>
      </c>
      <c r="H107" s="13">
        <v>0</v>
      </c>
      <c r="I107" s="13">
        <v>41.42</v>
      </c>
      <c r="J107" s="13">
        <v>81.52</v>
      </c>
      <c r="K107" s="13">
        <v>40.76</v>
      </c>
      <c r="L107" s="13">
        <v>40.119999999999997</v>
      </c>
      <c r="M107" s="13">
        <v>0</v>
      </c>
      <c r="N107" s="13">
        <v>0</v>
      </c>
      <c r="O107" s="13">
        <v>0</v>
      </c>
      <c r="P107" s="13">
        <v>326.17</v>
      </c>
      <c r="Q107" s="20">
        <f>MATCH(C107,'[1]T12 - 3 Years (Formatted)'!$C$6:$C$212,0)</f>
        <v>114</v>
      </c>
      <c r="R107" t="str">
        <f t="shared" si="2"/>
        <v/>
      </c>
      <c r="T107" s="1" t="s">
        <v>197</v>
      </c>
    </row>
    <row r="108" spans="1:20" ht="15" customHeight="1" x14ac:dyDescent="0.25">
      <c r="C108" s="15" t="s">
        <v>114</v>
      </c>
      <c r="D108" s="16">
        <v>0</v>
      </c>
      <c r="E108" s="16">
        <v>0</v>
      </c>
      <c r="F108" s="16">
        <v>0</v>
      </c>
      <c r="G108" s="16">
        <v>270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2000</v>
      </c>
      <c r="N108" s="16">
        <v>0</v>
      </c>
      <c r="O108" s="16">
        <v>0</v>
      </c>
      <c r="P108" s="16">
        <v>2270</v>
      </c>
      <c r="Q108" s="20">
        <f>MATCH(C108,'[1]T12 - 3 Years (Formatted)'!$C$6:$C$212,0)</f>
        <v>115</v>
      </c>
      <c r="R108" t="str">
        <f t="shared" si="2"/>
        <v/>
      </c>
      <c r="T108" s="1" t="s">
        <v>197</v>
      </c>
    </row>
    <row r="109" spans="1:20" ht="15" customHeight="1" x14ac:dyDescent="0.25">
      <c r="C109" s="12" t="s">
        <v>115</v>
      </c>
      <c r="D109" s="13">
        <v>0</v>
      </c>
      <c r="E109" s="13">
        <v>900</v>
      </c>
      <c r="F109" s="13">
        <v>0</v>
      </c>
      <c r="G109" s="13">
        <v>0</v>
      </c>
      <c r="H109" s="13">
        <v>99.51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999.51</v>
      </c>
      <c r="Q109" s="20">
        <f>MATCH(C109,'[1]T12 - 3 Years (Formatted)'!$C$6:$C$212,0)</f>
        <v>117</v>
      </c>
      <c r="R109" t="str">
        <f t="shared" si="2"/>
        <v/>
      </c>
      <c r="T109" s="1" t="s">
        <v>197</v>
      </c>
    </row>
    <row r="110" spans="1:20" ht="15" customHeight="1" x14ac:dyDescent="0.25">
      <c r="C110" s="15" t="s">
        <v>116</v>
      </c>
      <c r="D110" s="16">
        <v>1059.28</v>
      </c>
      <c r="E110" s="16">
        <v>750.12</v>
      </c>
      <c r="F110" s="16">
        <v>821.22</v>
      </c>
      <c r="G110" s="16">
        <v>810.12</v>
      </c>
      <c r="H110" s="16">
        <v>1195.1199999999999</v>
      </c>
      <c r="I110" s="16">
        <v>810.12</v>
      </c>
      <c r="J110" s="16">
        <v>1351.11</v>
      </c>
      <c r="K110" s="16">
        <v>900.12</v>
      </c>
      <c r="L110" s="16">
        <v>1152.25</v>
      </c>
      <c r="M110" s="16">
        <v>1299.56</v>
      </c>
      <c r="N110" s="16">
        <v>386.33</v>
      </c>
      <c r="O110" s="16">
        <v>1136.33</v>
      </c>
      <c r="P110" s="16">
        <v>11671.68</v>
      </c>
      <c r="Q110" s="20">
        <f>MATCH(C110,'[1]T12 - 3 Years (Formatted)'!$C$6:$C$212,0)</f>
        <v>118</v>
      </c>
      <c r="R110" t="str">
        <f t="shared" si="2"/>
        <v/>
      </c>
      <c r="T110" s="1" t="s">
        <v>197</v>
      </c>
    </row>
    <row r="111" spans="1:20" ht="15" customHeight="1" x14ac:dyDescent="0.25">
      <c r="C111" s="12" t="s">
        <v>117</v>
      </c>
      <c r="D111" s="13">
        <v>580.67999999999995</v>
      </c>
      <c r="E111" s="13">
        <v>928.45</v>
      </c>
      <c r="F111" s="13">
        <v>2547.12</v>
      </c>
      <c r="G111" s="13">
        <v>96.14</v>
      </c>
      <c r="H111" s="13">
        <v>380.64</v>
      </c>
      <c r="I111" s="13">
        <v>547.89</v>
      </c>
      <c r="J111" s="13">
        <v>72.430000000000007</v>
      </c>
      <c r="K111" s="13">
        <v>401.34</v>
      </c>
      <c r="L111" s="13">
        <v>220.33</v>
      </c>
      <c r="M111" s="13">
        <v>295.8</v>
      </c>
      <c r="N111" s="13">
        <v>1397.8</v>
      </c>
      <c r="O111" s="13">
        <v>281.69</v>
      </c>
      <c r="P111" s="13">
        <v>7750.31</v>
      </c>
      <c r="Q111" s="20">
        <f>MATCH(C111,'[1]T12 - 3 Years (Formatted)'!$C$6:$C$212,0)</f>
        <v>120</v>
      </c>
      <c r="R111" t="str">
        <f t="shared" si="2"/>
        <v/>
      </c>
      <c r="T111" s="1" t="s">
        <v>205</v>
      </c>
    </row>
    <row r="112" spans="1:20" ht="15" customHeight="1" x14ac:dyDescent="0.25">
      <c r="C112" s="15" t="s">
        <v>118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343.36</v>
      </c>
      <c r="J112" s="16">
        <v>0</v>
      </c>
      <c r="K112" s="16">
        <v>237.9</v>
      </c>
      <c r="L112" s="16">
        <v>0</v>
      </c>
      <c r="M112" s="16">
        <v>511.94</v>
      </c>
      <c r="N112" s="16">
        <v>110.39</v>
      </c>
      <c r="O112" s="16">
        <v>0</v>
      </c>
      <c r="P112" s="16">
        <v>1203.5899999999999</v>
      </c>
      <c r="Q112" s="20">
        <f>MATCH(C112,'[1]T12 - 3 Years (Formatted)'!$C$6:$C$212,0)</f>
        <v>121</v>
      </c>
      <c r="R112" t="str">
        <f t="shared" si="2"/>
        <v/>
      </c>
      <c r="T112" s="1" t="s">
        <v>206</v>
      </c>
    </row>
    <row r="113" spans="1:20" ht="15" customHeight="1" x14ac:dyDescent="0.25">
      <c r="C113" s="12" t="s">
        <v>119</v>
      </c>
      <c r="D113" s="13">
        <v>637</v>
      </c>
      <c r="E113" s="13">
        <v>637</v>
      </c>
      <c r="F113" s="13">
        <v>660.34</v>
      </c>
      <c r="G113" s="13">
        <v>637</v>
      </c>
      <c r="H113" s="13">
        <v>637</v>
      </c>
      <c r="I113" s="13">
        <v>637</v>
      </c>
      <c r="J113" s="13">
        <v>637</v>
      </c>
      <c r="K113" s="13">
        <v>637</v>
      </c>
      <c r="L113" s="13">
        <v>637</v>
      </c>
      <c r="M113" s="13">
        <v>637</v>
      </c>
      <c r="N113" s="13">
        <v>518.6</v>
      </c>
      <c r="O113" s="13">
        <v>815</v>
      </c>
      <c r="P113" s="13">
        <v>7726.94</v>
      </c>
      <c r="Q113" s="20">
        <f>MATCH(C113,'[1]T12 - 3 Years (Formatted)'!$C$6:$C$212,0)</f>
        <v>122</v>
      </c>
      <c r="R113" t="str">
        <f t="shared" si="2"/>
        <v/>
      </c>
      <c r="T113" s="1" t="s">
        <v>197</v>
      </c>
    </row>
    <row r="114" spans="1:20" ht="15" customHeight="1" x14ac:dyDescent="0.25">
      <c r="C114" s="26" t="s">
        <v>120</v>
      </c>
      <c r="D114" s="14">
        <v>7754.42</v>
      </c>
      <c r="E114" s="14">
        <v>8768.0499999999993</v>
      </c>
      <c r="F114" s="14">
        <v>10962.14</v>
      </c>
      <c r="G114" s="14">
        <v>9035.5</v>
      </c>
      <c r="H114" s="14">
        <v>7715.5</v>
      </c>
      <c r="I114" s="14">
        <v>10768.74</v>
      </c>
      <c r="J114" s="14">
        <v>9049.7900000000009</v>
      </c>
      <c r="K114" s="14">
        <v>9150.43</v>
      </c>
      <c r="L114" s="14">
        <v>8042.65</v>
      </c>
      <c r="M114" s="14">
        <v>11817.59</v>
      </c>
      <c r="N114" s="14">
        <v>11291.48</v>
      </c>
      <c r="O114" s="14">
        <v>11067.35</v>
      </c>
      <c r="P114" s="14">
        <v>115423.64</v>
      </c>
      <c r="R114" t="str">
        <f t="shared" si="2"/>
        <v/>
      </c>
      <c r="T114" s="1" t="s">
        <v>197</v>
      </c>
    </row>
    <row r="115" spans="1:20" ht="15" customHeight="1" x14ac:dyDescent="0.25">
      <c r="A115" s="9"/>
      <c r="B115" s="9"/>
      <c r="C115" s="26" t="s">
        <v>121</v>
      </c>
      <c r="D115" s="11"/>
      <c r="E115" s="11"/>
      <c r="F115" s="11"/>
      <c r="R115" t="str">
        <f t="shared" si="2"/>
        <v/>
      </c>
      <c r="T115" s="1" t="s">
        <v>197</v>
      </c>
    </row>
    <row r="116" spans="1:20" ht="15" customHeight="1" x14ac:dyDescent="0.25">
      <c r="C116" s="15" t="s">
        <v>122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20">
        <f>MATCH(C116,'[1]T12 - 3 Years (Formatted)'!$C$6:$C$212,0)</f>
        <v>126</v>
      </c>
      <c r="R116" t="str">
        <f t="shared" si="2"/>
        <v/>
      </c>
      <c r="T116" s="1" t="s">
        <v>197</v>
      </c>
    </row>
    <row r="117" spans="1:20" ht="15" customHeight="1" x14ac:dyDescent="0.25">
      <c r="C117" s="12" t="s">
        <v>123</v>
      </c>
      <c r="D117" s="13">
        <v>2000</v>
      </c>
      <c r="E117" s="13">
        <v>2000</v>
      </c>
      <c r="F117" s="13">
        <v>2000</v>
      </c>
      <c r="G117" s="13">
        <v>2000</v>
      </c>
      <c r="H117" s="13">
        <v>2000</v>
      </c>
      <c r="I117" s="13">
        <v>2000</v>
      </c>
      <c r="J117" s="13">
        <v>2000</v>
      </c>
      <c r="K117" s="13">
        <v>2000</v>
      </c>
      <c r="L117" s="13">
        <v>2000</v>
      </c>
      <c r="M117" s="13">
        <v>2000</v>
      </c>
      <c r="N117" s="13">
        <v>2000</v>
      </c>
      <c r="O117" s="13">
        <v>2000</v>
      </c>
      <c r="P117" s="13">
        <v>24000</v>
      </c>
      <c r="Q117" s="20">
        <f>MATCH(C117,'[1]T12 - 3 Years (Formatted)'!$C$6:$C$212,0)</f>
        <v>127</v>
      </c>
      <c r="R117" t="str">
        <f t="shared" si="2"/>
        <v/>
      </c>
      <c r="T117" s="1" t="s">
        <v>197</v>
      </c>
    </row>
    <row r="118" spans="1:20" ht="15" customHeight="1" x14ac:dyDescent="0.25">
      <c r="C118" s="15" t="s">
        <v>124</v>
      </c>
      <c r="D118" s="16">
        <v>0</v>
      </c>
      <c r="E118" s="16">
        <v>0</v>
      </c>
      <c r="F118" s="16">
        <v>0</v>
      </c>
      <c r="G118" s="16">
        <v>0</v>
      </c>
      <c r="H118" s="16">
        <v>45</v>
      </c>
      <c r="I118" s="16">
        <v>0</v>
      </c>
      <c r="J118" s="16">
        <v>197.43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242.43</v>
      </c>
      <c r="Q118" s="20">
        <f>MATCH(C118,'[1]T12 - 3 Years (Formatted)'!$C$6:$C$212,0)</f>
        <v>128</v>
      </c>
      <c r="R118" t="str">
        <f t="shared" si="2"/>
        <v/>
      </c>
      <c r="T118" s="1" t="s">
        <v>197</v>
      </c>
    </row>
    <row r="119" spans="1:20" ht="15" customHeight="1" x14ac:dyDescent="0.25">
      <c r="C119" s="12" t="s">
        <v>125</v>
      </c>
      <c r="D119" s="13">
        <v>0</v>
      </c>
      <c r="E119" s="13">
        <v>0</v>
      </c>
      <c r="F119" s="13">
        <v>0</v>
      </c>
      <c r="G119" s="13">
        <v>0</v>
      </c>
      <c r="H119" s="13">
        <v>200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204</v>
      </c>
      <c r="O119" s="13">
        <v>0</v>
      </c>
      <c r="P119" s="13">
        <v>404</v>
      </c>
      <c r="Q119" s="20">
        <f>MATCH(C119,'[1]T12 - 3 Years (Formatted)'!$C$6:$C$212,0)</f>
        <v>129</v>
      </c>
      <c r="R119" t="str">
        <f t="shared" si="2"/>
        <v/>
      </c>
      <c r="T119" s="1" t="s">
        <v>207</v>
      </c>
    </row>
    <row r="120" spans="1:20" ht="15" customHeight="1" x14ac:dyDescent="0.25">
      <c r="C120" s="15" t="s">
        <v>126</v>
      </c>
      <c r="D120" s="16">
        <v>0</v>
      </c>
      <c r="E120" s="16">
        <v>0</v>
      </c>
      <c r="F120" s="16">
        <v>0</v>
      </c>
      <c r="G120" s="16">
        <v>0</v>
      </c>
      <c r="H120" s="16">
        <v>336</v>
      </c>
      <c r="I120" s="16">
        <v>336</v>
      </c>
      <c r="J120" s="16">
        <v>0</v>
      </c>
      <c r="K120" s="16">
        <v>0</v>
      </c>
      <c r="L120" s="16">
        <v>0</v>
      </c>
      <c r="M120" s="16">
        <v>0</v>
      </c>
      <c r="N120" s="16">
        <v>552</v>
      </c>
      <c r="O120" s="16">
        <v>0</v>
      </c>
      <c r="P120" s="16">
        <v>1224</v>
      </c>
      <c r="Q120" s="20">
        <f>MATCH(C120,'[1]T12 - 3 Years (Formatted)'!$C$6:$C$212,0)</f>
        <v>130</v>
      </c>
      <c r="R120" t="str">
        <f t="shared" si="2"/>
        <v/>
      </c>
      <c r="T120" s="1" t="s">
        <v>197</v>
      </c>
    </row>
    <row r="121" spans="1:20" ht="15" customHeight="1" x14ac:dyDescent="0.25">
      <c r="C121" s="12" t="s">
        <v>127</v>
      </c>
      <c r="D121" s="13">
        <v>0</v>
      </c>
      <c r="E121" s="13">
        <v>0</v>
      </c>
      <c r="F121" s="13">
        <v>369.2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369.2</v>
      </c>
      <c r="Q121" s="20">
        <f>MATCH(C121,'[1]T12 - 3 Years (Formatted)'!$C$6:$C$212,0)</f>
        <v>131</v>
      </c>
      <c r="R121" t="str">
        <f t="shared" si="2"/>
        <v/>
      </c>
      <c r="T121" s="1" t="s">
        <v>208</v>
      </c>
    </row>
    <row r="122" spans="1:20" ht="15" customHeight="1" x14ac:dyDescent="0.25">
      <c r="C122" s="15" t="s">
        <v>128</v>
      </c>
      <c r="D122" s="16">
        <v>50</v>
      </c>
      <c r="E122" s="16">
        <v>54.03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440.01</v>
      </c>
      <c r="L122" s="16">
        <v>0</v>
      </c>
      <c r="M122" s="16">
        <v>80.84</v>
      </c>
      <c r="N122" s="16">
        <v>0</v>
      </c>
      <c r="O122" s="16">
        <v>0</v>
      </c>
      <c r="P122" s="16">
        <v>624.88</v>
      </c>
      <c r="Q122" s="20">
        <f>MATCH(C122,'[1]T12 - 3 Years (Formatted)'!$C$6:$C$212,0)</f>
        <v>132</v>
      </c>
      <c r="R122" t="str">
        <f t="shared" si="2"/>
        <v/>
      </c>
      <c r="T122" s="1" t="s">
        <v>197</v>
      </c>
    </row>
    <row r="123" spans="1:20" ht="15" customHeight="1" x14ac:dyDescent="0.25">
      <c r="C123" s="12" t="s">
        <v>129</v>
      </c>
      <c r="D123" s="13">
        <v>856.7</v>
      </c>
      <c r="E123" s="13">
        <v>856.7</v>
      </c>
      <c r="F123" s="13">
        <v>856.7</v>
      </c>
      <c r="G123" s="13">
        <v>856.7</v>
      </c>
      <c r="H123" s="13">
        <v>856.7</v>
      </c>
      <c r="I123" s="13">
        <v>856.7</v>
      </c>
      <c r="J123" s="13">
        <v>856.7</v>
      </c>
      <c r="K123" s="13">
        <v>856.7</v>
      </c>
      <c r="L123" s="13">
        <v>856.7</v>
      </c>
      <c r="M123" s="13">
        <v>1751.46</v>
      </c>
      <c r="N123" s="13">
        <v>1751.46</v>
      </c>
      <c r="O123" s="13">
        <v>856.7</v>
      </c>
      <c r="P123" s="13">
        <v>12069.92</v>
      </c>
      <c r="Q123" s="20">
        <f>MATCH(C123,'[1]T12 - 3 Years (Formatted)'!$C$6:$C$212,0)</f>
        <v>133</v>
      </c>
      <c r="R123" t="str">
        <f t="shared" si="2"/>
        <v/>
      </c>
      <c r="T123" s="1" t="s">
        <v>197</v>
      </c>
    </row>
    <row r="124" spans="1:20" ht="15" customHeight="1" x14ac:dyDescent="0.25">
      <c r="C124" s="15" t="s">
        <v>130</v>
      </c>
      <c r="D124" s="16">
        <v>0</v>
      </c>
      <c r="E124" s="16">
        <v>260</v>
      </c>
      <c r="F124" s="16">
        <v>150</v>
      </c>
      <c r="G124" s="16">
        <v>0</v>
      </c>
      <c r="H124" s="16">
        <v>0</v>
      </c>
      <c r="I124" s="16">
        <v>75</v>
      </c>
      <c r="J124" s="16">
        <v>0</v>
      </c>
      <c r="K124" s="16">
        <v>201.72</v>
      </c>
      <c r="L124" s="16">
        <v>75</v>
      </c>
      <c r="M124" s="16">
        <v>160</v>
      </c>
      <c r="N124" s="16">
        <v>85</v>
      </c>
      <c r="O124" s="16">
        <v>0</v>
      </c>
      <c r="P124" s="16">
        <v>1006.72</v>
      </c>
      <c r="Q124" s="20">
        <f>MATCH(C124,'[1]T12 - 3 Years (Formatted)'!$C$6:$C$212,0)</f>
        <v>134</v>
      </c>
      <c r="R124" t="str">
        <f t="shared" si="2"/>
        <v/>
      </c>
      <c r="T124" s="1" t="s">
        <v>197</v>
      </c>
    </row>
    <row r="125" spans="1:20" ht="15" customHeight="1" x14ac:dyDescent="0.25">
      <c r="C125" s="12" t="s">
        <v>131</v>
      </c>
      <c r="D125" s="13">
        <v>725</v>
      </c>
      <c r="E125" s="13">
        <v>1145</v>
      </c>
      <c r="F125" s="13">
        <v>0</v>
      </c>
      <c r="G125" s="13">
        <v>-470</v>
      </c>
      <c r="H125" s="13">
        <v>52.9</v>
      </c>
      <c r="I125" s="13">
        <v>200</v>
      </c>
      <c r="J125" s="13">
        <v>0</v>
      </c>
      <c r="K125" s="13">
        <v>0</v>
      </c>
      <c r="L125" s="13">
        <v>0</v>
      </c>
      <c r="M125" s="13">
        <v>0</v>
      </c>
      <c r="N125" s="13">
        <v>4754</v>
      </c>
      <c r="O125" s="13">
        <v>0</v>
      </c>
      <c r="P125" s="13">
        <v>6406.9</v>
      </c>
      <c r="Q125" s="20">
        <f>MATCH(C125,'[1]T12 - 3 Years (Formatted)'!$C$6:$C$212,0)</f>
        <v>135</v>
      </c>
      <c r="R125" t="str">
        <f t="shared" si="2"/>
        <v/>
      </c>
      <c r="T125" s="1" t="s">
        <v>197</v>
      </c>
    </row>
    <row r="126" spans="1:20" ht="15" customHeight="1" x14ac:dyDescent="0.25">
      <c r="C126" s="15" t="s">
        <v>132</v>
      </c>
      <c r="D126" s="16">
        <v>4392.7</v>
      </c>
      <c r="E126" s="16">
        <v>2392.6999999999998</v>
      </c>
      <c r="F126" s="16">
        <v>6878.84</v>
      </c>
      <c r="G126" s="16">
        <v>2392.6999999999998</v>
      </c>
      <c r="H126" s="16">
        <v>2392.6999999999998</v>
      </c>
      <c r="I126" s="16">
        <v>2632.03</v>
      </c>
      <c r="J126" s="16">
        <v>2392.6999999999998</v>
      </c>
      <c r="K126" s="16">
        <v>2392.6999999999998</v>
      </c>
      <c r="L126" s="16">
        <v>2392.6999999999998</v>
      </c>
      <c r="M126" s="16">
        <v>2392.6999999999998</v>
      </c>
      <c r="N126" s="16">
        <v>2392.6999999999998</v>
      </c>
      <c r="O126" s="16">
        <v>2392.6999999999998</v>
      </c>
      <c r="P126" s="16">
        <v>35437.870000000003</v>
      </c>
      <c r="Q126" s="20">
        <f>MATCH(C126,'[1]T12 - 3 Years (Formatted)'!$C$6:$C$212,0)</f>
        <v>136</v>
      </c>
      <c r="R126" t="str">
        <f t="shared" si="2"/>
        <v/>
      </c>
      <c r="T126" s="1" t="s">
        <v>197</v>
      </c>
    </row>
    <row r="127" spans="1:20" ht="15" customHeight="1" x14ac:dyDescent="0.25">
      <c r="C127" s="12" t="s">
        <v>133</v>
      </c>
      <c r="D127" s="13">
        <v>985</v>
      </c>
      <c r="E127" s="13">
        <v>2180</v>
      </c>
      <c r="F127" s="13">
        <v>910</v>
      </c>
      <c r="G127" s="13">
        <v>1365</v>
      </c>
      <c r="H127" s="13">
        <v>1360</v>
      </c>
      <c r="I127" s="13">
        <v>1955</v>
      </c>
      <c r="J127" s="13">
        <v>1680</v>
      </c>
      <c r="K127" s="13">
        <v>1110</v>
      </c>
      <c r="L127" s="13">
        <v>1775</v>
      </c>
      <c r="M127" s="13">
        <v>2280</v>
      </c>
      <c r="N127" s="13">
        <v>1155</v>
      </c>
      <c r="O127" s="13">
        <v>885</v>
      </c>
      <c r="P127" s="13">
        <v>17640</v>
      </c>
      <c r="Q127" s="20">
        <f>MATCH(C127,'[1]T12 - 3 Years (Formatted)'!$C$6:$C$212,0)</f>
        <v>137</v>
      </c>
      <c r="R127" t="str">
        <f t="shared" si="2"/>
        <v/>
      </c>
      <c r="T127" s="1" t="s">
        <v>197</v>
      </c>
    </row>
    <row r="128" spans="1:20" ht="15" customHeight="1" x14ac:dyDescent="0.25">
      <c r="C128" s="15" t="s">
        <v>134</v>
      </c>
      <c r="D128" s="16">
        <v>1727.2</v>
      </c>
      <c r="E128" s="16">
        <v>3027.2</v>
      </c>
      <c r="F128" s="16">
        <v>9067.2000000000007</v>
      </c>
      <c r="G128" s="16">
        <v>2600</v>
      </c>
      <c r="H128" s="16">
        <v>2600</v>
      </c>
      <c r="I128" s="16">
        <v>2600</v>
      </c>
      <c r="J128" s="16">
        <v>2600</v>
      </c>
      <c r="K128" s="16">
        <v>2600</v>
      </c>
      <c r="L128" s="16">
        <v>2600</v>
      </c>
      <c r="M128" s="16">
        <v>2600</v>
      </c>
      <c r="N128" s="16">
        <v>2516</v>
      </c>
      <c r="O128" s="16">
        <v>2600</v>
      </c>
      <c r="P128" s="16">
        <v>37137.599999999999</v>
      </c>
      <c r="Q128" s="20">
        <f>MATCH(C128,'[1]T12 - 3 Years (Formatted)'!$C$6:$C$212,0)</f>
        <v>138</v>
      </c>
      <c r="R128" t="str">
        <f t="shared" si="2"/>
        <v/>
      </c>
      <c r="T128" s="1" t="s">
        <v>197</v>
      </c>
    </row>
    <row r="129" spans="1:20" ht="15" customHeight="1" x14ac:dyDescent="0.25">
      <c r="C129" s="26" t="s">
        <v>135</v>
      </c>
      <c r="D129" s="14">
        <v>10736.6</v>
      </c>
      <c r="E129" s="14">
        <v>11915.63</v>
      </c>
      <c r="F129" s="14">
        <v>20231.939999999999</v>
      </c>
      <c r="G129" s="14">
        <v>8744.4</v>
      </c>
      <c r="H129" s="14">
        <v>9843.2999999999993</v>
      </c>
      <c r="I129" s="14">
        <v>10654.73</v>
      </c>
      <c r="J129" s="14">
        <v>9726.83</v>
      </c>
      <c r="K129" s="14">
        <v>9601.1299999999992</v>
      </c>
      <c r="L129" s="14">
        <v>9699.4</v>
      </c>
      <c r="M129" s="14">
        <v>11265</v>
      </c>
      <c r="N129" s="14">
        <v>15410.16</v>
      </c>
      <c r="O129" s="14">
        <v>8734.4</v>
      </c>
      <c r="P129" s="14">
        <v>136563.51999999999</v>
      </c>
      <c r="R129" t="str">
        <f t="shared" si="2"/>
        <v/>
      </c>
      <c r="T129" s="1" t="s">
        <v>197</v>
      </c>
    </row>
    <row r="130" spans="1:20" ht="15" customHeight="1" x14ac:dyDescent="0.25">
      <c r="A130" s="9"/>
      <c r="B130" s="9"/>
      <c r="C130" s="26" t="s">
        <v>136</v>
      </c>
      <c r="D130" s="11"/>
      <c r="E130" s="11"/>
      <c r="F130" s="11"/>
      <c r="R130" t="str">
        <f t="shared" si="2"/>
        <v/>
      </c>
      <c r="T130" s="1" t="s">
        <v>197</v>
      </c>
    </row>
    <row r="131" spans="1:20" ht="15" customHeight="1" x14ac:dyDescent="0.25">
      <c r="C131" s="12" t="s">
        <v>137</v>
      </c>
      <c r="D131" s="13">
        <v>600</v>
      </c>
      <c r="E131" s="13">
        <v>1145</v>
      </c>
      <c r="F131" s="13">
        <v>0</v>
      </c>
      <c r="G131" s="13">
        <v>900</v>
      </c>
      <c r="H131" s="13">
        <v>600</v>
      </c>
      <c r="I131" s="13">
        <v>170</v>
      </c>
      <c r="J131" s="13">
        <v>1070</v>
      </c>
      <c r="K131" s="13">
        <v>0</v>
      </c>
      <c r="L131" s="13">
        <v>0</v>
      </c>
      <c r="M131" s="13">
        <v>0</v>
      </c>
      <c r="N131" s="13">
        <v>585</v>
      </c>
      <c r="O131" s="13">
        <v>0</v>
      </c>
      <c r="P131" s="13">
        <v>5070</v>
      </c>
      <c r="Q131" s="20">
        <f>MATCH(C131,'[1]T12 - 3 Years (Formatted)'!$C$6:$C$212,0)</f>
        <v>142</v>
      </c>
      <c r="R131" t="str">
        <f t="shared" si="2"/>
        <v/>
      </c>
      <c r="T131" s="1" t="s">
        <v>197</v>
      </c>
    </row>
    <row r="132" spans="1:20" ht="15" customHeight="1" x14ac:dyDescent="0.25">
      <c r="C132" s="15" t="s">
        <v>138</v>
      </c>
      <c r="D132" s="16">
        <v>922.55</v>
      </c>
      <c r="E132" s="16">
        <v>429.42</v>
      </c>
      <c r="F132" s="16">
        <v>1071.7</v>
      </c>
      <c r="G132" s="16">
        <v>1100.07</v>
      </c>
      <c r="H132" s="16">
        <v>112.94</v>
      </c>
      <c r="I132" s="16">
        <v>1543.45</v>
      </c>
      <c r="J132" s="16">
        <v>1885.64</v>
      </c>
      <c r="K132" s="16">
        <v>1109.68</v>
      </c>
      <c r="L132" s="16">
        <v>528.20000000000005</v>
      </c>
      <c r="M132" s="16">
        <v>1153.72</v>
      </c>
      <c r="N132" s="16">
        <v>729.91</v>
      </c>
      <c r="O132" s="16">
        <v>428.8</v>
      </c>
      <c r="P132" s="16">
        <v>11016.08</v>
      </c>
      <c r="Q132" s="20">
        <f>MATCH(C132,'[1]T12 - 3 Years (Formatted)'!$C$6:$C$212,0)</f>
        <v>143</v>
      </c>
      <c r="R132" t="str">
        <f t="shared" si="2"/>
        <v/>
      </c>
      <c r="T132" s="1" t="s">
        <v>197</v>
      </c>
    </row>
    <row r="133" spans="1:20" ht="15" customHeight="1" x14ac:dyDescent="0.25">
      <c r="C133" s="12" t="s">
        <v>139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160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160</v>
      </c>
      <c r="Q133" s="20">
        <f>MATCH(C133,'[1]T12 - 3 Years (Formatted)'!$C$6:$C$212,0)</f>
        <v>144</v>
      </c>
      <c r="R133" t="str">
        <f t="shared" si="2"/>
        <v/>
      </c>
      <c r="T133" s="1" t="s">
        <v>209</v>
      </c>
    </row>
    <row r="134" spans="1:20" ht="15" customHeight="1" x14ac:dyDescent="0.25">
      <c r="C134" s="15" t="s">
        <v>140</v>
      </c>
      <c r="D134" s="16">
        <v>100</v>
      </c>
      <c r="E134" s="16">
        <v>443</v>
      </c>
      <c r="F134" s="16">
        <v>55</v>
      </c>
      <c r="G134" s="16">
        <v>0</v>
      </c>
      <c r="H134" s="16">
        <v>55</v>
      </c>
      <c r="I134" s="16">
        <v>0</v>
      </c>
      <c r="J134" s="16">
        <v>0</v>
      </c>
      <c r="K134" s="16">
        <v>0</v>
      </c>
      <c r="L134" s="16">
        <v>0</v>
      </c>
      <c r="M134" s="16">
        <v>80</v>
      </c>
      <c r="N134" s="16">
        <v>0</v>
      </c>
      <c r="O134" s="16">
        <v>175</v>
      </c>
      <c r="P134" s="16">
        <v>908</v>
      </c>
      <c r="Q134" s="20">
        <f>MATCH(C134,'[1]T12 - 3 Years (Formatted)'!$C$6:$C$212,0)</f>
        <v>145</v>
      </c>
      <c r="R134" t="str">
        <f t="shared" si="2"/>
        <v/>
      </c>
      <c r="T134" s="1" t="s">
        <v>197</v>
      </c>
    </row>
    <row r="135" spans="1:20" ht="15" customHeight="1" x14ac:dyDescent="0.25">
      <c r="C135" s="12" t="s">
        <v>141</v>
      </c>
      <c r="D135" s="13">
        <v>393.13</v>
      </c>
      <c r="E135" s="13">
        <v>432.16</v>
      </c>
      <c r="F135" s="13">
        <v>222.87</v>
      </c>
      <c r="G135" s="13">
        <v>419.69</v>
      </c>
      <c r="H135" s="13">
        <v>697.42</v>
      </c>
      <c r="I135" s="13">
        <v>291.20999999999998</v>
      </c>
      <c r="J135" s="13">
        <v>284</v>
      </c>
      <c r="K135" s="13">
        <v>0</v>
      </c>
      <c r="L135" s="13">
        <v>237.04</v>
      </c>
      <c r="M135" s="13">
        <v>808.91</v>
      </c>
      <c r="N135" s="13">
        <v>585.29</v>
      </c>
      <c r="O135" s="13">
        <v>38.21</v>
      </c>
      <c r="P135" s="13">
        <v>4409.93</v>
      </c>
      <c r="Q135" s="20">
        <f>MATCH(C135,'[1]T12 - 3 Years (Formatted)'!$C$6:$C$212,0)</f>
        <v>146</v>
      </c>
      <c r="R135" t="str">
        <f t="shared" si="2"/>
        <v/>
      </c>
      <c r="T135" s="1" t="s">
        <v>197</v>
      </c>
    </row>
    <row r="136" spans="1:20" ht="15" customHeight="1" x14ac:dyDescent="0.25">
      <c r="C136" s="15" t="s">
        <v>142</v>
      </c>
      <c r="D136" s="16">
        <v>0</v>
      </c>
      <c r="E136" s="16">
        <v>0</v>
      </c>
      <c r="F136" s="16">
        <v>595</v>
      </c>
      <c r="G136" s="16">
        <v>0</v>
      </c>
      <c r="H136" s="16">
        <v>198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793</v>
      </c>
      <c r="Q136" s="20">
        <f>MATCH(C136,'[1]T12 - 3 Years (Formatted)'!$C$6:$C$212,0)</f>
        <v>147</v>
      </c>
      <c r="R136" t="str">
        <f t="shared" si="2"/>
        <v/>
      </c>
      <c r="T136" s="1" t="s">
        <v>210</v>
      </c>
    </row>
    <row r="137" spans="1:20" ht="15" customHeight="1" x14ac:dyDescent="0.25">
      <c r="C137" s="12" t="s">
        <v>143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20">
        <f>MATCH(C137,'[1]T12 - 3 Years (Formatted)'!$C$6:$C$212,0)</f>
        <v>148</v>
      </c>
      <c r="R137" t="str">
        <f t="shared" si="2"/>
        <v/>
      </c>
      <c r="T137" s="1" t="s">
        <v>197</v>
      </c>
    </row>
    <row r="138" spans="1:20" ht="15" customHeight="1" x14ac:dyDescent="0.25">
      <c r="C138" s="15" t="s">
        <v>144</v>
      </c>
      <c r="D138" s="16">
        <v>1266.72</v>
      </c>
      <c r="E138" s="16">
        <v>2529.11</v>
      </c>
      <c r="F138" s="16">
        <v>2231.6999999999998</v>
      </c>
      <c r="G138" s="16">
        <v>1200.06</v>
      </c>
      <c r="H138" s="16">
        <v>661.31</v>
      </c>
      <c r="I138" s="16">
        <v>1669.04</v>
      </c>
      <c r="J138" s="16">
        <v>1040.22</v>
      </c>
      <c r="K138" s="16">
        <v>2180.15</v>
      </c>
      <c r="L138" s="16">
        <v>2038.88</v>
      </c>
      <c r="M138" s="16">
        <v>1791.06</v>
      </c>
      <c r="N138" s="16">
        <v>385.12</v>
      </c>
      <c r="O138" s="16">
        <v>1699.21</v>
      </c>
      <c r="P138" s="16">
        <v>18692.580000000002</v>
      </c>
      <c r="Q138" s="20">
        <f>MATCH(C138,'[1]T12 - 3 Years (Formatted)'!$C$6:$C$212,0)</f>
        <v>149</v>
      </c>
      <c r="R138" t="str">
        <f t="shared" ref="R138:R187" si="3">IF(ISERROR($Q138),PROPER(TRIM($C138)),"")</f>
        <v/>
      </c>
      <c r="T138" s="1" t="s">
        <v>197</v>
      </c>
    </row>
    <row r="139" spans="1:20" ht="15" customHeight="1" x14ac:dyDescent="0.25">
      <c r="C139" s="12" t="s">
        <v>145</v>
      </c>
      <c r="D139" s="13">
        <v>0</v>
      </c>
      <c r="E139" s="13">
        <v>420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420</v>
      </c>
      <c r="Q139" s="20">
        <f>MATCH(C139,'[1]T12 - 3 Years (Formatted)'!$C$6:$C$212,0)</f>
        <v>150</v>
      </c>
      <c r="R139" t="str">
        <f t="shared" si="3"/>
        <v/>
      </c>
      <c r="T139" s="1" t="s">
        <v>211</v>
      </c>
    </row>
    <row r="140" spans="1:20" ht="15" customHeight="1" x14ac:dyDescent="0.25">
      <c r="C140" s="15" t="s">
        <v>146</v>
      </c>
      <c r="D140" s="16">
        <v>228.07</v>
      </c>
      <c r="E140" s="16">
        <v>0</v>
      </c>
      <c r="F140" s="16">
        <v>-121.09</v>
      </c>
      <c r="G140" s="16">
        <v>77.319999999999993</v>
      </c>
      <c r="H140" s="16">
        <v>788.21</v>
      </c>
      <c r="I140" s="16">
        <v>86.47</v>
      </c>
      <c r="J140" s="16">
        <v>20.02</v>
      </c>
      <c r="K140" s="16">
        <v>0</v>
      </c>
      <c r="L140" s="16">
        <v>55.95</v>
      </c>
      <c r="M140" s="16">
        <v>53.52</v>
      </c>
      <c r="N140" s="16">
        <v>0</v>
      </c>
      <c r="O140" s="16">
        <v>0</v>
      </c>
      <c r="P140" s="16">
        <v>1188.47</v>
      </c>
      <c r="Q140" s="20">
        <f>MATCH(C140,'[1]T12 - 3 Years (Formatted)'!$C$6:$C$212,0)</f>
        <v>151</v>
      </c>
      <c r="R140" t="str">
        <f t="shared" si="3"/>
        <v/>
      </c>
      <c r="T140" s="1" t="s">
        <v>197</v>
      </c>
    </row>
    <row r="141" spans="1:20" ht="15" customHeight="1" x14ac:dyDescent="0.25">
      <c r="C141" s="12" t="s">
        <v>147</v>
      </c>
      <c r="D141" s="13">
        <v>0</v>
      </c>
      <c r="E141" s="13">
        <v>295.19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295.19</v>
      </c>
      <c r="Q141" s="20">
        <f>MATCH(C141,'[1]T12 - 3 Years (Formatted)'!$C$6:$C$212,0)</f>
        <v>152</v>
      </c>
      <c r="R141" t="str">
        <f t="shared" si="3"/>
        <v/>
      </c>
      <c r="T141" s="1" t="s">
        <v>212</v>
      </c>
    </row>
    <row r="142" spans="1:20" ht="15" customHeight="1" x14ac:dyDescent="0.25">
      <c r="C142" s="15" t="s">
        <v>148</v>
      </c>
      <c r="D142" s="16">
        <v>487.87</v>
      </c>
      <c r="E142" s="16">
        <v>259.29000000000002</v>
      </c>
      <c r="F142" s="16">
        <v>772.86</v>
      </c>
      <c r="G142" s="16">
        <v>583.67999999999995</v>
      </c>
      <c r="H142" s="16">
        <v>0</v>
      </c>
      <c r="I142" s="16">
        <v>360.68</v>
      </c>
      <c r="J142" s="16">
        <v>418.21</v>
      </c>
      <c r="K142" s="16">
        <v>157.54</v>
      </c>
      <c r="L142" s="16">
        <v>341.33</v>
      </c>
      <c r="M142" s="16">
        <v>1521.3</v>
      </c>
      <c r="N142" s="16">
        <v>367.58</v>
      </c>
      <c r="O142" s="16">
        <v>210</v>
      </c>
      <c r="P142" s="16">
        <v>5480.34</v>
      </c>
      <c r="Q142" s="20">
        <f>MATCH(C142,'[1]T12 - 3 Years (Formatted)'!$C$6:$C$212,0)</f>
        <v>153</v>
      </c>
      <c r="R142" t="str">
        <f t="shared" si="3"/>
        <v/>
      </c>
      <c r="T142" s="1" t="s">
        <v>197</v>
      </c>
    </row>
    <row r="143" spans="1:20" ht="15" customHeight="1" x14ac:dyDescent="0.25">
      <c r="C143" s="12" t="s">
        <v>149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150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150</v>
      </c>
      <c r="Q143" s="20">
        <f>MATCH(C143,'[1]T12 - 3 Years (Formatted)'!$C$6:$C$212,0)</f>
        <v>154</v>
      </c>
      <c r="R143" t="str">
        <f t="shared" si="3"/>
        <v/>
      </c>
      <c r="T143" s="1" t="s">
        <v>213</v>
      </c>
    </row>
    <row r="144" spans="1:20" ht="15" customHeight="1" x14ac:dyDescent="0.25">
      <c r="C144" s="15" t="s">
        <v>150</v>
      </c>
      <c r="D144" s="16">
        <v>397.78</v>
      </c>
      <c r="E144" s="16">
        <v>385.59</v>
      </c>
      <c r="F144" s="16">
        <v>1360.8</v>
      </c>
      <c r="G144" s="16">
        <v>474.79</v>
      </c>
      <c r="H144" s="16">
        <v>345.29</v>
      </c>
      <c r="I144" s="16">
        <v>851.85</v>
      </c>
      <c r="J144" s="16">
        <v>1070.44</v>
      </c>
      <c r="K144" s="16">
        <v>883.25</v>
      </c>
      <c r="L144" s="16">
        <v>82.08</v>
      </c>
      <c r="M144" s="16">
        <v>256.27999999999997</v>
      </c>
      <c r="N144" s="16">
        <v>12.54</v>
      </c>
      <c r="O144" s="16">
        <v>286.95999999999998</v>
      </c>
      <c r="P144" s="16">
        <v>6407.65</v>
      </c>
      <c r="Q144" s="20">
        <f>MATCH(C144,'[1]T12 - 3 Years (Formatted)'!$C$6:$C$212,0)</f>
        <v>155</v>
      </c>
      <c r="R144" t="str">
        <f t="shared" si="3"/>
        <v/>
      </c>
      <c r="T144" s="1" t="s">
        <v>197</v>
      </c>
    </row>
    <row r="145" spans="3:20" ht="15" customHeight="1" x14ac:dyDescent="0.25">
      <c r="C145" s="12" t="s">
        <v>151</v>
      </c>
      <c r="D145" s="13">
        <v>588.32000000000005</v>
      </c>
      <c r="E145" s="13">
        <v>47.34</v>
      </c>
      <c r="F145" s="13">
        <v>168.07</v>
      </c>
      <c r="G145" s="13">
        <v>578.89</v>
      </c>
      <c r="H145" s="13">
        <v>831.71</v>
      </c>
      <c r="I145" s="13">
        <v>551.98</v>
      </c>
      <c r="J145" s="13">
        <v>932.78</v>
      </c>
      <c r="K145" s="13">
        <v>541.09</v>
      </c>
      <c r="L145" s="13">
        <v>476.69</v>
      </c>
      <c r="M145" s="13">
        <v>543.61</v>
      </c>
      <c r="N145" s="13">
        <v>238.59</v>
      </c>
      <c r="O145" s="13">
        <v>183.42</v>
      </c>
      <c r="P145" s="13">
        <v>5682.49</v>
      </c>
      <c r="Q145" s="20">
        <f>MATCH(C145,'[1]T12 - 3 Years (Formatted)'!$C$6:$C$212,0)</f>
        <v>156</v>
      </c>
      <c r="R145" t="str">
        <f t="shared" si="3"/>
        <v/>
      </c>
      <c r="T145" s="1" t="s">
        <v>197</v>
      </c>
    </row>
    <row r="146" spans="3:20" ht="15" customHeight="1" x14ac:dyDescent="0.25">
      <c r="C146" s="15" t="s">
        <v>152</v>
      </c>
      <c r="D146" s="16">
        <v>0</v>
      </c>
      <c r="E146" s="16">
        <v>0</v>
      </c>
      <c r="F146" s="16">
        <v>0</v>
      </c>
      <c r="G146" s="16">
        <v>295</v>
      </c>
      <c r="H146" s="16">
        <v>155</v>
      </c>
      <c r="I146" s="16">
        <v>0</v>
      </c>
      <c r="J146" s="16">
        <v>0</v>
      </c>
      <c r="K146" s="16">
        <v>181.28</v>
      </c>
      <c r="L146" s="16">
        <v>240</v>
      </c>
      <c r="M146" s="16">
        <v>110</v>
      </c>
      <c r="N146" s="16">
        <v>497</v>
      </c>
      <c r="O146" s="16">
        <v>225</v>
      </c>
      <c r="P146" s="16">
        <v>1703.28</v>
      </c>
      <c r="Q146" s="20">
        <f>MATCH(C146,'[1]T12 - 3 Years (Formatted)'!$C$6:$C$212,0)</f>
        <v>157</v>
      </c>
      <c r="R146" t="str">
        <f t="shared" si="3"/>
        <v/>
      </c>
      <c r="T146" s="1" t="s">
        <v>214</v>
      </c>
    </row>
    <row r="147" spans="3:20" ht="15" customHeight="1" x14ac:dyDescent="0.25">
      <c r="C147" s="12" t="s">
        <v>153</v>
      </c>
      <c r="D147" s="13">
        <v>815.51</v>
      </c>
      <c r="E147" s="13">
        <v>192.22</v>
      </c>
      <c r="F147" s="13">
        <v>87.89</v>
      </c>
      <c r="G147" s="13">
        <v>521.22</v>
      </c>
      <c r="H147" s="13">
        <v>531.69000000000005</v>
      </c>
      <c r="I147" s="13">
        <v>654.35</v>
      </c>
      <c r="J147" s="13">
        <v>424.37</v>
      </c>
      <c r="K147" s="13">
        <v>63.79</v>
      </c>
      <c r="L147" s="13">
        <v>467.44</v>
      </c>
      <c r="M147" s="13">
        <v>208.16</v>
      </c>
      <c r="N147" s="13">
        <v>165.28</v>
      </c>
      <c r="O147" s="13">
        <v>146.49</v>
      </c>
      <c r="P147" s="13">
        <v>4278.41</v>
      </c>
      <c r="Q147" s="20">
        <f>MATCH(C147,'[1]T12 - 3 Years (Formatted)'!$C$6:$C$212,0)</f>
        <v>158</v>
      </c>
      <c r="R147" t="str">
        <f t="shared" si="3"/>
        <v/>
      </c>
      <c r="T147" s="1" t="s">
        <v>197</v>
      </c>
    </row>
    <row r="148" spans="3:20" ht="15" customHeight="1" x14ac:dyDescent="0.25">
      <c r="C148" s="15" t="s">
        <v>154</v>
      </c>
      <c r="D148" s="16">
        <v>521.87</v>
      </c>
      <c r="E148" s="16">
        <v>181.97</v>
      </c>
      <c r="F148" s="16">
        <v>181.97</v>
      </c>
      <c r="G148" s="16">
        <v>181.97</v>
      </c>
      <c r="H148" s="16">
        <v>181.97</v>
      </c>
      <c r="I148" s="16">
        <v>181.97</v>
      </c>
      <c r="J148" s="16">
        <v>181.97</v>
      </c>
      <c r="K148" s="16">
        <v>181.97</v>
      </c>
      <c r="L148" s="16">
        <v>181.97</v>
      </c>
      <c r="M148" s="16">
        <v>189.42</v>
      </c>
      <c r="N148" s="16">
        <v>189.42</v>
      </c>
      <c r="O148" s="16">
        <v>464.42</v>
      </c>
      <c r="P148" s="16">
        <v>2820.89</v>
      </c>
      <c r="Q148" s="20">
        <f>MATCH(C148,'[1]T12 - 3 Years (Formatted)'!$C$6:$C$212,0)</f>
        <v>159</v>
      </c>
      <c r="R148" t="str">
        <f t="shared" si="3"/>
        <v/>
      </c>
      <c r="T148" s="1" t="s">
        <v>215</v>
      </c>
    </row>
    <row r="149" spans="3:20" ht="15" customHeight="1" x14ac:dyDescent="0.25">
      <c r="C149" s="12" t="s">
        <v>155</v>
      </c>
      <c r="D149" s="13">
        <v>0</v>
      </c>
      <c r="E149" s="13">
        <v>0</v>
      </c>
      <c r="F149" s="13">
        <v>897.21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252.79</v>
      </c>
      <c r="N149" s="13">
        <v>0</v>
      </c>
      <c r="O149" s="13">
        <v>0</v>
      </c>
      <c r="P149" s="13">
        <v>1150</v>
      </c>
      <c r="Q149" s="20">
        <f>MATCH(C149,'[1]T12 - 3 Years (Formatted)'!$C$6:$C$212,0)</f>
        <v>160</v>
      </c>
      <c r="R149" t="str">
        <f t="shared" si="3"/>
        <v/>
      </c>
      <c r="T149" s="1" t="s">
        <v>197</v>
      </c>
    </row>
    <row r="150" spans="3:20" ht="15" customHeight="1" x14ac:dyDescent="0.25">
      <c r="C150" s="15" t="s">
        <v>156</v>
      </c>
      <c r="D150" s="16">
        <v>88.5</v>
      </c>
      <c r="E150" s="16">
        <v>0</v>
      </c>
      <c r="F150" s="16">
        <v>0</v>
      </c>
      <c r="G150" s="16">
        <v>0</v>
      </c>
      <c r="H150" s="16">
        <v>219.31</v>
      </c>
      <c r="I150" s="16">
        <v>22.94</v>
      </c>
      <c r="J150" s="16">
        <v>0</v>
      </c>
      <c r="K150" s="16">
        <v>272.63</v>
      </c>
      <c r="L150" s="16">
        <v>0</v>
      </c>
      <c r="M150" s="16">
        <v>162.63999999999999</v>
      </c>
      <c r="N150" s="16">
        <v>0</v>
      </c>
      <c r="O150" s="16">
        <v>585</v>
      </c>
      <c r="P150" s="16">
        <v>1351.02</v>
      </c>
      <c r="Q150" s="20">
        <f>MATCH(C150,'[1]T12 - 3 Years (Formatted)'!$C$6:$C$212,0)</f>
        <v>161</v>
      </c>
      <c r="R150" t="str">
        <f t="shared" si="3"/>
        <v/>
      </c>
      <c r="T150" s="1" t="s">
        <v>197</v>
      </c>
    </row>
    <row r="151" spans="3:20" ht="15" customHeight="1" x14ac:dyDescent="0.25">
      <c r="C151" s="12" t="s">
        <v>157</v>
      </c>
      <c r="D151" s="13">
        <v>0</v>
      </c>
      <c r="E151" s="13">
        <v>11.01</v>
      </c>
      <c r="F151" s="13">
        <v>0</v>
      </c>
      <c r="G151" s="13">
        <v>0</v>
      </c>
      <c r="H151" s="13">
        <v>0</v>
      </c>
      <c r="I151" s="13">
        <v>0</v>
      </c>
      <c r="J151" s="13">
        <v>43.52</v>
      </c>
      <c r="K151" s="13">
        <v>0</v>
      </c>
      <c r="L151" s="13">
        <v>0</v>
      </c>
      <c r="M151" s="13">
        <v>44.07</v>
      </c>
      <c r="N151" s="13">
        <v>0</v>
      </c>
      <c r="O151" s="13">
        <v>0</v>
      </c>
      <c r="P151" s="13">
        <v>98.6</v>
      </c>
      <c r="Q151" s="20">
        <f>MATCH(C151,'[1]T12 - 3 Years (Formatted)'!$C$6:$C$212,0)</f>
        <v>162</v>
      </c>
      <c r="R151" t="str">
        <f t="shared" si="3"/>
        <v/>
      </c>
      <c r="T151" s="1" t="s">
        <v>197</v>
      </c>
    </row>
    <row r="152" spans="3:20" ht="15" customHeight="1" x14ac:dyDescent="0.25">
      <c r="C152" s="15" t="s">
        <v>158</v>
      </c>
      <c r="D152" s="16">
        <v>781.43</v>
      </c>
      <c r="E152" s="16">
        <v>768.01</v>
      </c>
      <c r="F152" s="16">
        <v>641.03</v>
      </c>
      <c r="G152" s="16">
        <v>566.99</v>
      </c>
      <c r="H152" s="16">
        <v>501.83</v>
      </c>
      <c r="I152" s="16">
        <v>420.35</v>
      </c>
      <c r="J152" s="16">
        <v>883.38</v>
      </c>
      <c r="K152" s="16">
        <v>694.23</v>
      </c>
      <c r="L152" s="16">
        <v>378.09</v>
      </c>
      <c r="M152" s="16">
        <v>952.64</v>
      </c>
      <c r="N152" s="16">
        <v>413.58</v>
      </c>
      <c r="O152" s="16">
        <v>786.3</v>
      </c>
      <c r="P152" s="16">
        <v>7787.86</v>
      </c>
      <c r="Q152" s="20">
        <f>MATCH(C152,'[1]T12 - 3 Years (Formatted)'!$C$6:$C$212,0)</f>
        <v>163</v>
      </c>
      <c r="R152" t="str">
        <f t="shared" si="3"/>
        <v/>
      </c>
      <c r="T152" s="1" t="s">
        <v>197</v>
      </c>
    </row>
    <row r="153" spans="3:20" ht="15" customHeight="1" x14ac:dyDescent="0.25">
      <c r="C153" s="12" t="s">
        <v>159</v>
      </c>
      <c r="D153" s="13">
        <v>350</v>
      </c>
      <c r="E153" s="13">
        <v>0</v>
      </c>
      <c r="F153" s="13">
        <v>478</v>
      </c>
      <c r="G153" s="13">
        <v>205</v>
      </c>
      <c r="H153" s="13">
        <v>0</v>
      </c>
      <c r="I153" s="13">
        <v>675.5</v>
      </c>
      <c r="J153" s="13">
        <v>0</v>
      </c>
      <c r="K153" s="13">
        <v>260</v>
      </c>
      <c r="L153" s="13">
        <v>756.38</v>
      </c>
      <c r="M153" s="13">
        <v>675</v>
      </c>
      <c r="N153" s="13">
        <v>0</v>
      </c>
      <c r="O153" s="13">
        <v>473.95</v>
      </c>
      <c r="P153" s="13">
        <v>3873.83</v>
      </c>
      <c r="Q153" s="20">
        <f>MATCH(C153,'[1]T12 - 3 Years (Formatted)'!$C$6:$C$212,0)</f>
        <v>164</v>
      </c>
      <c r="R153" t="str">
        <f t="shared" si="3"/>
        <v/>
      </c>
      <c r="T153" s="1" t="s">
        <v>216</v>
      </c>
    </row>
    <row r="154" spans="3:20" ht="15" customHeight="1" x14ac:dyDescent="0.25">
      <c r="C154" s="15" t="s">
        <v>160</v>
      </c>
      <c r="D154" s="16">
        <v>0</v>
      </c>
      <c r="E154" s="16">
        <v>116.53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191.12</v>
      </c>
      <c r="L154" s="16">
        <v>0</v>
      </c>
      <c r="M154" s="16">
        <v>210.15</v>
      </c>
      <c r="N154" s="16">
        <v>544.85</v>
      </c>
      <c r="O154" s="16">
        <v>384.01</v>
      </c>
      <c r="P154" s="16">
        <v>1446.66</v>
      </c>
      <c r="Q154" s="20">
        <f>MATCH(C154,'[1]T12 - 3 Years (Formatted)'!$C$6:$C$212,0)</f>
        <v>165</v>
      </c>
      <c r="R154" t="str">
        <f t="shared" si="3"/>
        <v/>
      </c>
      <c r="T154" s="1" t="s">
        <v>197</v>
      </c>
    </row>
    <row r="155" spans="3:20" ht="15" customHeight="1" x14ac:dyDescent="0.25">
      <c r="C155" s="12" t="s">
        <v>161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20">
        <f>MATCH(C155,'[1]T12 - 3 Years (Formatted)'!$C$6:$C$212,0)</f>
        <v>166</v>
      </c>
      <c r="R155" t="str">
        <f t="shared" si="3"/>
        <v/>
      </c>
      <c r="T155" s="1" t="s">
        <v>217</v>
      </c>
    </row>
    <row r="156" spans="3:20" ht="15" customHeight="1" x14ac:dyDescent="0.25">
      <c r="C156" s="15" t="s">
        <v>162</v>
      </c>
      <c r="D156" s="16">
        <v>699.08</v>
      </c>
      <c r="E156" s="16">
        <v>253.78</v>
      </c>
      <c r="F156" s="16">
        <v>401.51</v>
      </c>
      <c r="G156" s="16">
        <v>62.14</v>
      </c>
      <c r="H156" s="16">
        <v>265.66000000000003</v>
      </c>
      <c r="I156" s="16">
        <v>330.6</v>
      </c>
      <c r="J156" s="16">
        <v>474.78</v>
      </c>
      <c r="K156" s="16">
        <v>833.43</v>
      </c>
      <c r="L156" s="16">
        <v>442.78</v>
      </c>
      <c r="M156" s="16">
        <v>228.35</v>
      </c>
      <c r="N156" s="16">
        <v>0</v>
      </c>
      <c r="O156" s="16">
        <v>187.75</v>
      </c>
      <c r="P156" s="16">
        <v>4179.8599999999997</v>
      </c>
      <c r="Q156" s="20">
        <f>MATCH(C156,'[1]T12 - 3 Years (Formatted)'!$C$6:$C$212,0)</f>
        <v>168</v>
      </c>
      <c r="R156" t="str">
        <f t="shared" si="3"/>
        <v/>
      </c>
      <c r="T156" s="1" t="s">
        <v>197</v>
      </c>
    </row>
    <row r="157" spans="3:20" ht="15" customHeight="1" x14ac:dyDescent="0.25">
      <c r="C157" s="12" t="s">
        <v>163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495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495</v>
      </c>
      <c r="Q157" s="20">
        <f>MATCH(C157,'[1]T12 - 3 Years (Formatted)'!$C$6:$C$212,0)</f>
        <v>169</v>
      </c>
      <c r="R157" t="str">
        <f t="shared" si="3"/>
        <v/>
      </c>
      <c r="T157" s="1" t="s">
        <v>197</v>
      </c>
    </row>
    <row r="158" spans="3:20" ht="15" customHeight="1" x14ac:dyDescent="0.25">
      <c r="C158" s="15" t="s">
        <v>164</v>
      </c>
      <c r="D158" s="16">
        <v>455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130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585</v>
      </c>
      <c r="Q158" s="20">
        <f>MATCH(C158,'[1]T12 - 3 Years (Formatted)'!$C$6:$C$212,0)</f>
        <v>170</v>
      </c>
      <c r="R158" t="str">
        <f t="shared" si="3"/>
        <v/>
      </c>
      <c r="T158" s="1" t="s">
        <v>218</v>
      </c>
    </row>
    <row r="159" spans="3:20" ht="15" customHeight="1" x14ac:dyDescent="0.25">
      <c r="C159" s="12" t="s">
        <v>165</v>
      </c>
      <c r="D159" s="13">
        <v>0</v>
      </c>
      <c r="E159" s="13">
        <v>0</v>
      </c>
      <c r="F159" s="13">
        <v>1304.79</v>
      </c>
      <c r="G159" s="13">
        <v>621.05999999999995</v>
      </c>
      <c r="H159" s="13">
        <v>0</v>
      </c>
      <c r="I159" s="13">
        <v>-326.2</v>
      </c>
      <c r="J159" s="13">
        <v>0</v>
      </c>
      <c r="K159" s="13">
        <v>2283.3200000000002</v>
      </c>
      <c r="L159" s="13">
        <v>0</v>
      </c>
      <c r="M159" s="13">
        <v>-2283.3200000000002</v>
      </c>
      <c r="N159" s="13">
        <v>247.9</v>
      </c>
      <c r="O159" s="13">
        <v>0</v>
      </c>
      <c r="P159" s="13">
        <v>1847.55</v>
      </c>
      <c r="Q159" s="20">
        <f>MATCH(C159,'[1]T12 - 3 Years (Formatted)'!$C$6:$C$212,0)</f>
        <v>171</v>
      </c>
      <c r="R159" t="str">
        <f t="shared" si="3"/>
        <v/>
      </c>
      <c r="T159" s="1" t="s">
        <v>197</v>
      </c>
    </row>
    <row r="160" spans="3:20" ht="15" customHeight="1" x14ac:dyDescent="0.25">
      <c r="C160" s="26" t="s">
        <v>166</v>
      </c>
      <c r="D160" s="14">
        <v>8695.83</v>
      </c>
      <c r="E160" s="14">
        <v>7909.62</v>
      </c>
      <c r="F160" s="14">
        <v>10349.31</v>
      </c>
      <c r="G160" s="14">
        <v>7787.88</v>
      </c>
      <c r="H160" s="14">
        <v>6145.34</v>
      </c>
      <c r="I160" s="14">
        <v>8129.19</v>
      </c>
      <c r="J160" s="14">
        <v>9019.33</v>
      </c>
      <c r="K160" s="14">
        <v>9833.48</v>
      </c>
      <c r="L160" s="14">
        <v>6226.83</v>
      </c>
      <c r="M160" s="14">
        <v>6958.3</v>
      </c>
      <c r="N160" s="14">
        <v>4962.0600000000004</v>
      </c>
      <c r="O160" s="14">
        <v>6274.52</v>
      </c>
      <c r="P160" s="14">
        <v>92291.69</v>
      </c>
      <c r="R160" t="str">
        <f t="shared" si="3"/>
        <v/>
      </c>
      <c r="T160" s="1" t="s">
        <v>197</v>
      </c>
    </row>
    <row r="161" spans="1:20" ht="15" customHeight="1" x14ac:dyDescent="0.25">
      <c r="A161" s="9"/>
      <c r="B161" s="9"/>
      <c r="C161" s="26" t="s">
        <v>167</v>
      </c>
      <c r="D161" s="11"/>
      <c r="E161" s="11"/>
      <c r="F161" s="11"/>
      <c r="R161" t="str">
        <f t="shared" si="3"/>
        <v/>
      </c>
      <c r="T161" s="1" t="s">
        <v>197</v>
      </c>
    </row>
    <row r="162" spans="1:20" ht="15" customHeight="1" x14ac:dyDescent="0.25">
      <c r="C162" s="15" t="s">
        <v>168</v>
      </c>
      <c r="D162" s="16">
        <v>436.99</v>
      </c>
      <c r="E162" s="16">
        <v>1278.17</v>
      </c>
      <c r="F162" s="16">
        <v>166.45</v>
      </c>
      <c r="G162" s="16">
        <v>1241.05</v>
      </c>
      <c r="H162" s="16">
        <v>759.5</v>
      </c>
      <c r="I162" s="16">
        <v>758.18</v>
      </c>
      <c r="J162" s="16">
        <v>1595.95</v>
      </c>
      <c r="K162" s="16">
        <v>565.53</v>
      </c>
      <c r="L162" s="16">
        <v>952.55</v>
      </c>
      <c r="M162" s="16">
        <v>1659.56</v>
      </c>
      <c r="N162" s="16">
        <v>138.78</v>
      </c>
      <c r="O162" s="16">
        <v>1062.3499999999999</v>
      </c>
      <c r="P162" s="16">
        <v>10615.06</v>
      </c>
      <c r="Q162" s="20">
        <f>MATCH(C162,'[1]T12 - 3 Years (Formatted)'!$C$6:$C$212,0)</f>
        <v>175</v>
      </c>
      <c r="R162" t="str">
        <f t="shared" si="3"/>
        <v/>
      </c>
      <c r="T162" s="1" t="s">
        <v>197</v>
      </c>
    </row>
    <row r="163" spans="1:20" ht="15" customHeight="1" x14ac:dyDescent="0.25">
      <c r="C163" s="12" t="s">
        <v>169</v>
      </c>
      <c r="D163" s="13">
        <v>1997</v>
      </c>
      <c r="E163" s="13">
        <v>821</v>
      </c>
      <c r="F163" s="13">
        <v>877</v>
      </c>
      <c r="G163" s="13">
        <v>0</v>
      </c>
      <c r="H163" s="13">
        <v>395</v>
      </c>
      <c r="I163" s="13">
        <v>2016</v>
      </c>
      <c r="J163" s="13">
        <v>416</v>
      </c>
      <c r="K163" s="13">
        <v>96</v>
      </c>
      <c r="L163" s="13">
        <v>4687.03</v>
      </c>
      <c r="M163" s="13">
        <v>1361</v>
      </c>
      <c r="N163" s="13">
        <v>408</v>
      </c>
      <c r="O163" s="13">
        <v>138</v>
      </c>
      <c r="P163" s="13">
        <v>13212.03</v>
      </c>
      <c r="Q163" s="20">
        <f>MATCH(C163,'[1]T12 - 3 Years (Formatted)'!$C$6:$C$212,0)</f>
        <v>176</v>
      </c>
      <c r="R163" t="str">
        <f t="shared" si="3"/>
        <v/>
      </c>
      <c r="T163" s="1" t="s">
        <v>197</v>
      </c>
    </row>
    <row r="164" spans="1:20" ht="15" customHeight="1" x14ac:dyDescent="0.25">
      <c r="C164" s="15" t="s">
        <v>170</v>
      </c>
      <c r="D164" s="16">
        <v>1917.66</v>
      </c>
      <c r="E164" s="16">
        <v>1771.16</v>
      </c>
      <c r="F164" s="16">
        <v>272.27</v>
      </c>
      <c r="G164" s="16">
        <v>3578.1</v>
      </c>
      <c r="H164" s="16">
        <v>828.97</v>
      </c>
      <c r="I164" s="16">
        <v>1292.46</v>
      </c>
      <c r="J164" s="16">
        <v>2347</v>
      </c>
      <c r="K164" s="16">
        <v>1727.77</v>
      </c>
      <c r="L164" s="16">
        <v>780.7</v>
      </c>
      <c r="M164" s="16">
        <v>878.83</v>
      </c>
      <c r="N164" s="16">
        <v>1460.47</v>
      </c>
      <c r="O164" s="16">
        <v>1324.62</v>
      </c>
      <c r="P164" s="16">
        <v>18180.009999999998</v>
      </c>
      <c r="Q164" s="20">
        <f>MATCH(C164,'[1]T12 - 3 Years (Formatted)'!$C$6:$C$212,0)</f>
        <v>177</v>
      </c>
      <c r="R164" t="str">
        <f t="shared" si="3"/>
        <v/>
      </c>
      <c r="T164" s="1" t="s">
        <v>197</v>
      </c>
    </row>
    <row r="165" spans="1:20" ht="15" customHeight="1" x14ac:dyDescent="0.25">
      <c r="C165" s="12" t="s">
        <v>171</v>
      </c>
      <c r="D165" s="13">
        <v>965</v>
      </c>
      <c r="E165" s="13">
        <v>1831.22</v>
      </c>
      <c r="F165" s="13">
        <v>2584</v>
      </c>
      <c r="G165" s="13">
        <v>817.5</v>
      </c>
      <c r="H165" s="13">
        <v>1780</v>
      </c>
      <c r="I165" s="13">
        <v>4970.8</v>
      </c>
      <c r="J165" s="13">
        <v>8022.28</v>
      </c>
      <c r="K165" s="13">
        <v>4209</v>
      </c>
      <c r="L165" s="13">
        <v>6810</v>
      </c>
      <c r="M165" s="13">
        <v>4627.25</v>
      </c>
      <c r="N165" s="13">
        <v>3487.5</v>
      </c>
      <c r="O165" s="13">
        <v>2505</v>
      </c>
      <c r="P165" s="13">
        <v>42609.55</v>
      </c>
      <c r="Q165" s="20">
        <f>MATCH(C165,'[1]T12 - 3 Years (Formatted)'!$C$6:$C$212,0)</f>
        <v>178</v>
      </c>
      <c r="R165" t="str">
        <f t="shared" si="3"/>
        <v/>
      </c>
      <c r="T165" s="1" t="s">
        <v>197</v>
      </c>
    </row>
    <row r="166" spans="1:20" ht="15" customHeight="1" x14ac:dyDescent="0.25">
      <c r="C166" s="15" t="s">
        <v>172</v>
      </c>
      <c r="D166" s="16">
        <v>125</v>
      </c>
      <c r="E166" s="16">
        <v>75</v>
      </c>
      <c r="F166" s="16">
        <v>325</v>
      </c>
      <c r="G166" s="16">
        <v>120</v>
      </c>
      <c r="H166" s="16">
        <v>330</v>
      </c>
      <c r="I166" s="16">
        <v>935</v>
      </c>
      <c r="J166" s="16">
        <v>885</v>
      </c>
      <c r="K166" s="16">
        <v>635</v>
      </c>
      <c r="L166" s="16">
        <v>550</v>
      </c>
      <c r="M166" s="16">
        <v>519.70000000000005</v>
      </c>
      <c r="N166" s="16">
        <v>210</v>
      </c>
      <c r="O166" s="16">
        <v>575</v>
      </c>
      <c r="P166" s="16">
        <v>5284.7</v>
      </c>
      <c r="Q166" s="20">
        <f>MATCH(C166,'[1]T12 - 3 Years (Formatted)'!$C$6:$C$212,0)</f>
        <v>179</v>
      </c>
      <c r="R166" t="str">
        <f t="shared" si="3"/>
        <v/>
      </c>
      <c r="T166" s="1" t="s">
        <v>197</v>
      </c>
    </row>
    <row r="167" spans="1:20" ht="15" customHeight="1" x14ac:dyDescent="0.25">
      <c r="C167" s="12" t="s">
        <v>173</v>
      </c>
      <c r="D167" s="13">
        <v>694</v>
      </c>
      <c r="E167" s="13">
        <v>138</v>
      </c>
      <c r="F167" s="13">
        <v>1590</v>
      </c>
      <c r="G167" s="13">
        <v>875</v>
      </c>
      <c r="H167" s="13">
        <v>1121</v>
      </c>
      <c r="I167" s="13">
        <v>1620</v>
      </c>
      <c r="J167" s="13">
        <v>889</v>
      </c>
      <c r="K167" s="13">
        <v>1223</v>
      </c>
      <c r="L167" s="13">
        <v>1220</v>
      </c>
      <c r="M167" s="13">
        <v>883</v>
      </c>
      <c r="N167" s="13">
        <v>626</v>
      </c>
      <c r="O167" s="13">
        <v>1353.5</v>
      </c>
      <c r="P167" s="13">
        <v>12232.5</v>
      </c>
      <c r="Q167" s="20">
        <f>MATCH(C167,'[1]T12 - 3 Years (Formatted)'!$C$6:$C$212,0)</f>
        <v>180</v>
      </c>
      <c r="R167" t="str">
        <f t="shared" si="3"/>
        <v/>
      </c>
      <c r="T167" s="1" t="s">
        <v>219</v>
      </c>
    </row>
    <row r="168" spans="1:20" ht="15" customHeight="1" x14ac:dyDescent="0.25">
      <c r="C168" s="15" t="s">
        <v>174</v>
      </c>
      <c r="D168" s="16">
        <v>350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280</v>
      </c>
      <c r="K168" s="16">
        <v>0</v>
      </c>
      <c r="L168" s="16">
        <v>0</v>
      </c>
      <c r="M168" s="16">
        <v>0</v>
      </c>
      <c r="N168" s="16">
        <v>561.79</v>
      </c>
      <c r="O168" s="16">
        <v>0</v>
      </c>
      <c r="P168" s="16">
        <v>1191.79</v>
      </c>
      <c r="Q168" s="20">
        <f>MATCH(C168,'[1]T12 - 3 Years (Formatted)'!$C$6:$C$212,0)</f>
        <v>181</v>
      </c>
      <c r="R168" t="str">
        <f t="shared" si="3"/>
        <v/>
      </c>
      <c r="T168" s="1" t="s">
        <v>197</v>
      </c>
    </row>
    <row r="169" spans="1:20" ht="15" customHeight="1" x14ac:dyDescent="0.25">
      <c r="C169" s="12" t="s">
        <v>175</v>
      </c>
      <c r="D169" s="13">
        <v>0</v>
      </c>
      <c r="E169" s="13">
        <v>0</v>
      </c>
      <c r="F169" s="13">
        <v>0</v>
      </c>
      <c r="G169" s="13">
        <v>0</v>
      </c>
      <c r="H169" s="13">
        <v>138.47999999999999</v>
      </c>
      <c r="I169" s="13">
        <v>100</v>
      </c>
      <c r="J169" s="13">
        <v>350</v>
      </c>
      <c r="K169" s="13">
        <v>103.48</v>
      </c>
      <c r="L169" s="13">
        <v>0</v>
      </c>
      <c r="M169" s="13">
        <v>0</v>
      </c>
      <c r="N169" s="13">
        <v>163.47999999999999</v>
      </c>
      <c r="O169" s="13">
        <v>225</v>
      </c>
      <c r="P169" s="13">
        <v>1080.44</v>
      </c>
      <c r="Q169" s="20">
        <f>MATCH(C169,'[1]T12 - 3 Years (Formatted)'!$C$6:$C$212,0)</f>
        <v>182</v>
      </c>
      <c r="R169" t="str">
        <f t="shared" si="3"/>
        <v/>
      </c>
      <c r="T169" s="1" t="s">
        <v>197</v>
      </c>
    </row>
    <row r="170" spans="1:20" ht="15" customHeight="1" x14ac:dyDescent="0.25">
      <c r="C170" s="15" t="s">
        <v>176</v>
      </c>
      <c r="D170" s="16">
        <v>986.02</v>
      </c>
      <c r="E170" s="16">
        <v>327.33999999999997</v>
      </c>
      <c r="F170" s="16">
        <v>71.38</v>
      </c>
      <c r="G170" s="16">
        <v>549.09</v>
      </c>
      <c r="H170" s="16">
        <v>501.71</v>
      </c>
      <c r="I170" s="16">
        <v>788.13</v>
      </c>
      <c r="J170" s="16">
        <v>1839.13</v>
      </c>
      <c r="K170" s="16">
        <v>619.67999999999995</v>
      </c>
      <c r="L170" s="16">
        <v>472.55</v>
      </c>
      <c r="M170" s="16">
        <v>112.38</v>
      </c>
      <c r="N170" s="16">
        <v>910.47</v>
      </c>
      <c r="O170" s="16">
        <v>199.24</v>
      </c>
      <c r="P170" s="16">
        <v>7377.12</v>
      </c>
      <c r="Q170" s="20">
        <f>MATCH(C170,'[1]T12 - 3 Years (Formatted)'!$C$6:$C$212,0)</f>
        <v>183</v>
      </c>
      <c r="R170" t="str">
        <f t="shared" si="3"/>
        <v/>
      </c>
      <c r="T170" s="1" t="s">
        <v>197</v>
      </c>
    </row>
    <row r="171" spans="1:20" ht="15" customHeight="1" x14ac:dyDescent="0.25">
      <c r="C171" s="26" t="s">
        <v>177</v>
      </c>
      <c r="D171" s="14">
        <v>7471.67</v>
      </c>
      <c r="E171" s="14">
        <v>6241.89</v>
      </c>
      <c r="F171" s="14">
        <v>5886.1</v>
      </c>
      <c r="G171" s="14">
        <v>7180.74</v>
      </c>
      <c r="H171" s="14">
        <v>5854.66</v>
      </c>
      <c r="I171" s="14">
        <v>12480.57</v>
      </c>
      <c r="J171" s="14">
        <v>16624.36</v>
      </c>
      <c r="K171" s="14">
        <v>9179.4599999999991</v>
      </c>
      <c r="L171" s="14">
        <v>15472.83</v>
      </c>
      <c r="M171" s="14">
        <v>10041.719999999999</v>
      </c>
      <c r="N171" s="14">
        <v>7966.49</v>
      </c>
      <c r="O171" s="14">
        <v>7382.71</v>
      </c>
      <c r="P171" s="14">
        <v>111783.2</v>
      </c>
      <c r="R171" t="str">
        <f t="shared" si="3"/>
        <v/>
      </c>
      <c r="T171" s="1" t="s">
        <v>197</v>
      </c>
    </row>
    <row r="172" spans="1:20" ht="15" customHeight="1" x14ac:dyDescent="0.25">
      <c r="A172" s="9"/>
      <c r="B172" s="9"/>
      <c r="C172" s="26" t="s">
        <v>178</v>
      </c>
      <c r="D172" s="11"/>
      <c r="E172" s="11"/>
      <c r="F172" s="11"/>
      <c r="R172" t="str">
        <f t="shared" si="3"/>
        <v/>
      </c>
      <c r="T172" s="1" t="s">
        <v>197</v>
      </c>
    </row>
    <row r="173" spans="1:20" ht="15" customHeight="1" x14ac:dyDescent="0.25">
      <c r="C173" s="12" t="s">
        <v>179</v>
      </c>
      <c r="D173" s="13">
        <v>9686.77</v>
      </c>
      <c r="E173" s="13">
        <v>9353</v>
      </c>
      <c r="F173" s="13">
        <v>9603.99</v>
      </c>
      <c r="G173" s="13">
        <v>11954.11</v>
      </c>
      <c r="H173" s="13">
        <v>13612.05</v>
      </c>
      <c r="I173" s="13">
        <v>16481.689999999999</v>
      </c>
      <c r="J173" s="13">
        <v>17929.400000000001</v>
      </c>
      <c r="K173" s="13">
        <v>15469.72</v>
      </c>
      <c r="L173" s="13">
        <v>15294.43</v>
      </c>
      <c r="M173" s="13">
        <v>12182.26</v>
      </c>
      <c r="N173" s="13">
        <v>10617.21</v>
      </c>
      <c r="O173" s="13">
        <v>10128.59</v>
      </c>
      <c r="P173" s="13">
        <v>152313.22</v>
      </c>
      <c r="Q173" s="20">
        <f>MATCH(C173,'[1]T12 - 3 Years (Formatted)'!$C$6:$C$212,0)</f>
        <v>187</v>
      </c>
      <c r="R173" t="str">
        <f t="shared" si="3"/>
        <v/>
      </c>
      <c r="T173" s="1" t="s">
        <v>197</v>
      </c>
    </row>
    <row r="174" spans="1:20" ht="15" customHeight="1" x14ac:dyDescent="0.25">
      <c r="C174" s="15" t="s">
        <v>180</v>
      </c>
      <c r="D174" s="16">
        <v>47.56</v>
      </c>
      <c r="E174" s="16">
        <v>108</v>
      </c>
      <c r="F174" s="16">
        <v>-18.93</v>
      </c>
      <c r="G174" s="16">
        <v>52.75</v>
      </c>
      <c r="H174" s="16">
        <v>147.49</v>
      </c>
      <c r="I174" s="16">
        <v>57.39</v>
      </c>
      <c r="J174" s="16">
        <v>62.52</v>
      </c>
      <c r="K174" s="16">
        <v>156.91999999999999</v>
      </c>
      <c r="L174" s="16">
        <v>130.87</v>
      </c>
      <c r="M174" s="16">
        <v>47.65</v>
      </c>
      <c r="N174" s="16">
        <v>174.08</v>
      </c>
      <c r="O174" s="16">
        <v>39.47</v>
      </c>
      <c r="P174" s="16">
        <v>1005.77</v>
      </c>
      <c r="Q174" s="20">
        <f>MATCH(C174,'[1]T12 - 3 Years (Formatted)'!$C$6:$C$212,0)</f>
        <v>188</v>
      </c>
      <c r="R174" t="str">
        <f t="shared" si="3"/>
        <v/>
      </c>
      <c r="T174" s="1" t="s">
        <v>197</v>
      </c>
    </row>
    <row r="175" spans="1:20" ht="15" customHeight="1" x14ac:dyDescent="0.25">
      <c r="C175" s="12" t="s">
        <v>181</v>
      </c>
      <c r="D175" s="13">
        <v>23969.98</v>
      </c>
      <c r="E175" s="13">
        <v>22792.87</v>
      </c>
      <c r="F175" s="13">
        <v>23769.81</v>
      </c>
      <c r="G175" s="13">
        <v>32770.660000000003</v>
      </c>
      <c r="H175" s="13">
        <v>37375.96</v>
      </c>
      <c r="I175" s="13">
        <v>39679.74</v>
      </c>
      <c r="J175" s="13">
        <v>45775.38</v>
      </c>
      <c r="K175" s="13">
        <v>42591.75</v>
      </c>
      <c r="L175" s="13">
        <v>35454.49</v>
      </c>
      <c r="M175" s="13">
        <v>24264.53</v>
      </c>
      <c r="N175" s="13">
        <v>23130.61</v>
      </c>
      <c r="O175" s="13">
        <v>23595.89</v>
      </c>
      <c r="P175" s="13">
        <v>375171.67</v>
      </c>
      <c r="Q175" s="20">
        <f>MATCH(C175,'[1]T12 - 3 Years (Formatted)'!$C$6:$C$212,0)</f>
        <v>189</v>
      </c>
      <c r="R175" t="str">
        <f t="shared" si="3"/>
        <v/>
      </c>
      <c r="T175" s="1" t="s">
        <v>197</v>
      </c>
    </row>
    <row r="176" spans="1:20" ht="15" customHeight="1" x14ac:dyDescent="0.25">
      <c r="C176" s="15" t="s">
        <v>182</v>
      </c>
      <c r="D176" s="16">
        <v>1015.13</v>
      </c>
      <c r="E176" s="16">
        <v>1500</v>
      </c>
      <c r="F176" s="16">
        <v>614.04</v>
      </c>
      <c r="G176" s="16">
        <v>1709.85</v>
      </c>
      <c r="H176" s="16">
        <v>2442.37</v>
      </c>
      <c r="I176" s="16">
        <v>3364.54</v>
      </c>
      <c r="J176" s="16">
        <v>3219.32</v>
      </c>
      <c r="K176" s="16">
        <v>3460.11</v>
      </c>
      <c r="L176" s="16">
        <v>3138.23</v>
      </c>
      <c r="M176" s="16">
        <v>2500</v>
      </c>
      <c r="N176" s="16">
        <v>515.64</v>
      </c>
      <c r="O176" s="16">
        <v>833.27</v>
      </c>
      <c r="P176" s="16">
        <v>24312.5</v>
      </c>
      <c r="Q176" s="20">
        <f>MATCH(C176,'[1]T12 - 3 Years (Formatted)'!$C$6:$C$212,0)</f>
        <v>190</v>
      </c>
      <c r="R176" t="str">
        <f t="shared" si="3"/>
        <v/>
      </c>
      <c r="T176" s="1" t="s">
        <v>197</v>
      </c>
    </row>
    <row r="177" spans="1:20" ht="15" customHeight="1" x14ac:dyDescent="0.25">
      <c r="C177" s="12" t="s">
        <v>183</v>
      </c>
      <c r="D177" s="13">
        <v>3239.48</v>
      </c>
      <c r="E177" s="13">
        <v>3920.19</v>
      </c>
      <c r="F177" s="13">
        <v>2340.41</v>
      </c>
      <c r="G177" s="13">
        <v>2716.93</v>
      </c>
      <c r="H177" s="13">
        <v>4511.46</v>
      </c>
      <c r="I177" s="13">
        <v>3878.44</v>
      </c>
      <c r="J177" s="13">
        <v>2015.17</v>
      </c>
      <c r="K177" s="13">
        <v>2777.18</v>
      </c>
      <c r="L177" s="13">
        <v>3483.55</v>
      </c>
      <c r="M177" s="13">
        <v>2261.08</v>
      </c>
      <c r="N177" s="13">
        <v>3754.21</v>
      </c>
      <c r="O177" s="13">
        <v>1013.08</v>
      </c>
      <c r="P177" s="13">
        <v>35911.18</v>
      </c>
      <c r="Q177" s="20">
        <f>MATCH(C177,'[1]T12 - 3 Years (Formatted)'!$C$6:$C$212,0)</f>
        <v>191</v>
      </c>
      <c r="R177" t="str">
        <f t="shared" si="3"/>
        <v/>
      </c>
      <c r="T177" s="1" t="s">
        <v>197</v>
      </c>
    </row>
    <row r="178" spans="1:20" ht="15" customHeight="1" x14ac:dyDescent="0.25">
      <c r="C178" s="15" t="s">
        <v>184</v>
      </c>
      <c r="D178" s="16">
        <v>3206.04</v>
      </c>
      <c r="E178" s="16">
        <v>3970.66</v>
      </c>
      <c r="F178" s="16">
        <v>2291.52</v>
      </c>
      <c r="G178" s="16">
        <v>2680.17</v>
      </c>
      <c r="H178" s="16">
        <v>4435.3500000000004</v>
      </c>
      <c r="I178" s="16">
        <v>3553.52</v>
      </c>
      <c r="J178" s="16">
        <v>1512.34</v>
      </c>
      <c r="K178" s="16">
        <v>2958.16</v>
      </c>
      <c r="L178" s="16">
        <v>3101.99</v>
      </c>
      <c r="M178" s="16">
        <v>2479.4899999999998</v>
      </c>
      <c r="N178" s="16">
        <v>3112.69</v>
      </c>
      <c r="O178" s="16">
        <v>684.12</v>
      </c>
      <c r="P178" s="16">
        <v>33986.050000000003</v>
      </c>
      <c r="Q178" s="20">
        <f>MATCH(C178,'[1]T12 - 3 Years (Formatted)'!$C$6:$C$212,0)</f>
        <v>192</v>
      </c>
      <c r="R178" t="str">
        <f t="shared" si="3"/>
        <v/>
      </c>
      <c r="T178" s="1" t="s">
        <v>197</v>
      </c>
    </row>
    <row r="179" spans="1:20" ht="15" customHeight="1" x14ac:dyDescent="0.25">
      <c r="C179" s="12" t="s">
        <v>185</v>
      </c>
      <c r="D179" s="13">
        <v>549.29999999999995</v>
      </c>
      <c r="E179" s="13">
        <v>725.6</v>
      </c>
      <c r="F179" s="13">
        <v>715.65</v>
      </c>
      <c r="G179" s="13">
        <v>765.55</v>
      </c>
      <c r="H179" s="13">
        <v>844</v>
      </c>
      <c r="I179" s="13">
        <v>1003.55</v>
      </c>
      <c r="J179" s="13">
        <v>1288.3499999999999</v>
      </c>
      <c r="K179" s="13">
        <v>1456.65</v>
      </c>
      <c r="L179" s="13">
        <v>1537.55</v>
      </c>
      <c r="M179" s="13">
        <v>1514.5</v>
      </c>
      <c r="N179" s="13">
        <v>1512.55</v>
      </c>
      <c r="O179" s="13">
        <v>1584.15</v>
      </c>
      <c r="P179" s="13">
        <v>13497.4</v>
      </c>
      <c r="Q179" s="20">
        <f>MATCH(C179,'[1]T12 - 3 Years (Formatted)'!$C$6:$C$212,0)</f>
        <v>193</v>
      </c>
      <c r="R179" t="str">
        <f t="shared" si="3"/>
        <v/>
      </c>
      <c r="T179" s="1" t="s">
        <v>197</v>
      </c>
    </row>
    <row r="180" spans="1:20" ht="15" customHeight="1" x14ac:dyDescent="0.25">
      <c r="C180" s="15" t="s">
        <v>186</v>
      </c>
      <c r="D180" s="16">
        <v>137.69999999999999</v>
      </c>
      <c r="E180" s="16">
        <v>335.67</v>
      </c>
      <c r="F180" s="16">
        <v>740.93</v>
      </c>
      <c r="G180" s="16">
        <v>247.09</v>
      </c>
      <c r="H180" s="16">
        <v>49.77</v>
      </c>
      <c r="I180" s="16">
        <v>149.13</v>
      </c>
      <c r="J180" s="16">
        <v>157.93</v>
      </c>
      <c r="K180" s="16">
        <v>139.87</v>
      </c>
      <c r="L180" s="16">
        <v>119.65</v>
      </c>
      <c r="M180" s="16">
        <v>203.45</v>
      </c>
      <c r="N180" s="16">
        <v>435.24</v>
      </c>
      <c r="O180" s="16">
        <v>295</v>
      </c>
      <c r="P180" s="16">
        <v>3011.43</v>
      </c>
      <c r="Q180" s="20">
        <f>MATCH(C180,'[1]T12 - 3 Years (Formatted)'!$C$6:$C$212,0)</f>
        <v>194</v>
      </c>
      <c r="R180" t="str">
        <f t="shared" si="3"/>
        <v/>
      </c>
      <c r="T180" s="1" t="s">
        <v>197</v>
      </c>
    </row>
    <row r="181" spans="1:20" ht="15" customHeight="1" x14ac:dyDescent="0.25">
      <c r="C181" s="12" t="s">
        <v>187</v>
      </c>
      <c r="D181" s="13">
        <v>31760.35</v>
      </c>
      <c r="E181" s="13">
        <v>31790.080000000002</v>
      </c>
      <c r="F181" s="13">
        <v>33453.83</v>
      </c>
      <c r="G181" s="13">
        <v>33451.370000000003</v>
      </c>
      <c r="H181" s="13">
        <v>33423.42</v>
      </c>
      <c r="I181" s="13">
        <v>33384.620000000003</v>
      </c>
      <c r="J181" s="13">
        <v>33384.620000000003</v>
      </c>
      <c r="K181" s="13">
        <v>33384.629999999997</v>
      </c>
      <c r="L181" s="13">
        <v>33349.370000000003</v>
      </c>
      <c r="M181" s="13">
        <v>33458.69</v>
      </c>
      <c r="N181" s="13">
        <v>33349.370000000003</v>
      </c>
      <c r="O181" s="13">
        <v>33450.629999999997</v>
      </c>
      <c r="P181" s="13">
        <v>397640.98</v>
      </c>
      <c r="Q181" s="20">
        <f>MATCH(C181,'[1]T12 - 3 Years (Formatted)'!$C$6:$C$212,0)</f>
        <v>195</v>
      </c>
      <c r="R181" t="str">
        <f t="shared" si="3"/>
        <v/>
      </c>
      <c r="T181" s="1" t="s">
        <v>197</v>
      </c>
    </row>
    <row r="182" spans="1:20" ht="15" customHeight="1" x14ac:dyDescent="0.25">
      <c r="C182" s="15" t="s">
        <v>188</v>
      </c>
      <c r="D182" s="16">
        <v>3363.09</v>
      </c>
      <c r="E182" s="16">
        <v>3539.46</v>
      </c>
      <c r="F182" s="16">
        <v>3252.35</v>
      </c>
      <c r="G182" s="16">
        <v>3260.63</v>
      </c>
      <c r="H182" s="16">
        <v>3604.89</v>
      </c>
      <c r="I182" s="16">
        <v>3334.73</v>
      </c>
      <c r="J182" s="16">
        <v>4688.16</v>
      </c>
      <c r="K182" s="16">
        <v>3319.97</v>
      </c>
      <c r="L182" s="16">
        <v>3195.13</v>
      </c>
      <c r="M182" s="16">
        <v>4113.4399999999996</v>
      </c>
      <c r="N182" s="16">
        <v>5242.1099999999997</v>
      </c>
      <c r="O182" s="16">
        <v>4608.87</v>
      </c>
      <c r="P182" s="16">
        <v>45522.83</v>
      </c>
      <c r="Q182" s="20">
        <f>MATCH(C182,'[1]T12 - 3 Years (Formatted)'!$C$6:$C$212,0)</f>
        <v>196</v>
      </c>
      <c r="R182" t="str">
        <f t="shared" si="3"/>
        <v/>
      </c>
      <c r="T182" s="1" t="s">
        <v>197</v>
      </c>
    </row>
    <row r="183" spans="1:20" ht="15" customHeight="1" x14ac:dyDescent="0.25">
      <c r="C183" s="12" t="s">
        <v>189</v>
      </c>
      <c r="D183" s="13">
        <v>4296.8500000000004</v>
      </c>
      <c r="E183" s="13">
        <v>4434.26</v>
      </c>
      <c r="F183" s="13">
        <v>4891.92</v>
      </c>
      <c r="G183" s="13">
        <v>5162.17</v>
      </c>
      <c r="H183" s="13">
        <v>4841.92</v>
      </c>
      <c r="I183" s="13">
        <v>4741.92</v>
      </c>
      <c r="J183" s="13">
        <v>4811.37</v>
      </c>
      <c r="K183" s="13">
        <v>5062.17</v>
      </c>
      <c r="L183" s="13">
        <v>4741.92</v>
      </c>
      <c r="M183" s="13">
        <v>5382.42</v>
      </c>
      <c r="N183" s="13">
        <v>4841.92</v>
      </c>
      <c r="O183" s="13">
        <v>4891.92</v>
      </c>
      <c r="P183" s="13">
        <v>58100.76</v>
      </c>
      <c r="Q183" s="20">
        <f>MATCH(C183,'[1]T12 - 3 Years (Formatted)'!$C$6:$C$212,0)</f>
        <v>197</v>
      </c>
      <c r="R183" t="str">
        <f t="shared" si="3"/>
        <v/>
      </c>
      <c r="T183" s="1" t="s">
        <v>197</v>
      </c>
    </row>
    <row r="184" spans="1:20" ht="15" customHeight="1" x14ac:dyDescent="0.25">
      <c r="C184" s="26" t="s">
        <v>190</v>
      </c>
      <c r="D184" s="14">
        <v>81272.25</v>
      </c>
      <c r="E184" s="14">
        <v>82469.789999999994</v>
      </c>
      <c r="F184" s="14">
        <v>81655.520000000004</v>
      </c>
      <c r="G184" s="14">
        <v>94771.28</v>
      </c>
      <c r="H184" s="14">
        <v>105288.68</v>
      </c>
      <c r="I184" s="14">
        <v>109629.27</v>
      </c>
      <c r="J184" s="14">
        <v>114844.56</v>
      </c>
      <c r="K184" s="14">
        <v>110777.13</v>
      </c>
      <c r="L184" s="14">
        <v>103547.18</v>
      </c>
      <c r="M184" s="14">
        <v>88407.51</v>
      </c>
      <c r="N184" s="14">
        <v>86685.63</v>
      </c>
      <c r="O184" s="14">
        <v>81124.990000000005</v>
      </c>
      <c r="P184" s="14">
        <v>1140473.79</v>
      </c>
      <c r="R184" t="str">
        <f t="shared" si="3"/>
        <v/>
      </c>
      <c r="T184" s="1" t="s">
        <v>197</v>
      </c>
    </row>
    <row r="185" spans="1:20" ht="15" customHeight="1" x14ac:dyDescent="0.25">
      <c r="A185" s="9"/>
      <c r="B185" s="9"/>
      <c r="C185" s="26" t="s">
        <v>191</v>
      </c>
      <c r="D185" s="11"/>
      <c r="E185" s="11"/>
      <c r="F185" s="11"/>
      <c r="R185" t="str">
        <f t="shared" ref="R129:R185" si="4">IF(ISERROR($Q185),PROPER(TRIM($C185)),"")</f>
        <v/>
      </c>
      <c r="T185" s="1" t="s">
        <v>197</v>
      </c>
    </row>
    <row r="186" spans="1:20" ht="15" customHeight="1" x14ac:dyDescent="0.25">
      <c r="C186" s="15" t="s">
        <v>192</v>
      </c>
      <c r="D186" s="16">
        <v>47000</v>
      </c>
      <c r="E186" s="16">
        <v>47000</v>
      </c>
      <c r="F186" s="16">
        <v>47000</v>
      </c>
      <c r="G186" s="16">
        <v>47000</v>
      </c>
      <c r="H186" s="16">
        <v>47000</v>
      </c>
      <c r="I186" s="16">
        <v>47000</v>
      </c>
      <c r="J186" s="16">
        <v>47000</v>
      </c>
      <c r="K186" s="16">
        <v>47000</v>
      </c>
      <c r="L186" s="16">
        <v>47000</v>
      </c>
      <c r="M186" s="16">
        <v>129000</v>
      </c>
      <c r="N186" s="16">
        <v>129240.88</v>
      </c>
      <c r="O186" s="16">
        <v>129240.88</v>
      </c>
      <c r="P186" s="16">
        <v>810481.76</v>
      </c>
      <c r="Q186" s="20">
        <f>MATCH(C186,'[1]T12 - 3 Years (Formatted)'!$C$6:$C$212,0)</f>
        <v>201</v>
      </c>
      <c r="R186" t="str">
        <f t="shared" si="3"/>
        <v/>
      </c>
      <c r="T186" s="1" t="s">
        <v>197</v>
      </c>
    </row>
    <row r="187" spans="1:20" ht="15" customHeight="1" x14ac:dyDescent="0.25">
      <c r="C187" s="12" t="s">
        <v>193</v>
      </c>
      <c r="D187" s="13">
        <v>3757.17</v>
      </c>
      <c r="E187" s="13">
        <v>3757.23</v>
      </c>
      <c r="F187" s="13">
        <v>4454</v>
      </c>
      <c r="G187" s="13">
        <v>4454</v>
      </c>
      <c r="H187" s="13">
        <v>4454</v>
      </c>
      <c r="I187" s="13">
        <v>4454</v>
      </c>
      <c r="J187" s="13">
        <v>4454</v>
      </c>
      <c r="K187" s="13">
        <v>4454</v>
      </c>
      <c r="L187" s="13">
        <v>4454</v>
      </c>
      <c r="M187" s="13">
        <v>4454</v>
      </c>
      <c r="N187" s="13">
        <v>4454</v>
      </c>
      <c r="O187" s="13">
        <v>4454</v>
      </c>
      <c r="P187" s="13">
        <v>52054.400000000001</v>
      </c>
      <c r="Q187" s="20">
        <f>MATCH(C187,'[1]T12 - 3 Years (Formatted)'!$C$6:$C$212,0)</f>
        <v>202</v>
      </c>
      <c r="R187" t="str">
        <f t="shared" si="3"/>
        <v/>
      </c>
      <c r="T187" s="1" t="s">
        <v>197</v>
      </c>
    </row>
    <row r="188" spans="1:20" ht="15" customHeight="1" x14ac:dyDescent="0.25">
      <c r="C188" s="26" t="s">
        <v>194</v>
      </c>
      <c r="D188" s="14">
        <v>50757.17</v>
      </c>
      <c r="E188" s="14">
        <v>50757.23</v>
      </c>
      <c r="F188" s="14">
        <v>51454</v>
      </c>
      <c r="G188" s="14">
        <v>51454</v>
      </c>
      <c r="H188" s="14">
        <v>51454</v>
      </c>
      <c r="I188" s="14">
        <v>51454</v>
      </c>
      <c r="J188" s="14">
        <v>51454</v>
      </c>
      <c r="K188" s="14">
        <v>51454</v>
      </c>
      <c r="L188" s="14">
        <v>51454</v>
      </c>
      <c r="M188" s="14">
        <v>133454</v>
      </c>
      <c r="N188" s="14">
        <v>133694.88</v>
      </c>
      <c r="O188" s="14">
        <v>133694.88</v>
      </c>
      <c r="P188" s="14">
        <v>862536.16</v>
      </c>
    </row>
    <row r="189" spans="1:20" ht="15" customHeight="1" x14ac:dyDescent="0.25">
      <c r="B189" s="10"/>
      <c r="C189" s="26" t="s">
        <v>195</v>
      </c>
      <c r="D189" s="14">
        <v>246892.23</v>
      </c>
      <c r="E189" s="14">
        <v>242087.67999999999</v>
      </c>
      <c r="F189" s="14">
        <v>254459.11</v>
      </c>
      <c r="G189" s="14">
        <v>257402.37</v>
      </c>
      <c r="H189" s="14">
        <v>266845.51</v>
      </c>
      <c r="I189" s="14">
        <v>280416.14</v>
      </c>
      <c r="J189" s="14">
        <v>290530.57</v>
      </c>
      <c r="K189" s="14">
        <v>273677.42</v>
      </c>
      <c r="L189" s="14">
        <v>267126.62</v>
      </c>
      <c r="M189" s="14">
        <v>336012.15</v>
      </c>
      <c r="N189" s="14">
        <v>335116.02</v>
      </c>
      <c r="O189" s="14">
        <v>335001.76</v>
      </c>
      <c r="P189" s="14">
        <v>3385567.58</v>
      </c>
    </row>
    <row r="190" spans="1:20" ht="15" customHeight="1" x14ac:dyDescent="0.25">
      <c r="A190" s="10"/>
      <c r="B190" s="10"/>
      <c r="C190" s="26" t="s">
        <v>196</v>
      </c>
      <c r="D190" s="14">
        <v>261166.68</v>
      </c>
      <c r="E190" s="14">
        <v>270495.40999999997</v>
      </c>
      <c r="F190" s="14">
        <v>264016.01</v>
      </c>
      <c r="G190" s="14">
        <v>250280.86</v>
      </c>
      <c r="H190" s="14">
        <v>241888.96</v>
      </c>
      <c r="I190" s="14">
        <v>238492.64</v>
      </c>
      <c r="J190" s="14">
        <v>234963.95</v>
      </c>
      <c r="K190" s="14">
        <v>252581.52</v>
      </c>
      <c r="L190" s="14">
        <v>259764.38</v>
      </c>
      <c r="M190" s="14">
        <v>189616.53</v>
      </c>
      <c r="N190" s="14">
        <v>185772.72</v>
      </c>
      <c r="O190" s="14">
        <v>192009.17</v>
      </c>
      <c r="P190" s="14">
        <v>2841048.83</v>
      </c>
    </row>
    <row r="191" spans="1:20" ht="15" customHeight="1" x14ac:dyDescent="0.25">
      <c r="A191" s="10"/>
      <c r="B191" s="10"/>
      <c r="C191" s="10"/>
    </row>
    <row r="193" spans="1:16" ht="15" customHeight="1" x14ac:dyDescent="0.25">
      <c r="A193" s="9"/>
      <c r="B193" s="10"/>
      <c r="C193" s="10"/>
      <c r="D193" s="10"/>
      <c r="E193" s="10"/>
      <c r="F193" s="10"/>
    </row>
    <row r="194" spans="1:16" ht="15" customHeight="1" x14ac:dyDescent="0.25">
      <c r="A194" s="9"/>
      <c r="B194" s="9"/>
      <c r="C194" s="11"/>
      <c r="D194" s="11"/>
      <c r="E194" s="11"/>
      <c r="F194" s="11"/>
    </row>
    <row r="195" spans="1:16" ht="15" customHeight="1" x14ac:dyDescent="0.25"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1:16" ht="15" customHeight="1" x14ac:dyDescent="0.25"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 ht="15" customHeight="1" x14ac:dyDescent="0.25"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1:16" ht="15" customHeight="1" x14ac:dyDescent="0.25">
      <c r="C198" s="1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1:16" ht="15" customHeight="1" x14ac:dyDescent="0.25">
      <c r="C199" s="15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1:16" ht="15" customHeight="1" x14ac:dyDescent="0.25">
      <c r="C200" s="1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1:16" ht="15" customHeight="1" x14ac:dyDescent="0.25"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1:16" ht="15" customHeight="1" x14ac:dyDescent="0.25"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1:16" ht="15" customHeight="1" x14ac:dyDescent="0.25"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1:16" ht="15" customHeight="1" x14ac:dyDescent="0.25">
      <c r="C204" s="1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1:16" ht="15" customHeight="1" x14ac:dyDescent="0.25"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1:16" ht="15" customHeight="1" x14ac:dyDescent="0.25">
      <c r="C206" s="1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1:16" ht="15" customHeight="1" x14ac:dyDescent="0.25">
      <c r="C207" s="15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1:16" ht="15" customHeight="1" x14ac:dyDescent="0.25">
      <c r="C208" s="1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3:16" ht="15" customHeight="1" x14ac:dyDescent="0.25">
      <c r="C209" s="15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3:16" ht="15" customHeight="1" x14ac:dyDescent="0.25">
      <c r="C210" s="1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3:16" ht="15" customHeight="1" x14ac:dyDescent="0.25">
      <c r="C211" s="15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3:16" ht="15" customHeight="1" x14ac:dyDescent="0.25"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3:16" ht="15" customHeight="1" x14ac:dyDescent="0.25">
      <c r="C213" s="15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3:16" ht="15" customHeight="1" x14ac:dyDescent="0.25">
      <c r="C214" s="1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3:16" ht="15" customHeight="1" x14ac:dyDescent="0.25">
      <c r="C215" s="1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3:16" ht="15" customHeight="1" x14ac:dyDescent="0.25">
      <c r="C216" s="1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3:16" ht="15" customHeight="1" x14ac:dyDescent="0.25">
      <c r="C217" s="1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3:16" ht="15" customHeight="1" x14ac:dyDescent="0.25">
      <c r="C218" s="1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3:16" ht="15" customHeight="1" x14ac:dyDescent="0.25">
      <c r="C219" s="15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3:16" ht="15" customHeight="1" x14ac:dyDescent="0.25">
      <c r="C220" s="1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3:16" ht="15" customHeight="1" x14ac:dyDescent="0.25"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3:16" ht="15" customHeight="1" x14ac:dyDescent="0.25">
      <c r="C222" s="12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3:16" ht="15" customHeight="1" x14ac:dyDescent="0.25">
      <c r="C223" s="15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3:16" ht="15" customHeight="1" x14ac:dyDescent="0.25">
      <c r="C224" s="17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ht="15" customHeight="1" x14ac:dyDescent="0.25">
      <c r="A225" s="9"/>
      <c r="B225" s="9"/>
      <c r="C225" s="11"/>
      <c r="D225" s="11"/>
      <c r="E225" s="11"/>
      <c r="F225" s="11"/>
    </row>
    <row r="226" spans="1:16" ht="15" customHeight="1" x14ac:dyDescent="0.25">
      <c r="C226" s="1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 ht="15" customHeight="1" x14ac:dyDescent="0.25">
      <c r="C227" s="15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1:16" ht="15" customHeight="1" x14ac:dyDescent="0.25">
      <c r="C228" s="17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ht="15" customHeight="1" x14ac:dyDescent="0.25">
      <c r="A229" s="9"/>
      <c r="B229" s="9"/>
      <c r="C229" s="11"/>
      <c r="D229" s="11"/>
      <c r="E229" s="11"/>
      <c r="F229" s="11"/>
    </row>
    <row r="230" spans="1:16" ht="15" customHeight="1" x14ac:dyDescent="0.25">
      <c r="C230" s="12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1:16" ht="15" customHeight="1" x14ac:dyDescent="0.25">
      <c r="C231" s="15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1:16" ht="15" customHeight="1" x14ac:dyDescent="0.25">
      <c r="C232" s="12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1:16" ht="15" customHeight="1" x14ac:dyDescent="0.25">
      <c r="C233" s="15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1:16" ht="15" customHeight="1" x14ac:dyDescent="0.25">
      <c r="C234" s="1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1:16" ht="15" customHeight="1" x14ac:dyDescent="0.25">
      <c r="C235" s="15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1:16" ht="15" customHeight="1" x14ac:dyDescent="0.25">
      <c r="C236" s="12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1:16" ht="15" customHeight="1" x14ac:dyDescent="0.25">
      <c r="C237" s="15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1:16" ht="15" customHeight="1" x14ac:dyDescent="0.25">
      <c r="C238" s="17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ht="15" customHeight="1" x14ac:dyDescent="0.25">
      <c r="A239" s="9"/>
      <c r="B239" s="9"/>
      <c r="C239" s="11"/>
      <c r="D239" s="11"/>
      <c r="E239" s="11"/>
      <c r="F239" s="11"/>
    </row>
    <row r="240" spans="1:16" ht="15" customHeight="1" x14ac:dyDescent="0.25">
      <c r="C240" s="12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1:16" ht="15" customHeight="1" x14ac:dyDescent="0.25">
      <c r="C241" s="17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ht="15" customHeight="1" x14ac:dyDescent="0.25">
      <c r="B242" s="10"/>
      <c r="C242" s="10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ht="15" customHeight="1" x14ac:dyDescent="0.25">
      <c r="A243" s="18"/>
      <c r="B243" s="18"/>
      <c r="C243" s="2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ht="15" customHeight="1" x14ac:dyDescent="0.25"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</sheetData>
  <pageMargins left="0.15000000596046401" right="0.15000000596046401" top="0.25" bottom="0.37000000476837203" header="0.3" footer="0.3"/>
  <pageSetup paperSize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8456A1-DF9E-4A39-951A-5CE780F5E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03DAD-5108-45D9-B59E-7526510430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D2C9D2-1899-4F51-938E-3C580AE2D1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 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Borgeson</cp:lastModifiedBy>
  <dcterms:created xsi:type="dcterms:W3CDTF">2021-12-13T18:47:31Z</dcterms:created>
  <dcterms:modified xsi:type="dcterms:W3CDTF">2022-02-18T04:03:30Z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  <property fmtid="{D5CDD505-2E9C-101B-9397-08002B2CF9AE}" pid="3" name="ContentTypeId">
    <vt:lpwstr>0x010100D773717D7821A043A392B172EFA3B6DF</vt:lpwstr>
  </property>
</Properties>
</file>