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95" yWindow="0" windowWidth="26010" windowHeight="20985" tabRatio="600" firstSheet="0" activeTab="0" autoFilterDateGrouping="1"/>
  </bookViews>
  <sheets>
    <sheet name="Sheet1 (2)" sheetId="1" state="visible" r:id="rId1"/>
  </sheets>
  <definedNames>
    <definedName name="_xlnm.Print_Area" localSheetId="0">'Sheet1 (2)'!$A$1:$M$92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2">
    <numFmt numFmtId="164" formatCode="#,##0.00;[Red]\-#,##0.00"/>
    <numFmt numFmtId="165" formatCode="[$-409]d\-mmm;@"/>
  </numFmts>
  <fonts count="16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b val="1"/>
      <sz val="9"/>
    </font>
    <font>
      <name val="Arial"/>
      <sz val="9"/>
    </font>
    <font>
      <name val="Arial"/>
      <b val="1"/>
      <sz val="11"/>
    </font>
    <font>
      <name val="Arial"/>
      <sz val="11"/>
    </font>
    <font>
      <name val="Arial"/>
      <family val="2"/>
      <color rgb="FF303030"/>
      <sz val="12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4" fontId="7" fillId="0" borderId="0" pivotButton="0" quotePrefix="0" xfId="0"/>
    <xf numFmtId="164" fontId="8" fillId="0" borderId="0" pivotButton="0" quotePrefix="0" xfId="0"/>
    <xf numFmtId="164" fontId="9" fillId="0" borderId="2" pivotButton="0" quotePrefix="0" xfId="0"/>
    <xf numFmtId="164" fontId="10" fillId="0" borderId="3" pivotButton="0" quotePrefix="0" xfId="0"/>
    <xf numFmtId="164" fontId="6" fillId="0" borderId="2" pivotButton="0" quotePrefix="0" xfId="0"/>
    <xf numFmtId="164" fontId="5" fillId="0" borderId="0" pivotButton="0" quotePrefix="0" xfId="0"/>
    <xf numFmtId="164" fontId="15" fillId="0" borderId="0" pivotButton="0" quotePrefix="0" xfId="0"/>
    <xf numFmtId="0" fontId="15" fillId="0" borderId="0" pivotButton="0" quotePrefix="0" xfId="0"/>
    <xf numFmtId="165" fontId="1" fillId="2" borderId="1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0" fontId="3" fillId="4" borderId="0" applyAlignment="1" pivotButton="0" quotePrefix="0" xfId="0">
      <alignment horizontal="left" vertical="top" wrapText="1"/>
    </xf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4" fillId="5" borderId="0" applyAlignment="1" pivotButton="0" quotePrefix="0" xfId="0">
      <alignment horizontal="left" vertical="top" wrapText="1"/>
    </xf>
    <xf numFmtId="0" fontId="2" fillId="3" borderId="0" pivotButton="0" quotePrefix="0" xfId="0"/>
    <xf numFmtId="164" fontId="9" fillId="0" borderId="0" pivotButton="0" quotePrefix="0" xfId="0"/>
    <xf numFmtId="164" fontId="6" fillId="0" borderId="0" pivotButton="0" quotePrefix="0" xfId="0"/>
    <xf numFmtId="164" fontId="1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92"/>
  <sheetViews>
    <sheetView tabSelected="1" showOutlineSymbols="0" showWhiteSpace="0" topLeftCell="A40" zoomScale="90" zoomScaleNormal="90" workbookViewId="0">
      <selection activeCell="A88" sqref="A88"/>
    </sheetView>
  </sheetViews>
  <sheetFormatPr baseColWidth="8" defaultRowHeight="14.25"/>
  <cols>
    <col width="52.125" bestFit="1" customWidth="1" min="1" max="1"/>
    <col width="0.875" customWidth="1" min="2" max="2"/>
    <col width="14.25" customWidth="1" min="3" max="3"/>
    <col width="11.375" customWidth="1" min="4" max="4"/>
    <col width="12.875" customWidth="1" min="5" max="5"/>
    <col width="14" customWidth="1" min="6" max="6"/>
    <col width="11.25" customWidth="1" min="7" max="7"/>
    <col width="11.75" customWidth="1" min="8" max="8"/>
    <col width="13.875" customWidth="1" min="9" max="9"/>
    <col width="13.5" customWidth="1" min="10" max="10"/>
    <col width="12.25" customWidth="1" min="11" max="13"/>
    <col width="14" customWidth="1" min="14" max="14"/>
    <col width="11.375" bestFit="1" customWidth="1" min="15" max="15"/>
  </cols>
  <sheetData>
    <row r="1" ht="23.25" customHeight="1">
      <c r="A1" s="19" t="inlineStr">
        <is>
          <t>Income Statement - 12 Month</t>
        </is>
      </c>
      <c r="N1" s="19" t="n"/>
    </row>
    <row r="2">
      <c r="A2" s="18" t="inlineStr">
        <is>
          <t>Exported On: 08/09/2024 04:26 PM</t>
        </is>
      </c>
      <c r="N2" s="18" t="n"/>
    </row>
    <row r="3">
      <c r="A3" s="18" t="n"/>
      <c r="N3" s="18" t="n"/>
    </row>
    <row r="4" ht="16.5" customHeight="1">
      <c r="A4" s="17" t="inlineStr">
        <is>
          <t>AZTEC Property Management LLC</t>
        </is>
      </c>
      <c r="N4" s="17" t="n"/>
    </row>
    <row r="5" ht="16.5" customHeight="1">
      <c r="A5" s="17" t="inlineStr">
        <is>
          <t>Properties: Camelot Apartments - 1022 E. Narramore Avenue Buckeye, AZ 85326</t>
        </is>
      </c>
      <c r="N5" s="17" t="n"/>
    </row>
    <row r="6" ht="16.5" customHeight="1">
      <c r="A6" s="17" t="inlineStr">
        <is>
          <t>Fund Type: All</t>
        </is>
      </c>
      <c r="N6" s="17" t="n"/>
    </row>
    <row r="7" ht="16.5" customHeight="1">
      <c r="A7" s="17" t="inlineStr">
        <is>
          <t>Period Range: Jan 2024 to Dec 2024</t>
        </is>
      </c>
      <c r="N7" s="17" t="n"/>
    </row>
    <row r="8" ht="16.5" customHeight="1">
      <c r="A8" s="17" t="inlineStr">
        <is>
          <t>Accounting Basis: Cash</t>
        </is>
      </c>
      <c r="N8" s="17" t="n"/>
    </row>
    <row r="9" ht="16.5" customHeight="1">
      <c r="A9" s="17" t="inlineStr">
        <is>
          <t>Level of Detail: Detail View</t>
        </is>
      </c>
      <c r="N9" s="17" t="n"/>
    </row>
    <row r="10" ht="16.5" customHeight="1">
      <c r="A10" s="17" t="inlineStr">
        <is>
          <t>Include Zero Balance GL Accounts: No</t>
        </is>
      </c>
      <c r="N10" s="17" t="n"/>
    </row>
    <row r="11">
      <c r="A11" s="18" t="n"/>
      <c r="N11" s="18" t="n"/>
    </row>
    <row r="12" ht="16.5" customFormat="1" customHeight="1" s="12">
      <c r="A12" s="11" t="inlineStr">
        <is>
          <t>Account Name</t>
        </is>
      </c>
      <c r="B12" s="11" t="n"/>
      <c r="C12" s="11" t="n">
        <v>45315</v>
      </c>
      <c r="D12" s="11" t="n">
        <v>45346</v>
      </c>
      <c r="E12" s="11" t="n">
        <v>45375</v>
      </c>
      <c r="F12" s="11" t="n">
        <v>45406</v>
      </c>
      <c r="G12" s="11" t="n">
        <v>45436</v>
      </c>
      <c r="H12" s="11" t="n">
        <v>45467</v>
      </c>
      <c r="I12" s="11" t="n">
        <v>45497</v>
      </c>
      <c r="J12" s="11" t="n">
        <v>45528</v>
      </c>
      <c r="K12" s="11" t="n">
        <v>45559</v>
      </c>
      <c r="L12" s="11" t="n">
        <v>45589</v>
      </c>
      <c r="M12" s="11" t="n">
        <v>45620</v>
      </c>
      <c r="N12" s="11" t="n">
        <v>45657</v>
      </c>
    </row>
    <row r="13" ht="15.75" customHeight="1">
      <c r="A13" s="2" t="inlineStr">
        <is>
          <t>Operating Income &amp; Expense</t>
        </is>
      </c>
      <c r="B13" s="2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</row>
    <row r="14" ht="15.75" customHeight="1">
      <c r="A14" s="2" t="inlineStr">
        <is>
          <t xml:space="preserve">    Income</t>
        </is>
      </c>
      <c r="B14" s="2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 ht="15.75" customHeight="1">
      <c r="A15" s="2" t="inlineStr">
        <is>
          <t xml:space="preserve">        RENTS</t>
        </is>
      </c>
      <c r="B15" s="2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</row>
    <row r="16" ht="15" customHeight="1">
      <c r="A16" s="1" t="inlineStr">
        <is>
          <t xml:space="preserve">            Rent Income</t>
        </is>
      </c>
      <c r="B16" s="1" t="n"/>
      <c r="C16" s="3" t="n">
        <v>94474.99000000001</v>
      </c>
      <c r="D16" s="3" t="n">
        <v>94354.78999999999</v>
      </c>
      <c r="E16" s="3" t="n">
        <v>98033.75999999999</v>
      </c>
      <c r="F16" s="3" t="n">
        <v>96106.41</v>
      </c>
      <c r="G16" s="3" t="n">
        <v>95118.14</v>
      </c>
      <c r="H16" s="3" t="n">
        <v>94577.75</v>
      </c>
      <c r="I16" s="3" t="n">
        <v>98847.82000000001</v>
      </c>
      <c r="J16" s="3" t="n">
        <v>98169.53999999999</v>
      </c>
      <c r="K16" s="3" t="n">
        <v>95658.33</v>
      </c>
      <c r="L16" s="3" t="n">
        <v>97791.50999999999</v>
      </c>
      <c r="M16" s="3" t="n">
        <v>99883.08</v>
      </c>
      <c r="N16" s="8" t="n">
        <v>100722.44</v>
      </c>
    </row>
    <row r="17" ht="15" customHeight="1">
      <c r="A17" s="1" t="inlineStr">
        <is>
          <t xml:space="preserve">            Section 8 Rent</t>
        </is>
      </c>
      <c r="B17" s="1" t="n"/>
      <c r="C17" s="3" t="n">
        <v>2505.88</v>
      </c>
      <c r="D17" s="3" t="n">
        <v>2505.88</v>
      </c>
      <c r="E17" s="3" t="n">
        <v>2505.88</v>
      </c>
      <c r="F17" s="3" t="n">
        <v>2505.88</v>
      </c>
      <c r="G17" s="3" t="n">
        <v>2505.88</v>
      </c>
      <c r="H17" s="3" t="n">
        <v>2505.88</v>
      </c>
      <c r="I17" s="3" t="n">
        <v>2505.88</v>
      </c>
      <c r="J17" s="3" t="n">
        <v>2577</v>
      </c>
      <c r="K17" s="3" t="n">
        <v>1395.1</v>
      </c>
      <c r="L17" s="3" t="n">
        <v>23</v>
      </c>
      <c r="M17" s="3" t="n">
        <v>3572.96</v>
      </c>
      <c r="N17" s="8" t="n">
        <v>2482.36</v>
      </c>
    </row>
    <row r="18" ht="15.75" customHeight="1">
      <c r="A18" s="2" t="inlineStr">
        <is>
          <t xml:space="preserve">        Total RENTS</t>
        </is>
      </c>
      <c r="B18" s="2" t="n"/>
      <c r="C18" s="5" t="n">
        <v>96980.87</v>
      </c>
      <c r="D18" s="5" t="n">
        <v>96860.67</v>
      </c>
      <c r="E18" s="5" t="n">
        <v>100539.64</v>
      </c>
      <c r="F18" s="5" t="n">
        <v>98612.28999999999</v>
      </c>
      <c r="G18" s="5" t="n">
        <v>97624.02</v>
      </c>
      <c r="H18" s="5" t="n">
        <v>97083.63</v>
      </c>
      <c r="I18" s="5" t="n">
        <v>101353.7</v>
      </c>
      <c r="J18" s="5" t="n">
        <v>100746.54</v>
      </c>
      <c r="K18" s="5" t="n">
        <v>97053.42999999999</v>
      </c>
      <c r="L18" s="5" t="n">
        <v>97814.50999999999</v>
      </c>
      <c r="M18" s="5" t="n">
        <v>103456.04</v>
      </c>
      <c r="N18" s="7" t="n">
        <v>103204.8</v>
      </c>
      <c r="O18" s="13" t="n"/>
    </row>
    <row r="19" ht="15" customHeight="1">
      <c r="A19" s="1" t="inlineStr">
        <is>
          <t xml:space="preserve">        Other Income</t>
        </is>
      </c>
      <c r="B19" s="1" t="n"/>
      <c r="C19" s="3" t="n">
        <v>86.75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ht="15.75" customHeight="1">
      <c r="A20" s="2" t="inlineStr">
        <is>
          <t xml:space="preserve">        FEES</t>
        </is>
      </c>
      <c r="B20" s="2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</row>
    <row r="21" ht="15" customHeight="1">
      <c r="A21" s="1" t="inlineStr">
        <is>
          <t xml:space="preserve">            Notice &amp; NSF Fees</t>
        </is>
      </c>
      <c r="B21" s="1" t="n"/>
      <c r="C21" s="3" t="n">
        <v>135</v>
      </c>
      <c r="D21" s="3" t="n">
        <v>350</v>
      </c>
      <c r="E21" s="3" t="n">
        <v>50</v>
      </c>
      <c r="F21" s="3" t="n">
        <v>0</v>
      </c>
      <c r="G21" s="3" t="n">
        <v>150</v>
      </c>
      <c r="H21" s="3" t="n">
        <v>35</v>
      </c>
      <c r="I21" s="3" t="n">
        <v>100</v>
      </c>
      <c r="J21" s="3" t="n">
        <v>177</v>
      </c>
      <c r="K21" s="3" t="n">
        <v>98</v>
      </c>
      <c r="L21" s="3" t="n">
        <v>0</v>
      </c>
      <c r="M21" s="3" t="n">
        <v>0</v>
      </c>
      <c r="N21" s="3" t="n">
        <v>0</v>
      </c>
    </row>
    <row r="22" ht="15" customHeight="1">
      <c r="A22" s="1" t="inlineStr">
        <is>
          <t xml:space="preserve">            Tax Passthru</t>
        </is>
      </c>
      <c r="B22" s="1" t="n"/>
      <c r="C22" s="3" t="n">
        <v>2044.51</v>
      </c>
      <c r="D22" s="3" t="n">
        <v>2023.08</v>
      </c>
      <c r="E22" s="3" t="n">
        <v>2117.32</v>
      </c>
      <c r="F22" s="3" t="n">
        <v>2076.2</v>
      </c>
      <c r="G22" s="3" t="n">
        <v>2068.2</v>
      </c>
      <c r="H22" s="3" t="n">
        <v>2042.16</v>
      </c>
      <c r="I22" s="3" t="n">
        <v>2150.94</v>
      </c>
      <c r="J22" s="3" t="n">
        <v>2105.19</v>
      </c>
      <c r="K22" s="3" t="n">
        <v>2047.69</v>
      </c>
      <c r="L22" s="3" t="n">
        <v>2086.28</v>
      </c>
      <c r="M22" s="3" t="n">
        <v>2177.9</v>
      </c>
      <c r="N22" s="8" t="n">
        <v>2171.52</v>
      </c>
    </row>
    <row r="23" ht="15" customHeight="1">
      <c r="A23" s="1" t="inlineStr">
        <is>
          <t xml:space="preserve">            Pet Fee-Non Refundable</t>
        </is>
      </c>
      <c r="B23" s="1" t="n"/>
      <c r="C23" s="3" t="n">
        <v>0</v>
      </c>
      <c r="D23" s="3" t="n">
        <v>0</v>
      </c>
      <c r="E23" s="3" t="n">
        <v>150</v>
      </c>
      <c r="F23" s="3" t="n">
        <v>0</v>
      </c>
      <c r="G23" s="3" t="n">
        <v>0</v>
      </c>
      <c r="H23" s="3" t="n">
        <v>300</v>
      </c>
      <c r="I23" s="3" t="n">
        <v>0</v>
      </c>
      <c r="J23" s="3" t="n">
        <v>600</v>
      </c>
      <c r="K23" s="3" t="n">
        <v>0</v>
      </c>
      <c r="L23" s="3" t="n">
        <v>0</v>
      </c>
      <c r="M23" s="3" t="n">
        <v>0</v>
      </c>
      <c r="N23" s="3" t="n">
        <v>0</v>
      </c>
    </row>
    <row r="24" ht="15" customHeight="1">
      <c r="A24" s="1" t="inlineStr">
        <is>
          <t xml:space="preserve">            Application Fee Income</t>
        </is>
      </c>
      <c r="B24" s="1" t="n"/>
      <c r="C24" s="3" t="n">
        <v>35</v>
      </c>
      <c r="D24" s="3" t="n">
        <v>140</v>
      </c>
      <c r="E24" s="3" t="n">
        <v>35</v>
      </c>
      <c r="F24" s="3" t="n">
        <v>70</v>
      </c>
      <c r="G24" s="3" t="n">
        <v>35</v>
      </c>
      <c r="H24" s="3" t="n">
        <v>70</v>
      </c>
      <c r="I24" s="3" t="n">
        <v>170</v>
      </c>
      <c r="J24" s="3" t="n">
        <v>220</v>
      </c>
      <c r="K24" s="3" t="n">
        <v>370</v>
      </c>
      <c r="L24" s="3" t="n">
        <v>225</v>
      </c>
      <c r="M24" s="3" t="n">
        <v>30</v>
      </c>
      <c r="N24" s="8" t="n">
        <v>30</v>
      </c>
    </row>
    <row r="25" ht="15" customHeight="1">
      <c r="A25" s="1" t="inlineStr">
        <is>
          <t xml:space="preserve">            Late Fee</t>
        </is>
      </c>
      <c r="B25" s="1" t="n"/>
      <c r="C25" s="3" t="n">
        <v>670</v>
      </c>
      <c r="D25" s="3" t="n">
        <v>709.0599999999999</v>
      </c>
      <c r="E25" s="3" t="n">
        <v>580.9400000000001</v>
      </c>
      <c r="F25" s="3" t="n">
        <v>300</v>
      </c>
      <c r="G25" s="3" t="n">
        <v>839.25</v>
      </c>
      <c r="H25" s="3" t="n">
        <v>750.75</v>
      </c>
      <c r="I25" s="3" t="n">
        <v>460</v>
      </c>
      <c r="J25" s="3" t="n">
        <v>860</v>
      </c>
      <c r="K25" s="3" t="n">
        <v>660</v>
      </c>
      <c r="L25" s="3" t="n">
        <v>340</v>
      </c>
      <c r="M25" s="3" t="n">
        <v>860</v>
      </c>
      <c r="N25" s="8" t="n">
        <v>410</v>
      </c>
    </row>
    <row r="26" ht="15" customHeight="1">
      <c r="A26" s="1" t="inlineStr">
        <is>
          <t xml:space="preserve">            Utility Reimbursement Fee</t>
        </is>
      </c>
      <c r="B26" s="1" t="n"/>
      <c r="C26" s="3" t="n">
        <v>0</v>
      </c>
      <c r="D26" s="3" t="n">
        <v>745.22</v>
      </c>
      <c r="E26" s="3" t="n">
        <v>0</v>
      </c>
      <c r="F26" s="3" t="n">
        <v>0</v>
      </c>
      <c r="G26" s="3" t="n">
        <v>648.5700000000001</v>
      </c>
      <c r="H26" s="3" t="n">
        <v>0</v>
      </c>
      <c r="I26" s="3" t="n">
        <v>0</v>
      </c>
      <c r="J26" s="3" t="n">
        <v>0</v>
      </c>
      <c r="K26" s="3" t="n">
        <v>80.01000000000001</v>
      </c>
      <c r="L26" s="3" t="n">
        <v>0</v>
      </c>
      <c r="M26" s="3" t="n">
        <v>0</v>
      </c>
      <c r="N26" s="8" t="n">
        <v>0</v>
      </c>
    </row>
    <row r="27" ht="17.45" customHeight="1">
      <c r="A27" s="1" t="inlineStr">
        <is>
          <t xml:space="preserve">            Water</t>
        </is>
      </c>
      <c r="B27" s="1" t="n"/>
      <c r="C27" s="3" t="n">
        <v>3326.34</v>
      </c>
      <c r="D27" s="3" t="n">
        <v>3298.56</v>
      </c>
      <c r="E27" s="3" t="n">
        <v>3427</v>
      </c>
      <c r="F27" s="3" t="n">
        <v>3425.85</v>
      </c>
      <c r="G27" s="3" t="n">
        <v>3419.72</v>
      </c>
      <c r="H27" s="3" t="n">
        <v>3478.73</v>
      </c>
      <c r="I27" s="3" t="n">
        <v>3583.15</v>
      </c>
      <c r="J27" s="3" t="n">
        <v>3609.24</v>
      </c>
      <c r="K27" s="3" t="n">
        <v>3481.24</v>
      </c>
      <c r="L27" s="3" t="n">
        <v>3747.35</v>
      </c>
      <c r="M27" s="3" t="n">
        <v>3785.98</v>
      </c>
      <c r="N27" s="8" t="n">
        <v>3846.5</v>
      </c>
    </row>
    <row r="28" ht="15.6" customHeight="1">
      <c r="A28" s="1" t="inlineStr">
        <is>
          <t xml:space="preserve">            Washer/Dryer Hook up in unit</t>
        </is>
      </c>
      <c r="B28" s="1" t="n"/>
      <c r="C28" s="3" t="n">
        <v>1302.66</v>
      </c>
      <c r="D28" s="3" t="n">
        <v>1286.69</v>
      </c>
      <c r="E28" s="3" t="n">
        <v>1407.25</v>
      </c>
      <c r="F28" s="3" t="n">
        <v>1484.35</v>
      </c>
      <c r="G28" s="3" t="n">
        <v>1321</v>
      </c>
      <c r="H28" s="3" t="n">
        <v>1322.74</v>
      </c>
      <c r="I28" s="3" t="n">
        <v>1359.67</v>
      </c>
      <c r="J28" s="3" t="n">
        <v>1368.99</v>
      </c>
      <c r="K28" s="3" t="n">
        <v>1302.84</v>
      </c>
      <c r="L28" s="3" t="n">
        <v>1356.25</v>
      </c>
      <c r="M28" s="3" t="n">
        <v>1397.02</v>
      </c>
      <c r="N28" s="8" t="n">
        <v>1419.25</v>
      </c>
    </row>
    <row r="29" ht="15" customHeight="1">
      <c r="A29" s="1" t="inlineStr">
        <is>
          <t xml:space="preserve">            Pet Rent</t>
        </is>
      </c>
      <c r="B29" s="1" t="n"/>
      <c r="C29" s="3" t="n">
        <v>220</v>
      </c>
      <c r="D29" s="3" t="n">
        <v>220</v>
      </c>
      <c r="E29" s="3" t="n">
        <v>240</v>
      </c>
      <c r="F29" s="3" t="n">
        <v>206.45</v>
      </c>
      <c r="G29" s="3" t="n">
        <v>200</v>
      </c>
      <c r="H29" s="3" t="n">
        <v>220</v>
      </c>
      <c r="I29" s="3" t="n">
        <v>236</v>
      </c>
      <c r="J29" s="3" t="n">
        <v>280</v>
      </c>
      <c r="K29" s="3" t="n">
        <v>299.94</v>
      </c>
      <c r="L29" s="3" t="n">
        <v>360.46</v>
      </c>
      <c r="M29" s="3" t="n">
        <v>320</v>
      </c>
      <c r="N29" s="8" t="n">
        <v>340</v>
      </c>
    </row>
    <row r="30" ht="15" customHeight="1">
      <c r="A30" s="1" t="inlineStr">
        <is>
          <t xml:space="preserve">            Non Refundable Deposits at Move in</t>
        </is>
      </c>
      <c r="B30" s="1" t="n"/>
      <c r="C30" s="3" t="n">
        <v>300</v>
      </c>
      <c r="D30" s="3" t="n">
        <v>200</v>
      </c>
      <c r="E30" s="3" t="n">
        <v>500</v>
      </c>
      <c r="F30" s="3" t="n">
        <v>100</v>
      </c>
      <c r="G30" s="3" t="n">
        <v>200</v>
      </c>
      <c r="H30" s="3" t="n">
        <v>700</v>
      </c>
      <c r="I30" s="3" t="n">
        <v>200</v>
      </c>
      <c r="J30" s="3" t="n">
        <v>200</v>
      </c>
      <c r="K30" s="3" t="n">
        <v>300</v>
      </c>
      <c r="L30" s="3" t="n">
        <v>100</v>
      </c>
      <c r="M30" s="3" t="n">
        <v>100</v>
      </c>
      <c r="N30" s="3" t="n">
        <v>0</v>
      </c>
    </row>
    <row r="31" ht="15" customHeight="1">
      <c r="A31" s="1" t="inlineStr">
        <is>
          <t xml:space="preserve">            W/D Rental </t>
        </is>
      </c>
      <c r="B31" s="1" t="n"/>
      <c r="C31" s="3" t="n">
        <v>0</v>
      </c>
      <c r="D31" s="3" t="n">
        <v>0</v>
      </c>
      <c r="E31" s="3" t="n">
        <v>0</v>
      </c>
      <c r="F31" s="3" t="n">
        <v>0</v>
      </c>
      <c r="G31" s="3" t="n">
        <v>215</v>
      </c>
      <c r="H31" s="3" t="n">
        <v>360</v>
      </c>
      <c r="I31" s="3" t="n">
        <v>360</v>
      </c>
      <c r="J31" s="3" t="n">
        <v>193.18</v>
      </c>
      <c r="K31" s="3" t="n">
        <v>531.77</v>
      </c>
      <c r="L31" s="3" t="n">
        <v>585</v>
      </c>
      <c r="M31" s="3" t="n">
        <v>660</v>
      </c>
      <c r="N31" s="8" t="n">
        <v>660</v>
      </c>
    </row>
    <row r="32" ht="15" customHeight="1">
      <c r="A32" s="1" t="inlineStr">
        <is>
          <t xml:space="preserve">            Attorney's Fees</t>
        </is>
      </c>
      <c r="B32" s="1" t="n"/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100</v>
      </c>
      <c r="J32" s="3" t="n">
        <v>58</v>
      </c>
      <c r="K32" s="3" t="n">
        <v>0</v>
      </c>
      <c r="L32" s="3" t="n">
        <v>0</v>
      </c>
      <c r="M32" s="3" t="n">
        <v>0</v>
      </c>
      <c r="N32" s="3" t="n">
        <v>0</v>
      </c>
    </row>
    <row r="33" ht="15.75" customHeight="1">
      <c r="A33" s="2" t="inlineStr">
        <is>
          <t xml:space="preserve">        Total FEES</t>
        </is>
      </c>
      <c r="B33" s="2" t="n"/>
      <c r="C33" s="5">
        <f>SUM(C21:C32)</f>
        <v/>
      </c>
      <c r="D33" s="5">
        <f>SUM(D21:D32)</f>
        <v/>
      </c>
      <c r="E33" s="5">
        <f>SUM(E21:E32)</f>
        <v/>
      </c>
      <c r="F33" s="5">
        <f>SUM(F21:F32)</f>
        <v/>
      </c>
      <c r="G33" s="5">
        <f>SUM(G21:G32)</f>
        <v/>
      </c>
      <c r="H33" s="5">
        <f>SUM(H21:H32)</f>
        <v/>
      </c>
      <c r="I33" s="5">
        <f>SUM(I21:I32)</f>
        <v/>
      </c>
      <c r="J33" s="5">
        <f>SUM(J21:J32)</f>
        <v/>
      </c>
      <c r="K33" s="5">
        <f>SUM(K21:K32)</f>
        <v/>
      </c>
      <c r="L33" s="5">
        <f>SUM(L21:L32)</f>
        <v/>
      </c>
      <c r="M33" s="5">
        <f>SUM(M21:M32)</f>
        <v/>
      </c>
      <c r="N33" s="20" t="n"/>
    </row>
    <row r="34" ht="15" customHeight="1">
      <c r="A34" s="1" t="inlineStr">
        <is>
          <t xml:space="preserve">        Transfer fee to Mgmt Company</t>
        </is>
      </c>
      <c r="B34" s="1" t="n"/>
      <c r="C34" s="3" t="n">
        <v>400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400</v>
      </c>
      <c r="J34" s="3" t="n">
        <v>200</v>
      </c>
      <c r="K34" s="3" t="n">
        <v>0</v>
      </c>
      <c r="L34" s="3" t="n">
        <v>0</v>
      </c>
      <c r="M34" s="3" t="n">
        <v>0</v>
      </c>
      <c r="N34" s="3" t="n">
        <v>0</v>
      </c>
    </row>
    <row r="35" ht="15" customHeight="1">
      <c r="A35" s="1" t="inlineStr">
        <is>
          <t xml:space="preserve">        Laundry Income</t>
        </is>
      </c>
      <c r="B35" s="1" t="n"/>
      <c r="C35" s="3" t="n">
        <v>829.0599999999999</v>
      </c>
      <c r="D35" s="3" t="n">
        <v>750.96</v>
      </c>
      <c r="E35" s="3" t="n">
        <v>1494.18</v>
      </c>
      <c r="F35" s="3" t="n">
        <v>0</v>
      </c>
      <c r="G35" s="3" t="n">
        <v>1608.84</v>
      </c>
      <c r="H35" s="3" t="n">
        <v>0</v>
      </c>
      <c r="I35" s="3" t="n">
        <v>883.4400000000001</v>
      </c>
      <c r="J35" s="3" t="n">
        <v>778.14</v>
      </c>
      <c r="K35" s="3" t="n">
        <v>636.16</v>
      </c>
      <c r="L35" s="3" t="n">
        <v>858.96</v>
      </c>
      <c r="M35" s="3" t="n">
        <v>800.28</v>
      </c>
      <c r="N35" s="8" t="n">
        <v>621.9</v>
      </c>
    </row>
    <row r="36" ht="15.75" customHeight="1">
      <c r="A36" s="2" t="inlineStr">
        <is>
          <t xml:space="preserve">    Total Operating Income</t>
        </is>
      </c>
      <c r="B36" s="2" t="n"/>
      <c r="C36" s="5" t="n">
        <v>106330.19</v>
      </c>
      <c r="D36" s="5" t="n">
        <v>106584.24</v>
      </c>
      <c r="E36" s="5" t="n">
        <v>110541.33</v>
      </c>
      <c r="F36" s="5" t="n">
        <v>106275.14</v>
      </c>
      <c r="G36" s="5" t="n">
        <v>108329.6</v>
      </c>
      <c r="H36" s="5" t="n">
        <v>106363.01</v>
      </c>
      <c r="I36" s="5">
        <f>SUM(I18,I19,I33,I34,I35)</f>
        <v/>
      </c>
      <c r="J36" s="5">
        <f>SUM(J18,J33,J34,J35)</f>
        <v/>
      </c>
      <c r="K36" s="5">
        <f>SUM(K18,K33,K34,K35)</f>
        <v/>
      </c>
      <c r="L36" s="5">
        <f>SUM(L18+L33+L35)</f>
        <v/>
      </c>
      <c r="M36" s="5">
        <f>SUM(M18+M33+M35)</f>
        <v/>
      </c>
      <c r="N36" s="20" t="n"/>
    </row>
    <row r="37" ht="15.75" customHeight="1">
      <c r="A37" s="2" t="inlineStr">
        <is>
          <t xml:space="preserve">    Expense</t>
        </is>
      </c>
      <c r="B37" s="2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</row>
    <row r="38" ht="15" customHeight="1">
      <c r="A38" s="1" t="inlineStr">
        <is>
          <t xml:space="preserve">        Advertising</t>
        </is>
      </c>
      <c r="B38" s="1" t="n"/>
      <c r="C38" s="3" t="n">
        <v>239</v>
      </c>
      <c r="D38" s="3" t="n">
        <v>607</v>
      </c>
      <c r="E38" s="3" t="n">
        <v>239</v>
      </c>
      <c r="F38" s="3" t="n">
        <v>314</v>
      </c>
      <c r="G38" s="3" t="n">
        <v>178.22</v>
      </c>
      <c r="H38" s="3" t="n">
        <v>128.24</v>
      </c>
      <c r="I38" s="3" t="n">
        <v>239</v>
      </c>
      <c r="J38" s="3" t="n">
        <v>199</v>
      </c>
      <c r="K38" s="3" t="n">
        <v>639</v>
      </c>
      <c r="L38" s="3" t="n">
        <v>674.48</v>
      </c>
      <c r="M38" s="3" t="n">
        <v>289</v>
      </c>
      <c r="N38" s="8" t="n">
        <v>139</v>
      </c>
    </row>
    <row r="39" ht="15.75" customHeight="1">
      <c r="A39" s="2" t="inlineStr">
        <is>
          <t xml:space="preserve">        CLEANING AND MAINTENANCE</t>
        </is>
      </c>
      <c r="B39" s="2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</row>
    <row r="40" ht="15" customHeight="1">
      <c r="A40" s="1" t="inlineStr">
        <is>
          <t xml:space="preserve">            Carpet Cleaning</t>
        </is>
      </c>
      <c r="B40" s="1" t="n"/>
      <c r="C40" s="3" t="n">
        <v>480</v>
      </c>
      <c r="D40" s="3" t="n">
        <v>0</v>
      </c>
      <c r="E40" s="3" t="n">
        <v>640</v>
      </c>
      <c r="F40" s="3" t="n">
        <v>-120</v>
      </c>
      <c r="G40" s="3" t="n">
        <v>-80</v>
      </c>
      <c r="H40" s="3" t="n">
        <v>420</v>
      </c>
      <c r="I40" s="3" t="n">
        <v>180</v>
      </c>
      <c r="J40" s="3" t="n">
        <v>380</v>
      </c>
      <c r="K40" s="3" t="n">
        <v>0</v>
      </c>
      <c r="L40" s="3" t="n">
        <v>0</v>
      </c>
      <c r="M40" s="3" t="n">
        <v>0</v>
      </c>
      <c r="N40" s="3" t="n">
        <v>0</v>
      </c>
    </row>
    <row r="41" ht="15.75" customHeight="1">
      <c r="A41" s="2" t="inlineStr">
        <is>
          <t xml:space="preserve">            Janitorial Expense</t>
        </is>
      </c>
      <c r="B41" s="2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</row>
    <row r="42" ht="15" customHeight="1">
      <c r="A42" s="1" t="inlineStr">
        <is>
          <t xml:space="preserve">                Laundry Rental</t>
        </is>
      </c>
      <c r="B42" s="1" t="n"/>
      <c r="C42" s="3" t="n">
        <v>0</v>
      </c>
      <c r="D42" s="3" t="n">
        <v>0</v>
      </c>
      <c r="E42" s="3" t="n">
        <v>41.42</v>
      </c>
      <c r="F42" s="3" t="n">
        <v>125.6</v>
      </c>
      <c r="G42" s="3" t="n">
        <v>288.4</v>
      </c>
      <c r="H42" s="3" t="n">
        <v>286.91</v>
      </c>
      <c r="I42" s="3" t="n">
        <v>0</v>
      </c>
      <c r="J42" s="3" t="n">
        <v>0</v>
      </c>
      <c r="K42" s="3" t="n">
        <v>361.13</v>
      </c>
      <c r="L42" s="3" t="n">
        <v>0</v>
      </c>
      <c r="M42" s="3" t="n">
        <v>1201.9</v>
      </c>
      <c r="N42" s="8" t="n">
        <v>437.2</v>
      </c>
    </row>
    <row r="43" ht="15.75" customHeight="1">
      <c r="A43" s="2" t="inlineStr">
        <is>
          <t xml:space="preserve">            Total Janitorial Expense</t>
        </is>
      </c>
      <c r="B43" s="2" t="n"/>
      <c r="C43" s="5" t="n">
        <v>0</v>
      </c>
      <c r="D43" s="5" t="n">
        <v>0</v>
      </c>
      <c r="E43" s="5" t="n">
        <v>41.42</v>
      </c>
      <c r="F43" s="5" t="n">
        <v>125.6</v>
      </c>
      <c r="G43" s="5" t="n">
        <v>288.4</v>
      </c>
      <c r="H43" s="5" t="n">
        <v>286.91</v>
      </c>
      <c r="I43" s="5" t="n">
        <v>0</v>
      </c>
      <c r="J43" s="5" t="n">
        <v>0</v>
      </c>
      <c r="K43" s="5" t="n">
        <v>361.13</v>
      </c>
      <c r="L43" s="5" t="n">
        <v>0</v>
      </c>
      <c r="M43" s="5" t="n">
        <v>1201.9</v>
      </c>
      <c r="N43" s="21" t="n"/>
    </row>
    <row r="44" ht="15" customHeight="1">
      <c r="A44" s="1" t="inlineStr">
        <is>
          <t xml:space="preserve">            General Maintenance Labor</t>
        </is>
      </c>
      <c r="B44" s="1" t="n"/>
      <c r="C44" s="3" t="n">
        <v>3871</v>
      </c>
      <c r="D44" s="3" t="n">
        <v>2092</v>
      </c>
      <c r="E44" s="3" t="n">
        <v>2337</v>
      </c>
      <c r="F44" s="3" t="n">
        <v>2535.92</v>
      </c>
      <c r="G44" s="3" t="n">
        <v>3122</v>
      </c>
      <c r="H44" s="3" t="n">
        <v>2839</v>
      </c>
      <c r="I44" s="3" t="n">
        <v>3002</v>
      </c>
      <c r="J44" s="3" t="n">
        <v>2837.01</v>
      </c>
      <c r="K44" s="3" t="n">
        <v>2703</v>
      </c>
      <c r="L44" s="3" t="n">
        <v>3513</v>
      </c>
      <c r="M44" s="3" t="n">
        <v>3383.29</v>
      </c>
      <c r="N44" s="8" t="n">
        <v>3383</v>
      </c>
    </row>
    <row r="45" ht="15" customHeight="1">
      <c r="A45" s="1" t="inlineStr">
        <is>
          <t xml:space="preserve">            Landscaping</t>
        </is>
      </c>
      <c r="B45" s="1" t="n"/>
      <c r="C45" s="3" t="n">
        <v>0</v>
      </c>
      <c r="D45" s="3" t="n">
        <v>2300</v>
      </c>
      <c r="E45" s="3" t="n">
        <v>1150</v>
      </c>
      <c r="F45" s="3" t="n">
        <v>2390</v>
      </c>
      <c r="G45" s="3" t="n">
        <v>1150</v>
      </c>
      <c r="H45" s="3" t="n">
        <v>1250</v>
      </c>
      <c r="I45" s="3" t="n">
        <v>1225</v>
      </c>
      <c r="J45" s="3" t="n">
        <v>2125</v>
      </c>
      <c r="K45" s="3" t="n">
        <v>1725</v>
      </c>
      <c r="L45" s="3" t="n">
        <v>1825</v>
      </c>
      <c r="M45" s="3" t="n">
        <v>1960</v>
      </c>
      <c r="N45" s="8" t="n">
        <v>1150</v>
      </c>
    </row>
    <row r="46" ht="15" customHeight="1">
      <c r="A46" s="1" t="inlineStr">
        <is>
          <t xml:space="preserve">            Cleaning</t>
        </is>
      </c>
      <c r="B46" s="1" t="n"/>
      <c r="C46" s="3" t="n">
        <v>379.06</v>
      </c>
      <c r="D46" s="3" t="n">
        <v>300</v>
      </c>
      <c r="E46" s="3" t="n">
        <v>210</v>
      </c>
      <c r="F46" s="3" t="n">
        <v>260</v>
      </c>
      <c r="G46" s="3" t="n">
        <v>850</v>
      </c>
      <c r="H46" s="3" t="n">
        <v>2</v>
      </c>
      <c r="I46" s="3" t="n">
        <v>360</v>
      </c>
      <c r="J46" s="3" t="n">
        <v>300</v>
      </c>
      <c r="K46" s="3" t="n">
        <v>530</v>
      </c>
      <c r="L46" s="3" t="n">
        <v>310</v>
      </c>
      <c r="M46" s="3" t="n">
        <v>240</v>
      </c>
      <c r="N46" s="8" t="n">
        <v>310</v>
      </c>
    </row>
    <row r="47" ht="15" customHeight="1">
      <c r="A47" s="1" t="inlineStr">
        <is>
          <t xml:space="preserve">            Pest Control</t>
        </is>
      </c>
      <c r="B47" s="1" t="n"/>
      <c r="C47" s="3" t="n">
        <v>79</v>
      </c>
      <c r="D47" s="3" t="n">
        <v>150</v>
      </c>
      <c r="E47" s="3" t="n">
        <v>150</v>
      </c>
      <c r="F47" s="3" t="n">
        <v>114</v>
      </c>
      <c r="G47" s="3" t="n">
        <v>-141</v>
      </c>
      <c r="H47" s="3" t="n">
        <v>481</v>
      </c>
      <c r="I47" s="3" t="n">
        <v>899</v>
      </c>
      <c r="J47" s="3" t="n">
        <v>112</v>
      </c>
      <c r="K47" s="3" t="n">
        <v>206</v>
      </c>
      <c r="L47" s="3" t="n">
        <v>0</v>
      </c>
      <c r="M47" s="3" t="n">
        <v>55</v>
      </c>
      <c r="N47" s="8" t="n">
        <v>79</v>
      </c>
    </row>
    <row r="48" ht="15" customHeight="1">
      <c r="A48" s="1" t="inlineStr">
        <is>
          <t xml:space="preserve">            Trash Out</t>
        </is>
      </c>
      <c r="B48" s="1" t="n"/>
      <c r="C48" s="3" t="n">
        <v>15.32</v>
      </c>
      <c r="D48" s="3" t="n">
        <v>-61.7</v>
      </c>
      <c r="E48" s="3" t="n">
        <v>55</v>
      </c>
      <c r="F48" s="3" t="n">
        <v>0</v>
      </c>
      <c r="G48" s="3" t="n">
        <v>40</v>
      </c>
      <c r="H48" s="3" t="n">
        <v>-30</v>
      </c>
      <c r="I48" s="3" t="n">
        <v>0</v>
      </c>
      <c r="J48" s="3" t="n">
        <v>0</v>
      </c>
      <c r="K48" s="3" t="n">
        <v>0</v>
      </c>
      <c r="L48" s="3" t="n">
        <v>35</v>
      </c>
      <c r="M48" s="3" t="n">
        <v>75</v>
      </c>
      <c r="N48" s="3" t="n">
        <v>0</v>
      </c>
    </row>
    <row r="49" ht="15" customHeight="1">
      <c r="A49" s="1" t="inlineStr">
        <is>
          <t xml:space="preserve">            Supplies - Maintenance</t>
        </is>
      </c>
      <c r="B49" s="1" t="n"/>
      <c r="C49" s="3" t="n">
        <v>3140.12</v>
      </c>
      <c r="D49" s="3" t="n">
        <v>1489.72</v>
      </c>
      <c r="E49" s="3" t="n">
        <v>2939.95</v>
      </c>
      <c r="F49" s="3" t="n">
        <v>754.27</v>
      </c>
      <c r="G49" s="3" t="n">
        <v>1267.99</v>
      </c>
      <c r="H49" s="3" t="n">
        <v>1254.91</v>
      </c>
      <c r="I49" s="3" t="n">
        <v>2168.59</v>
      </c>
      <c r="J49" s="3" t="n">
        <v>616.7</v>
      </c>
      <c r="K49" s="3" t="n">
        <v>581.6</v>
      </c>
      <c r="L49" s="3" t="n">
        <v>474.28</v>
      </c>
      <c r="M49" s="3" t="n">
        <v>1547.69</v>
      </c>
      <c r="N49" s="8" t="n">
        <v>2343.48</v>
      </c>
    </row>
    <row r="50" ht="15" customHeight="1">
      <c r="A50" s="1" t="inlineStr">
        <is>
          <t xml:space="preserve">            PETTY CASH</t>
        </is>
      </c>
      <c r="B50" s="1" t="n"/>
      <c r="C50" s="3" t="n">
        <v>17.5</v>
      </c>
      <c r="D50" s="3" t="n">
        <v>10.5</v>
      </c>
      <c r="E50" s="3" t="n">
        <v>14</v>
      </c>
      <c r="F50" s="3" t="n">
        <v>7</v>
      </c>
      <c r="G50" s="3" t="n">
        <v>0</v>
      </c>
      <c r="H50" s="3" t="n">
        <v>0</v>
      </c>
      <c r="I50" s="3" t="n">
        <v>58.5</v>
      </c>
      <c r="J50" s="3" t="n">
        <v>10.5</v>
      </c>
      <c r="K50" s="3" t="n">
        <v>7</v>
      </c>
      <c r="L50" s="3" t="n">
        <v>5.5</v>
      </c>
      <c r="M50" s="3" t="n">
        <v>1</v>
      </c>
      <c r="N50" s="8" t="n">
        <v>75</v>
      </c>
    </row>
    <row r="51" ht="15.75" customHeight="1">
      <c r="A51" s="2" t="inlineStr">
        <is>
          <t xml:space="preserve">        Total CLEANING AND MAINTENANCE</t>
        </is>
      </c>
      <c r="B51" s="2" t="n"/>
      <c r="C51" s="5">
        <f>SUM(C44:C50)</f>
        <v/>
      </c>
      <c r="D51" s="5">
        <f>SUM(D44:D50)</f>
        <v/>
      </c>
      <c r="E51" s="5">
        <f>SUM(E44:E50)</f>
        <v/>
      </c>
      <c r="F51" s="5">
        <f>SUM(F44:F50)</f>
        <v/>
      </c>
      <c r="G51" s="5">
        <f>SUM(G44:G50)</f>
        <v/>
      </c>
      <c r="H51" s="5">
        <f>SUM(H44:H50)</f>
        <v/>
      </c>
      <c r="I51" s="5">
        <f>SUM(I44:I50)</f>
        <v/>
      </c>
      <c r="J51" s="5">
        <f>SUM(J38,J40,J44:J50)</f>
        <v/>
      </c>
      <c r="K51" s="5">
        <f>SUM(K38,K40,K42,K44:K50)</f>
        <v/>
      </c>
      <c r="L51" s="5">
        <f>SUM(L44:L50)</f>
        <v/>
      </c>
      <c r="M51" s="5">
        <f>SUM(M44:M50)</f>
        <v/>
      </c>
      <c r="N51" s="20" t="n"/>
    </row>
    <row r="52" ht="15.75" customHeight="1">
      <c r="A52" s="2" t="inlineStr">
        <is>
          <t xml:space="preserve">        LEGAL AND OTHER PROFESSIONAL FEES</t>
        </is>
      </c>
      <c r="B52" s="2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</row>
    <row r="53" ht="15" customHeight="1">
      <c r="A53" s="1" t="inlineStr">
        <is>
          <t xml:space="preserve">            Legal</t>
        </is>
      </c>
      <c r="B53" s="1" t="n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158</v>
      </c>
      <c r="J53" s="3" t="n">
        <v>60</v>
      </c>
      <c r="K53" s="3" t="n">
        <v>0</v>
      </c>
      <c r="L53" s="3" t="n">
        <v>0</v>
      </c>
      <c r="M53" s="3" t="n">
        <v>0</v>
      </c>
      <c r="N53" s="3" t="n">
        <v>0</v>
      </c>
    </row>
    <row r="54" ht="15" customHeight="1">
      <c r="A54" s="1" t="inlineStr">
        <is>
          <t xml:space="preserve">            Postage</t>
        </is>
      </c>
      <c r="B54" s="1" t="n"/>
      <c r="C54" s="3" t="n">
        <v>37.52</v>
      </c>
      <c r="D54" s="3" t="n">
        <v>328.2</v>
      </c>
      <c r="E54" s="3" t="n">
        <v>-101.99</v>
      </c>
      <c r="F54" s="3" t="n">
        <v>39.65</v>
      </c>
      <c r="G54" s="3" t="n">
        <v>0</v>
      </c>
      <c r="H54" s="3" t="n">
        <v>0</v>
      </c>
      <c r="I54" s="3" t="n">
        <v>49.59</v>
      </c>
      <c r="J54" s="3" t="n">
        <v>0</v>
      </c>
      <c r="K54" s="3" t="n">
        <v>39.36</v>
      </c>
      <c r="L54" s="3" t="n">
        <v>0</v>
      </c>
      <c r="M54" s="3" t="n">
        <v>-178.1</v>
      </c>
      <c r="N54" s="8" t="n">
        <v>-100</v>
      </c>
    </row>
    <row r="55" ht="15.75" customHeight="1">
      <c r="A55" s="2" t="inlineStr">
        <is>
          <t xml:space="preserve">        Total LEGAL AND OTHER PROFESSIONAL FEES</t>
        </is>
      </c>
      <c r="B55" s="2" t="n"/>
      <c r="C55" s="5">
        <f>SUM(C53:C54)</f>
        <v/>
      </c>
      <c r="D55" s="5">
        <f>SUM(D53:D54)</f>
        <v/>
      </c>
      <c r="E55" s="5">
        <f>SUM(E53:E54)</f>
        <v/>
      </c>
      <c r="F55" s="5">
        <f>SUM(F53:F54)</f>
        <v/>
      </c>
      <c r="G55" s="5">
        <f>SUM(G53:G54)</f>
        <v/>
      </c>
      <c r="H55" s="5">
        <f>SUM(H53:H54)</f>
        <v/>
      </c>
      <c r="I55" s="5" t="n">
        <v>842.13</v>
      </c>
      <c r="J55" s="5" t="n">
        <v>60</v>
      </c>
      <c r="K55" s="5" t="n">
        <v>39.36</v>
      </c>
      <c r="L55" s="5" t="n">
        <v>0</v>
      </c>
      <c r="M55" s="5" t="n">
        <v>-178.1</v>
      </c>
      <c r="N55" s="20" t="n"/>
    </row>
    <row r="56" ht="15.75" customHeight="1">
      <c r="A56" s="2" t="inlineStr">
        <is>
          <t xml:space="preserve">        REPAIRS</t>
        </is>
      </c>
      <c r="B56" s="2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</row>
    <row r="57" ht="15" customHeight="1">
      <c r="A57" s="1" t="inlineStr">
        <is>
          <t xml:space="preserve">            Painting</t>
        </is>
      </c>
      <c r="B57" s="1" t="n"/>
      <c r="C57" s="3" t="n">
        <v>0</v>
      </c>
      <c r="D57" s="3" t="n">
        <v>-150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ht="15" customHeight="1">
      <c r="A58" s="1" t="inlineStr">
        <is>
          <t xml:space="preserve">            Plumbing</t>
        </is>
      </c>
      <c r="B58" s="1" t="n"/>
      <c r="C58" s="3" t="n">
        <v>1393.38</v>
      </c>
      <c r="D58" s="3" t="n">
        <v>415.82</v>
      </c>
      <c r="E58" s="3" t="n">
        <v>475</v>
      </c>
      <c r="F58" s="3" t="n">
        <v>720</v>
      </c>
      <c r="G58" s="3" t="n">
        <v>1965.42</v>
      </c>
      <c r="H58" s="3" t="n">
        <v>0</v>
      </c>
      <c r="I58" s="3" t="n">
        <v>330</v>
      </c>
      <c r="J58" s="3" t="n">
        <v>0</v>
      </c>
      <c r="K58" s="3" t="n">
        <v>1106.79</v>
      </c>
      <c r="L58" s="3" t="n">
        <v>1554.63</v>
      </c>
      <c r="M58" s="3" t="n">
        <v>1427.13</v>
      </c>
      <c r="N58" s="3" t="n">
        <v>0</v>
      </c>
    </row>
    <row r="59" ht="15" customHeight="1">
      <c r="A59" s="1" t="inlineStr">
        <is>
          <t xml:space="preserve">            HVAC</t>
        </is>
      </c>
      <c r="B59" s="1" t="n"/>
      <c r="C59" s="3" t="n">
        <v>380</v>
      </c>
      <c r="D59" s="3" t="n">
        <v>1900</v>
      </c>
      <c r="E59" s="3" t="n">
        <v>460</v>
      </c>
      <c r="F59" s="3" t="n">
        <v>1330</v>
      </c>
      <c r="G59" s="3" t="n">
        <v>1570</v>
      </c>
      <c r="H59" s="3" t="n">
        <v>3020</v>
      </c>
      <c r="I59" s="3" t="n">
        <v>1630</v>
      </c>
      <c r="J59" s="3" t="n">
        <v>1760</v>
      </c>
      <c r="K59" s="3" t="n">
        <v>300</v>
      </c>
      <c r="L59" s="3" t="n">
        <v>1390</v>
      </c>
      <c r="M59" s="3" t="n">
        <v>500</v>
      </c>
      <c r="N59" s="3" t="n">
        <v>0</v>
      </c>
    </row>
    <row r="60" ht="15" customHeight="1">
      <c r="A60" s="1" t="inlineStr">
        <is>
          <t xml:space="preserve">            Key/Lock Replacement</t>
        </is>
      </c>
      <c r="B60" s="1" t="n"/>
      <c r="C60" s="3" t="n">
        <v>0</v>
      </c>
      <c r="D60" s="3" t="n">
        <v>0</v>
      </c>
      <c r="E60" s="3" t="n">
        <v>0</v>
      </c>
      <c r="F60" s="3" t="n">
        <v>-70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ht="15" customHeight="1">
      <c r="A61" s="1" t="inlineStr">
        <is>
          <t xml:space="preserve">            Roof Repair &amp; Cleaning</t>
        </is>
      </c>
      <c r="B61" s="1" t="n"/>
      <c r="C61" s="3" t="n">
        <v>0</v>
      </c>
      <c r="D61" s="3" t="n">
        <v>1200</v>
      </c>
      <c r="E61" s="3" t="n">
        <v>275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275</v>
      </c>
      <c r="L61" s="3" t="n">
        <v>0</v>
      </c>
      <c r="M61" s="3" t="n">
        <v>325</v>
      </c>
      <c r="N61" s="3" t="n">
        <v>0</v>
      </c>
    </row>
    <row r="62" ht="15" customHeight="1">
      <c r="A62" s="8" t="inlineStr">
        <is>
          <t xml:space="preserve">            General Repair</t>
        </is>
      </c>
      <c r="B62" s="8" t="n"/>
      <c r="C62" s="3" t="n">
        <v>-150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ht="15" customHeight="1">
      <c r="A63" s="1" t="inlineStr">
        <is>
          <t xml:space="preserve">            Electric Repair</t>
        </is>
      </c>
      <c r="B63" s="1" t="n"/>
      <c r="C63" s="3" t="n">
        <v>0</v>
      </c>
      <c r="D63" s="3" t="n">
        <v>150</v>
      </c>
      <c r="E63" s="3" t="n">
        <v>225</v>
      </c>
      <c r="F63" s="3" t="n">
        <v>0</v>
      </c>
      <c r="G63" s="3" t="n">
        <v>75</v>
      </c>
      <c r="H63" s="3" t="n">
        <v>0</v>
      </c>
      <c r="I63" s="3" t="n">
        <v>0</v>
      </c>
      <c r="J63" s="3" t="n">
        <v>100</v>
      </c>
      <c r="K63" s="3" t="n">
        <v>0</v>
      </c>
      <c r="L63" s="3" t="n">
        <v>145</v>
      </c>
      <c r="M63" s="3" t="n">
        <v>0</v>
      </c>
      <c r="N63" s="3" t="n">
        <v>0</v>
      </c>
    </row>
    <row r="64" ht="15" customHeight="1">
      <c r="A64" s="1" t="inlineStr">
        <is>
          <t xml:space="preserve">            Pool &amp; BBQ repairs</t>
        </is>
      </c>
      <c r="B64" s="1" t="n"/>
      <c r="C64" s="3" t="n">
        <v>0</v>
      </c>
      <c r="D64" s="3" t="n">
        <v>0</v>
      </c>
      <c r="E64" s="3" t="n">
        <v>0</v>
      </c>
      <c r="F64" s="3" t="n">
        <v>775</v>
      </c>
      <c r="G64" s="3" t="n">
        <v>0</v>
      </c>
      <c r="H64" s="3" t="n">
        <v>1125</v>
      </c>
      <c r="I64" s="3" t="n">
        <v>685</v>
      </c>
      <c r="J64" s="3" t="n">
        <v>500</v>
      </c>
      <c r="K64" s="3" t="n">
        <v>500</v>
      </c>
      <c r="L64" s="3" t="n">
        <v>500</v>
      </c>
      <c r="M64" s="3" t="n">
        <v>300</v>
      </c>
      <c r="N64" s="8" t="n">
        <v>300</v>
      </c>
    </row>
    <row r="65" ht="15.75" customHeight="1">
      <c r="A65" s="2" t="inlineStr">
        <is>
          <t xml:space="preserve">        Total REPAIRS</t>
        </is>
      </c>
      <c r="B65" s="2" t="n"/>
      <c r="C65" s="5">
        <f>SUM(C57:C64)</f>
        <v/>
      </c>
      <c r="D65" s="5">
        <f>SUM(D57:D64)</f>
        <v/>
      </c>
      <c r="E65" s="5">
        <f>SUM(E57:E64)</f>
        <v/>
      </c>
      <c r="F65" s="5">
        <f>SUM(F57:F64)</f>
        <v/>
      </c>
      <c r="G65" s="5">
        <f>SUM(G57:G64)</f>
        <v/>
      </c>
      <c r="H65" s="5">
        <f>SUM(H57:H64)</f>
        <v/>
      </c>
      <c r="I65" s="5">
        <f>SUM(I57:I64)</f>
        <v/>
      </c>
      <c r="J65" s="5">
        <f>SUM(J55, J57:J64)</f>
        <v/>
      </c>
      <c r="K65" s="5">
        <f>SUM(K55,K57:K64)</f>
        <v/>
      </c>
      <c r="L65" s="5">
        <f>SUM(L57:L64)</f>
        <v/>
      </c>
      <c r="M65" s="5">
        <f>SUM(M57:M64)</f>
        <v/>
      </c>
      <c r="N65" s="20" t="n"/>
    </row>
    <row r="66" ht="15.75" customHeight="1">
      <c r="A66" s="2" t="inlineStr">
        <is>
          <t xml:space="preserve">        TAXES</t>
        </is>
      </c>
      <c r="B66" s="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</row>
    <row r="67" ht="15" customHeight="1">
      <c r="A67" s="1" t="inlineStr">
        <is>
          <t xml:space="preserve">            Rental Tax Authority</t>
        </is>
      </c>
      <c r="B67" s="1" t="n"/>
      <c r="C67" s="3" t="n">
        <v>2010.55</v>
      </c>
      <c r="D67" s="3" t="n">
        <v>2059.39</v>
      </c>
      <c r="E67" s="3" t="n">
        <v>2112.28</v>
      </c>
      <c r="F67" s="3" t="n">
        <v>2064.03</v>
      </c>
      <c r="G67" s="3" t="n">
        <v>1965.3</v>
      </c>
      <c r="H67" s="3" t="n">
        <v>2126.78</v>
      </c>
      <c r="I67" s="3" t="n">
        <v>2131.75</v>
      </c>
      <c r="J67" s="3" t="n">
        <v>2109.61</v>
      </c>
      <c r="K67" s="3" t="n">
        <v>2024.44</v>
      </c>
      <c r="L67" s="3" t="n">
        <v>2100.19</v>
      </c>
      <c r="M67" s="3" t="n">
        <v>2183.74</v>
      </c>
      <c r="N67" s="8" t="n">
        <v>2144.37</v>
      </c>
    </row>
    <row r="68" ht="15.75" customHeight="1">
      <c r="A68" s="2" t="inlineStr">
        <is>
          <t xml:space="preserve">        Total TAXES</t>
        </is>
      </c>
      <c r="B68" s="2" t="n"/>
      <c r="C68" s="5">
        <f>SUM(C67)</f>
        <v/>
      </c>
      <c r="D68" s="5">
        <f>SUM(D67)</f>
        <v/>
      </c>
      <c r="E68" s="5">
        <f>SUM(E67)</f>
        <v/>
      </c>
      <c r="F68" s="5">
        <f>SUM(F67)</f>
        <v/>
      </c>
      <c r="G68" s="5">
        <f>SUM(G67)</f>
        <v/>
      </c>
      <c r="H68" s="5">
        <f>SUM(H67)</f>
        <v/>
      </c>
      <c r="I68" s="5">
        <f>SUM(I67)</f>
        <v/>
      </c>
      <c r="J68" s="5" t="n">
        <v>2109.61</v>
      </c>
      <c r="K68" s="5" t="n">
        <v>2024.44</v>
      </c>
      <c r="L68" s="5" t="n">
        <v>2100.19</v>
      </c>
      <c r="M68" s="5" t="n">
        <v>2183.74</v>
      </c>
      <c r="N68" s="20" t="n"/>
    </row>
    <row r="69" ht="15.75" customHeight="1">
      <c r="A69" s="2" t="inlineStr">
        <is>
          <t xml:space="preserve">        UTILITIES</t>
        </is>
      </c>
      <c r="B69" s="2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</row>
    <row r="70" ht="15" customHeight="1">
      <c r="A70" s="1" t="inlineStr">
        <is>
          <t xml:space="preserve">            Electricity</t>
        </is>
      </c>
      <c r="B70" s="1" t="n"/>
      <c r="C70" s="3" t="n">
        <v>917.46</v>
      </c>
      <c r="D70" s="3" t="n">
        <v>794.45</v>
      </c>
      <c r="E70" s="3" t="n">
        <v>852.77</v>
      </c>
      <c r="F70" s="3" t="n">
        <v>852.3200000000001</v>
      </c>
      <c r="G70" s="3" t="n">
        <v>875.7</v>
      </c>
      <c r="H70" s="3" t="n">
        <v>1055.54</v>
      </c>
      <c r="I70" s="3" t="n">
        <v>954.05</v>
      </c>
      <c r="J70" s="3" t="n">
        <v>1083.44</v>
      </c>
      <c r="K70" s="3" t="n">
        <v>858.23</v>
      </c>
      <c r="L70" s="3" t="n">
        <v>1376.99</v>
      </c>
      <c r="M70" s="3" t="n">
        <v>917.5700000000001</v>
      </c>
      <c r="N70" s="8" t="n">
        <v>1237.44</v>
      </c>
    </row>
    <row r="71" ht="15" customHeight="1">
      <c r="A71" s="1" t="inlineStr">
        <is>
          <t xml:space="preserve">            Gas</t>
        </is>
      </c>
      <c r="B71" s="1" t="n"/>
      <c r="C71" s="3" t="n">
        <v>178.22</v>
      </c>
      <c r="D71" s="3" t="n">
        <v>203.24</v>
      </c>
      <c r="E71" s="3" t="n">
        <v>171.24</v>
      </c>
      <c r="F71" s="3" t="n">
        <v>146.22</v>
      </c>
      <c r="G71" s="3" t="n">
        <v>70</v>
      </c>
      <c r="H71" s="3" t="n">
        <v>30</v>
      </c>
      <c r="I71" s="3" t="n">
        <v>20</v>
      </c>
      <c r="J71" s="3" t="n">
        <v>58.55</v>
      </c>
      <c r="K71" s="3" t="n">
        <v>133.82</v>
      </c>
      <c r="L71" s="3" t="n">
        <v>243.63</v>
      </c>
      <c r="M71" s="3" t="n">
        <v>115.3</v>
      </c>
      <c r="N71" s="8" t="n">
        <v>322.95</v>
      </c>
    </row>
    <row r="72" ht="15" customHeight="1">
      <c r="A72" s="1" t="inlineStr">
        <is>
          <t xml:space="preserve">            Water</t>
        </is>
      </c>
      <c r="B72" s="1" t="n"/>
      <c r="C72" s="3" t="n">
        <v>3566.34</v>
      </c>
      <c r="D72" s="3" t="n">
        <v>4145.08</v>
      </c>
      <c r="E72" s="3" t="n">
        <v>3503.61</v>
      </c>
      <c r="F72" s="3" t="n">
        <v>3920.15</v>
      </c>
      <c r="G72" s="3" t="n">
        <v>3211.33</v>
      </c>
      <c r="H72" s="3" t="n">
        <v>4032.98</v>
      </c>
      <c r="I72" s="3" t="n">
        <v>3526.3</v>
      </c>
      <c r="J72" s="3" t="n">
        <v>3585.07</v>
      </c>
      <c r="K72" s="3" t="n">
        <v>5080.25</v>
      </c>
      <c r="L72" s="3" t="n">
        <v>3787.3</v>
      </c>
      <c r="M72" s="3" t="n">
        <v>3834.73</v>
      </c>
      <c r="N72" s="8" t="n">
        <v>4733.15</v>
      </c>
    </row>
    <row r="73" ht="15" customHeight="1">
      <c r="A73" s="1" t="inlineStr">
        <is>
          <t xml:space="preserve">            Garbage and Recycling</t>
        </is>
      </c>
      <c r="B73" s="1" t="n"/>
      <c r="C73" s="3" t="n">
        <v>422.65</v>
      </c>
      <c r="D73" s="3" t="n">
        <v>422.65</v>
      </c>
      <c r="E73" s="3" t="n">
        <v>493.78</v>
      </c>
      <c r="F73" s="3" t="n">
        <v>613.78</v>
      </c>
      <c r="G73" s="3" t="n">
        <v>656.28</v>
      </c>
      <c r="H73" s="3" t="n">
        <v>571.28</v>
      </c>
      <c r="I73" s="3" t="n">
        <v>571.28</v>
      </c>
      <c r="J73" s="3" t="n">
        <v>571.28</v>
      </c>
      <c r="K73" s="3" t="n">
        <v>443.78</v>
      </c>
      <c r="L73" s="3" t="n">
        <v>613.78</v>
      </c>
      <c r="M73" s="3" t="n">
        <v>486.28</v>
      </c>
      <c r="N73" s="8" t="n">
        <v>443.78</v>
      </c>
    </row>
    <row r="74" ht="15.75" customHeight="1">
      <c r="A74" s="2" t="inlineStr">
        <is>
          <t xml:space="preserve">        Total UTILITIES</t>
        </is>
      </c>
      <c r="B74" s="2" t="n"/>
      <c r="C74" s="5">
        <f>SUM(C70:C73)</f>
        <v/>
      </c>
      <c r="D74" s="5">
        <f>SUM(D70:D73)</f>
        <v/>
      </c>
      <c r="E74" s="5">
        <f>SUM(E70:E73)</f>
        <v/>
      </c>
      <c r="F74" s="5">
        <f>SUM(F70:F73)</f>
        <v/>
      </c>
      <c r="G74" s="5">
        <f>SUM(G70:G73)</f>
        <v/>
      </c>
      <c r="H74" s="5">
        <f>SUM(H70:H73)</f>
        <v/>
      </c>
      <c r="I74" s="5">
        <f>SUM(I70:I73)</f>
        <v/>
      </c>
      <c r="J74" s="5">
        <f>SUM(J70:J73)</f>
        <v/>
      </c>
      <c r="K74" s="5">
        <f>SUM(K70:K73)</f>
        <v/>
      </c>
      <c r="L74" s="5">
        <f>SUM(L70:L73)</f>
        <v/>
      </c>
      <c r="M74" s="5">
        <f>SUM(M70:M73)</f>
        <v/>
      </c>
      <c r="N74" s="20" t="n"/>
    </row>
    <row r="75" ht="15.75" customHeight="1">
      <c r="A75" s="2" t="inlineStr">
        <is>
          <t xml:space="preserve">        OTHER</t>
        </is>
      </c>
      <c r="B75" s="2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</row>
    <row r="76" ht="15" customHeight="1">
      <c r="A76" s="1" t="inlineStr">
        <is>
          <t xml:space="preserve">            Bank Fees</t>
        </is>
      </c>
      <c r="B76" s="1" t="n"/>
      <c r="C76" s="3" t="n">
        <v>22.47</v>
      </c>
      <c r="D76" s="3" t="n">
        <v>54.71</v>
      </c>
      <c r="E76" s="3" t="n">
        <v>27.1</v>
      </c>
      <c r="F76" s="3" t="n">
        <v>22.01</v>
      </c>
      <c r="G76" s="3" t="n">
        <v>71.34999999999999</v>
      </c>
      <c r="H76" s="3" t="n">
        <v>36.75</v>
      </c>
      <c r="I76" s="3" t="n">
        <v>22.03</v>
      </c>
      <c r="J76" s="3" t="n">
        <v>21.99</v>
      </c>
      <c r="K76" s="3" t="n">
        <v>19.19</v>
      </c>
      <c r="L76" s="3" t="n">
        <v>24.27</v>
      </c>
      <c r="M76" s="3" t="n">
        <v>26.33</v>
      </c>
      <c r="N76" s="8" t="n">
        <v>36.72</v>
      </c>
    </row>
    <row r="77" ht="15" customHeight="1">
      <c r="A77" s="1" t="inlineStr">
        <is>
          <t xml:space="preserve">            Licensing / Permits</t>
        </is>
      </c>
      <c r="B77" s="1" t="n"/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40</v>
      </c>
      <c r="K77" s="3" t="n">
        <v>320</v>
      </c>
      <c r="L77" s="3" t="n">
        <v>0</v>
      </c>
      <c r="M77" s="3" t="n">
        <v>0</v>
      </c>
      <c r="N77" s="3" t="n">
        <v>0</v>
      </c>
    </row>
    <row r="78" ht="15" customHeight="1">
      <c r="A78" s="1" t="inlineStr">
        <is>
          <t xml:space="preserve">            Office Supplies</t>
        </is>
      </c>
      <c r="B78" s="1" t="n"/>
      <c r="C78" s="3" t="n">
        <v>0</v>
      </c>
      <c r="D78" s="3" t="n">
        <v>24.66</v>
      </c>
      <c r="E78" s="3" t="n">
        <v>14.19</v>
      </c>
      <c r="F78" s="3" t="n">
        <v>397.13</v>
      </c>
      <c r="G78" s="3" t="n">
        <v>372.54</v>
      </c>
      <c r="H78" s="3" t="n">
        <v>701.08</v>
      </c>
      <c r="I78" s="3" t="n">
        <v>49.87</v>
      </c>
      <c r="J78" s="3" t="n">
        <v>17</v>
      </c>
      <c r="K78" s="3" t="n">
        <v>0</v>
      </c>
      <c r="L78" s="3" t="n">
        <v>373.38</v>
      </c>
      <c r="M78" s="3" t="n">
        <v>101.35</v>
      </c>
      <c r="N78" s="8" t="n">
        <v>59.4</v>
      </c>
    </row>
    <row r="79" ht="15" customHeight="1">
      <c r="A79" s="1" t="inlineStr">
        <is>
          <t xml:space="preserve">            Software / Internet / Phone</t>
        </is>
      </c>
      <c r="B79" s="1" t="n"/>
      <c r="C79" s="3" t="n">
        <v>1600.59</v>
      </c>
      <c r="D79" s="3" t="n">
        <v>733.2</v>
      </c>
      <c r="E79" s="3" t="n">
        <v>873.84</v>
      </c>
      <c r="F79" s="3" t="n">
        <v>1111.84</v>
      </c>
      <c r="G79" s="3" t="n">
        <v>1006.49</v>
      </c>
      <c r="H79" s="3" t="n">
        <v>682.66</v>
      </c>
      <c r="I79" s="3" t="n">
        <v>1267.18</v>
      </c>
      <c r="J79" s="3" t="n">
        <v>253.24</v>
      </c>
      <c r="K79" s="3" t="n">
        <v>630.95</v>
      </c>
      <c r="L79" s="3" t="n">
        <v>1132.77</v>
      </c>
      <c r="M79" s="3" t="n">
        <v>152.53</v>
      </c>
      <c r="N79" s="8" t="n">
        <v>913.52</v>
      </c>
    </row>
    <row r="80" ht="15" customHeight="1">
      <c r="A80" s="1" t="inlineStr">
        <is>
          <t xml:space="preserve">            Wages / Payroll</t>
        </is>
      </c>
      <c r="B80" s="1" t="n"/>
      <c r="C80" s="3" t="n">
        <v>2346.58</v>
      </c>
      <c r="D80" s="3" t="n">
        <v>2346.58</v>
      </c>
      <c r="E80" s="3" t="n">
        <v>3544.87</v>
      </c>
      <c r="F80" s="3" t="n">
        <v>2371.58</v>
      </c>
      <c r="G80" s="3" t="n">
        <v>2371.58</v>
      </c>
      <c r="H80" s="3" t="n">
        <v>2371.58</v>
      </c>
      <c r="I80" s="3" t="n">
        <v>2371.58</v>
      </c>
      <c r="J80" s="3" t="n">
        <v>3557.37</v>
      </c>
      <c r="K80" s="3" t="n">
        <v>2461.58</v>
      </c>
      <c r="L80" s="3" t="n">
        <v>2500.82</v>
      </c>
      <c r="M80" s="3" t="n">
        <v>2500.82</v>
      </c>
      <c r="N80" s="8" t="n">
        <v>2532.36</v>
      </c>
    </row>
    <row r="81" ht="15" customHeight="1">
      <c r="A81" s="1" t="inlineStr">
        <is>
          <t xml:space="preserve">            WORKERS COMP</t>
        </is>
      </c>
      <c r="B81" s="1" t="n"/>
      <c r="C81" s="3" t="n">
        <v>0</v>
      </c>
      <c r="D81" s="3" t="n">
        <v>-258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ht="15" customHeight="1">
      <c r="A82" s="1" t="inlineStr">
        <is>
          <t xml:space="preserve">            Payroll Tax</t>
        </is>
      </c>
      <c r="B82" s="1" t="n"/>
      <c r="C82" s="3" t="n">
        <v>733.02</v>
      </c>
      <c r="D82" s="3" t="n">
        <v>733.02</v>
      </c>
      <c r="E82" s="3" t="n">
        <v>1004.47</v>
      </c>
      <c r="F82" s="3" t="n">
        <v>670.86</v>
      </c>
      <c r="G82" s="3" t="n">
        <v>674.86</v>
      </c>
      <c r="H82" s="3" t="n">
        <v>674.86</v>
      </c>
      <c r="I82" s="3" t="n">
        <v>674.86</v>
      </c>
      <c r="J82" s="3" t="n">
        <v>1012.29</v>
      </c>
      <c r="K82" s="3" t="n">
        <v>674.86</v>
      </c>
      <c r="L82" s="3" t="n">
        <v>743.98</v>
      </c>
      <c r="M82" s="3" t="n">
        <v>743.98</v>
      </c>
      <c r="N82" s="8" t="n">
        <v>755.5</v>
      </c>
    </row>
    <row r="83" ht="15" customHeight="1">
      <c r="A83" s="1" t="inlineStr">
        <is>
          <t xml:space="preserve">            Payroll Invoice</t>
        </is>
      </c>
      <c r="B83" s="1" t="n"/>
      <c r="C83" s="3" t="n">
        <v>201.78</v>
      </c>
      <c r="D83" s="3" t="n">
        <v>114.74</v>
      </c>
      <c r="E83" s="3" t="n">
        <v>119.56</v>
      </c>
      <c r="F83" s="3" t="n">
        <v>119.56</v>
      </c>
      <c r="G83" s="3" t="n">
        <v>179.34</v>
      </c>
      <c r="H83" s="3" t="n">
        <v>119.56</v>
      </c>
      <c r="I83" s="3" t="n">
        <v>125.54</v>
      </c>
      <c r="J83" s="3" t="n">
        <v>125.54</v>
      </c>
      <c r="K83" s="3" t="n">
        <v>125.54</v>
      </c>
      <c r="L83" s="3" t="n">
        <v>125.54</v>
      </c>
      <c r="M83" s="3" t="n">
        <v>188.31</v>
      </c>
      <c r="N83" s="8" t="n">
        <v>125.54</v>
      </c>
    </row>
    <row r="84" ht="15.75" customHeight="1">
      <c r="A84" s="2" t="inlineStr">
        <is>
          <t xml:space="preserve">        Total OTHER</t>
        </is>
      </c>
      <c r="B84" s="2" t="n"/>
      <c r="C84" s="5">
        <f>SUM(C76:C83)</f>
        <v/>
      </c>
      <c r="D84" s="5">
        <f>SUM(D76:D83)</f>
        <v/>
      </c>
      <c r="E84" s="5">
        <f>SUM(E76:E83)</f>
        <v/>
      </c>
      <c r="F84" s="5">
        <f>SUM(F76:F83)</f>
        <v/>
      </c>
      <c r="G84" s="5">
        <f>SUM(G76:G83)</f>
        <v/>
      </c>
      <c r="H84" s="5">
        <f>SUM(H76:H83)</f>
        <v/>
      </c>
      <c r="I84" s="5">
        <f>SUM(I76:I83)</f>
        <v/>
      </c>
      <c r="J84" s="5">
        <f>SUM(J76:J83)</f>
        <v/>
      </c>
      <c r="K84" s="5">
        <f>SUM(K76:K83)</f>
        <v/>
      </c>
      <c r="L84" s="5">
        <f>SUM(L76:L83)</f>
        <v/>
      </c>
      <c r="M84" s="5">
        <f>SUM(M76:M83)</f>
        <v/>
      </c>
      <c r="N84" s="20" t="n"/>
    </row>
    <row r="85" ht="15.75" customHeight="1">
      <c r="A85" s="2" t="inlineStr">
        <is>
          <t xml:space="preserve">    Total Operating Expense</t>
        </is>
      </c>
      <c r="B85" s="2" t="n"/>
      <c r="C85" s="5">
        <f>SUM(C38+C40+C43+C51+C55+C65+C68+C74+C84)</f>
        <v/>
      </c>
      <c r="D85" s="5">
        <f>SUM(D38+D40+D43+D51+D55+D65+D68+D74+D84)</f>
        <v/>
      </c>
      <c r="E85" s="5">
        <f>SUM(E38+E40+E43+E51+E55+E65+E68+E74+E84)</f>
        <v/>
      </c>
      <c r="F85" s="5">
        <f>SUM(F38+F40+F43+F51+F55+F65+F68+F74+F84)</f>
        <v/>
      </c>
      <c r="G85" s="5">
        <f>SUM(G38+G40+G43+G51+G55+G65+G68+G74+G84)</f>
        <v/>
      </c>
      <c r="H85" s="5">
        <f>SUM(H38+H40+H43+H51+H55+H65+H68+H74+H84)</f>
        <v/>
      </c>
      <c r="I85" s="5">
        <f>SUM(I38+I40+I43+I51+I55+I65+I68+I74+I84)</f>
        <v/>
      </c>
      <c r="J85" s="5">
        <f>SUM(J38,J40,J43,J51,J55,J65,J68,J74,J84)</f>
        <v/>
      </c>
      <c r="K85" s="5">
        <f>SUM(K38,K40,K43,K51,K55,K65,K68,K74,K84)</f>
        <v/>
      </c>
      <c r="L85" s="5">
        <f>SUM(L38+L40+L43+L51+L55+L65+L68+L74+L84)</f>
        <v/>
      </c>
      <c r="M85" s="5">
        <f>SUM(M38+M40+M43+M51+M55+M65+M68+M74+M84)</f>
        <v/>
      </c>
      <c r="N85" s="20" t="n"/>
    </row>
    <row r="86" ht="15" customHeight="1">
      <c r="A86" s="1" t="n"/>
      <c r="B86" s="1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</row>
    <row r="87" ht="15.75" customHeight="1">
      <c r="A87" s="2" t="inlineStr">
        <is>
          <t xml:space="preserve">    NOI - Net Operating Income</t>
        </is>
      </c>
      <c r="B87" s="2" t="n"/>
      <c r="C87" s="4">
        <f>SUM(C36-C85)</f>
        <v/>
      </c>
      <c r="D87" s="4">
        <f>SUM(D36-D85)</f>
        <v/>
      </c>
      <c r="E87" s="4">
        <f>SUM(E36-E85)</f>
        <v/>
      </c>
      <c r="F87" s="4">
        <f>SUM(F36-F85)</f>
        <v/>
      </c>
      <c r="G87" s="4">
        <f>SUM(G36-G85)</f>
        <v/>
      </c>
      <c r="H87" s="4">
        <f>SUM(H36-H85)</f>
        <v/>
      </c>
      <c r="I87" s="4">
        <f>SUM(I36-I85)</f>
        <v/>
      </c>
      <c r="J87" s="4">
        <f>SUM(J36-J85)</f>
        <v/>
      </c>
      <c r="K87" s="4">
        <f>SUM(K36-K85)</f>
        <v/>
      </c>
      <c r="L87" s="4">
        <f>SUM(L36-L85)</f>
        <v/>
      </c>
      <c r="M87" s="4">
        <f>SUM(M36-M85)</f>
        <v/>
      </c>
      <c r="N87" s="4" t="n"/>
    </row>
    <row r="88" ht="15" customHeight="1">
      <c r="A88" s="10" t="inlineStr">
        <is>
          <t xml:space="preserve">     Property Tax</t>
        </is>
      </c>
      <c r="B88" s="10" t="n"/>
      <c r="C88" s="9" t="n">
        <v>3836.25</v>
      </c>
      <c r="D88" s="9">
        <f>'Sheet1 (2)'!$C$88</f>
        <v/>
      </c>
      <c r="E88" s="9">
        <f>'Sheet1 (2)'!$C$88</f>
        <v/>
      </c>
      <c r="F88" s="9">
        <f>'Sheet1 (2)'!$C$88</f>
        <v/>
      </c>
      <c r="G88" s="9">
        <f>'Sheet1 (2)'!$C$88</f>
        <v/>
      </c>
      <c r="H88" s="9">
        <f>'Sheet1 (2)'!$C$88</f>
        <v/>
      </c>
      <c r="I88" s="9">
        <f>'Sheet1 (2)'!$C$88</f>
        <v/>
      </c>
      <c r="J88" s="9" t="n">
        <v>3836.25</v>
      </c>
      <c r="K88" s="9" t="n">
        <v>3836.25</v>
      </c>
      <c r="L88" s="9" t="n">
        <v>3836.25</v>
      </c>
      <c r="M88" s="9" t="n">
        <v>3836.25</v>
      </c>
      <c r="N88" s="8" t="n">
        <v>3836.25</v>
      </c>
    </row>
    <row r="89" ht="15" customHeight="1">
      <c r="A89" s="1" t="inlineStr">
        <is>
          <t xml:space="preserve">    Total Income</t>
        </is>
      </c>
      <c r="B89" s="1" t="n"/>
      <c r="C89" s="3" t="n">
        <v>106330.19</v>
      </c>
      <c r="D89" s="3">
        <f>SUM(D36)</f>
        <v/>
      </c>
      <c r="E89" s="3">
        <f>SUM(E36)</f>
        <v/>
      </c>
      <c r="F89" s="3">
        <f>SUM(F36)</f>
        <v/>
      </c>
      <c r="G89" s="3">
        <f>SUM(G36)</f>
        <v/>
      </c>
      <c r="H89" s="3">
        <f>SUM(H36)</f>
        <v/>
      </c>
      <c r="I89" s="3">
        <f>SUM(I36)</f>
        <v/>
      </c>
      <c r="J89" s="3" t="n">
        <v>111396.28</v>
      </c>
      <c r="K89" s="3" t="n">
        <v>106860.08</v>
      </c>
      <c r="L89" s="3" t="n">
        <v>107473.81</v>
      </c>
      <c r="M89" s="3" t="n">
        <v>113587.22</v>
      </c>
      <c r="N89" s="3" t="n"/>
    </row>
    <row r="90" ht="15" customHeight="1">
      <c r="A90" s="1" t="inlineStr">
        <is>
          <t xml:space="preserve">    Total Expense</t>
        </is>
      </c>
      <c r="B90" s="1" t="n"/>
      <c r="C90" s="3">
        <f>SUM(C85)</f>
        <v/>
      </c>
      <c r="D90" s="3">
        <f>SUM(D85)</f>
        <v/>
      </c>
      <c r="E90" s="3">
        <f>SUM(E85)</f>
        <v/>
      </c>
      <c r="F90" s="3">
        <f>SUM(F85)</f>
        <v/>
      </c>
      <c r="G90" s="3">
        <f>SUM(G85)</f>
        <v/>
      </c>
      <c r="H90" s="3">
        <f>SUM(H85)</f>
        <v/>
      </c>
      <c r="I90" s="3">
        <f>SUM(I85)</f>
        <v/>
      </c>
      <c r="J90" s="3" t="n">
        <v>22074.59</v>
      </c>
      <c r="K90" s="3" t="n">
        <v>22786.01</v>
      </c>
      <c r="L90" s="3" t="n">
        <v>23449.54</v>
      </c>
      <c r="M90" s="3" t="n">
        <v>23977.85</v>
      </c>
      <c r="N90" s="3" t="n"/>
    </row>
    <row r="91" ht="15.75" customHeight="1" thickBot="1">
      <c r="A91" s="1" t="n"/>
      <c r="B91" s="1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</row>
    <row r="92" ht="15.75" customHeight="1">
      <c r="A92" s="2" t="inlineStr">
        <is>
          <t xml:space="preserve">    Net Income</t>
        </is>
      </c>
      <c r="B92" s="2" t="n"/>
      <c r="C92" s="6">
        <f>SUM(C89-C90)</f>
        <v/>
      </c>
      <c r="D92" s="6">
        <f>SUM(D36-D85)</f>
        <v/>
      </c>
      <c r="E92" s="6">
        <f>SUM(E36-E85)</f>
        <v/>
      </c>
      <c r="F92" s="6">
        <f>SUM(F36-F85)</f>
        <v/>
      </c>
      <c r="G92" s="6">
        <f>SUM(G36-G85)</f>
        <v/>
      </c>
      <c r="H92" s="6">
        <f>SUM(H36-H85)</f>
        <v/>
      </c>
      <c r="I92" s="6">
        <f>SUM(I36-I85)</f>
        <v/>
      </c>
      <c r="J92" s="6" t="n">
        <v>89321.69</v>
      </c>
      <c r="K92" s="6" t="n">
        <v>84075.07000000001</v>
      </c>
      <c r="L92" s="6" t="n">
        <v>84024.27</v>
      </c>
      <c r="M92" s="6" t="n">
        <v>89609.37</v>
      </c>
      <c r="N92" s="22" t="n"/>
      <c r="O92" s="13">
        <f>SUM(C92:M92)</f>
        <v/>
      </c>
    </row>
  </sheetData>
  <mergeCells count="11">
    <mergeCell ref="A1:M1"/>
    <mergeCell ref="A5:M5"/>
    <mergeCell ref="A8:M8"/>
    <mergeCell ref="A6:M6"/>
    <mergeCell ref="A9:M9"/>
    <mergeCell ref="A4:M4"/>
    <mergeCell ref="A3:M3"/>
    <mergeCell ref="A7:M7"/>
    <mergeCell ref="A2:M2"/>
    <mergeCell ref="A11:M11"/>
    <mergeCell ref="A10:M10"/>
  </mergeCells>
  <pageMargins left="0.25" right="0.25" top="0.25" bottom="0.25" header="0.5" footer="0.5"/>
  <pageSetup orientation="landscape" scale="64" fitToHeight="67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2024-08-09T23:26:21Z</dcterms:created>
  <dcterms:modified xsi:type="dcterms:W3CDTF">2025-03-07T13:38:35Z</dcterms:modified>
  <cp:lastModifiedBy>Zack Rall</cp:lastModifiedBy>
  <cp:revision>0</cp:revision>
  <cp:lastPrinted>2025-01-22T00:34:44Z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  <property name="MediaServiceImageTags" fmtid="{D5CDD505-2E9C-101B-9397-08002B2CF9AE}" pid="3">
    <vt:lpwstr/>
  </property>
</Properties>
</file>