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nctuary on 22nd Apartments\Natasha Reports\T-12 Reports\"/>
    </mc:Choice>
  </mc:AlternateContent>
  <xr:revisionPtr revIDLastSave="0" documentId="13_ncr:1_{0C2D525D-3A9B-4E93-8F74-D00F601797BC}" xr6:coauthVersionLast="47" xr6:coauthVersionMax="47" xr10:uidLastSave="{00000000-0000-0000-0000-000000000000}"/>
  <bookViews>
    <workbookView xWindow="-1965" yWindow="5220" windowWidth="7500" windowHeight="6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9" i="1" l="1"/>
  <c r="M157" i="1"/>
  <c r="N162" i="1"/>
  <c r="N170" i="1"/>
  <c r="N14" i="1"/>
  <c r="N113" i="1"/>
  <c r="N112" i="1"/>
  <c r="N111" i="1"/>
  <c r="N110" i="1"/>
  <c r="N109" i="1"/>
  <c r="N108" i="1"/>
  <c r="N175" i="1"/>
  <c r="B171" i="1"/>
  <c r="M171" i="1"/>
  <c r="L171" i="1"/>
  <c r="K171" i="1"/>
  <c r="J171" i="1"/>
  <c r="I171" i="1"/>
  <c r="H171" i="1"/>
  <c r="G171" i="1"/>
  <c r="F171" i="1"/>
  <c r="E171" i="1"/>
  <c r="D171" i="1"/>
  <c r="C171" i="1"/>
  <c r="C167" i="1"/>
  <c r="D167" i="1"/>
  <c r="E167" i="1"/>
  <c r="F167" i="1"/>
  <c r="G167" i="1"/>
  <c r="H167" i="1"/>
  <c r="I167" i="1"/>
  <c r="J167" i="1"/>
  <c r="K167" i="1"/>
  <c r="L167" i="1"/>
  <c r="M167" i="1"/>
  <c r="B167" i="1"/>
  <c r="C157" i="1"/>
  <c r="D157" i="1"/>
  <c r="E157" i="1"/>
  <c r="F157" i="1"/>
  <c r="G157" i="1"/>
  <c r="H157" i="1"/>
  <c r="I157" i="1"/>
  <c r="J157" i="1"/>
  <c r="K157" i="1"/>
  <c r="L157" i="1"/>
  <c r="B157" i="1"/>
  <c r="N143" i="1"/>
  <c r="C120" i="1"/>
  <c r="D120" i="1"/>
  <c r="E120" i="1"/>
  <c r="F120" i="1"/>
  <c r="G120" i="1"/>
  <c r="H120" i="1"/>
  <c r="I120" i="1"/>
  <c r="J120" i="1"/>
  <c r="K120" i="1"/>
  <c r="L120" i="1"/>
  <c r="M120" i="1"/>
  <c r="B120" i="1"/>
  <c r="B69" i="1"/>
  <c r="B115" i="1"/>
  <c r="B91" i="1"/>
  <c r="N72" i="1"/>
  <c r="N73" i="1"/>
  <c r="N74" i="1"/>
  <c r="N71" i="1"/>
  <c r="C75" i="1"/>
  <c r="D75" i="1"/>
  <c r="E75" i="1"/>
  <c r="F75" i="1"/>
  <c r="G75" i="1"/>
  <c r="H75" i="1"/>
  <c r="I75" i="1"/>
  <c r="J75" i="1"/>
  <c r="K75" i="1"/>
  <c r="L75" i="1"/>
  <c r="M75" i="1"/>
  <c r="B75" i="1"/>
  <c r="N57" i="1"/>
  <c r="N67" i="1"/>
  <c r="N68" i="1"/>
  <c r="N46" i="1"/>
  <c r="N47" i="1"/>
  <c r="N48" i="1"/>
  <c r="N49" i="1"/>
  <c r="N50" i="1"/>
  <c r="N51" i="1"/>
  <c r="N52" i="1"/>
  <c r="N53" i="1"/>
  <c r="N54" i="1"/>
  <c r="N55" i="1"/>
  <c r="N56" i="1"/>
  <c r="N58" i="1"/>
  <c r="N59" i="1"/>
  <c r="N60" i="1"/>
  <c r="N61" i="1"/>
  <c r="N62" i="1"/>
  <c r="N63" i="1"/>
  <c r="N64" i="1"/>
  <c r="N65" i="1"/>
  <c r="N66" i="1"/>
  <c r="N45" i="1"/>
  <c r="C69" i="1"/>
  <c r="N152" i="1"/>
  <c r="N144" i="1"/>
  <c r="N145" i="1"/>
  <c r="N146" i="1"/>
  <c r="N147" i="1"/>
  <c r="N148" i="1"/>
  <c r="N149" i="1"/>
  <c r="N150" i="1"/>
  <c r="N151" i="1"/>
  <c r="C153" i="1"/>
  <c r="D153" i="1"/>
  <c r="E153" i="1"/>
  <c r="F153" i="1"/>
  <c r="G153" i="1"/>
  <c r="H153" i="1"/>
  <c r="I153" i="1"/>
  <c r="J153" i="1"/>
  <c r="K153" i="1"/>
  <c r="L153" i="1"/>
  <c r="M153" i="1"/>
  <c r="M155" i="1" s="1"/>
  <c r="M160" i="1" s="1"/>
  <c r="B153" i="1"/>
  <c r="B155" i="1" s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22" i="1"/>
  <c r="C140" i="1"/>
  <c r="D140" i="1"/>
  <c r="E140" i="1"/>
  <c r="F140" i="1"/>
  <c r="G140" i="1"/>
  <c r="H140" i="1"/>
  <c r="I140" i="1"/>
  <c r="J140" i="1"/>
  <c r="K140" i="1"/>
  <c r="L140" i="1"/>
  <c r="M140" i="1"/>
  <c r="B140" i="1"/>
  <c r="G115" i="1"/>
  <c r="C115" i="1"/>
  <c r="E115" i="1"/>
  <c r="F115" i="1"/>
  <c r="H115" i="1"/>
  <c r="I115" i="1"/>
  <c r="J115" i="1"/>
  <c r="K115" i="1"/>
  <c r="L115" i="1"/>
  <c r="M115" i="1"/>
  <c r="D115" i="1"/>
  <c r="C97" i="1"/>
  <c r="B97" i="1"/>
  <c r="D97" i="1"/>
  <c r="E97" i="1"/>
  <c r="F97" i="1"/>
  <c r="G97" i="1"/>
  <c r="H97" i="1"/>
  <c r="I97" i="1"/>
  <c r="J97" i="1"/>
  <c r="K97" i="1"/>
  <c r="L97" i="1"/>
  <c r="M97" i="1"/>
  <c r="C91" i="1"/>
  <c r="D91" i="1"/>
  <c r="E91" i="1"/>
  <c r="F91" i="1"/>
  <c r="G91" i="1"/>
  <c r="H91" i="1"/>
  <c r="I91" i="1"/>
  <c r="J91" i="1"/>
  <c r="K91" i="1"/>
  <c r="L91" i="1"/>
  <c r="M91" i="1"/>
  <c r="G81" i="1"/>
  <c r="H81" i="1"/>
  <c r="I81" i="1"/>
  <c r="J81" i="1"/>
  <c r="K81" i="1"/>
  <c r="L81" i="1"/>
  <c r="M81" i="1"/>
  <c r="B81" i="1"/>
  <c r="C81" i="1"/>
  <c r="D81" i="1"/>
  <c r="E81" i="1"/>
  <c r="F81" i="1"/>
  <c r="D69" i="1"/>
  <c r="E69" i="1"/>
  <c r="F69" i="1"/>
  <c r="G69" i="1"/>
  <c r="H69" i="1"/>
  <c r="I69" i="1"/>
  <c r="J69" i="1"/>
  <c r="K69" i="1"/>
  <c r="L69" i="1"/>
  <c r="L32" i="1"/>
  <c r="L33" i="1" s="1"/>
  <c r="J32" i="1"/>
  <c r="J33" i="1" s="1"/>
  <c r="E155" i="1" l="1"/>
  <c r="E160" i="1" s="1"/>
  <c r="N97" i="1"/>
  <c r="N153" i="1"/>
  <c r="N171" i="1"/>
  <c r="N167" i="1"/>
  <c r="N91" i="1"/>
  <c r="B160" i="1"/>
  <c r="I155" i="1"/>
  <c r="I160" i="1" s="1"/>
  <c r="N157" i="1"/>
  <c r="N140" i="1"/>
  <c r="N115" i="1"/>
  <c r="J155" i="1"/>
  <c r="J160" i="1" s="1"/>
  <c r="N120" i="1"/>
  <c r="H155" i="1"/>
  <c r="H160" i="1" s="1"/>
  <c r="G155" i="1"/>
  <c r="G160" i="1" s="1"/>
  <c r="L155" i="1"/>
  <c r="L160" i="1" s="1"/>
  <c r="K155" i="1"/>
  <c r="K160" i="1" s="1"/>
  <c r="C155" i="1"/>
  <c r="C160" i="1" s="1"/>
  <c r="F155" i="1"/>
  <c r="F160" i="1" s="1"/>
  <c r="D155" i="1"/>
  <c r="D160" i="1" s="1"/>
  <c r="N75" i="1"/>
  <c r="N69" i="1"/>
  <c r="L159" i="1"/>
  <c r="N21" i="1"/>
  <c r="C32" i="1"/>
  <c r="C33" i="1" s="1"/>
  <c r="D32" i="1"/>
  <c r="D33" i="1" s="1"/>
  <c r="E32" i="1"/>
  <c r="E33" i="1" s="1"/>
  <c r="F32" i="1"/>
  <c r="F33" i="1" s="1"/>
  <c r="G32" i="1"/>
  <c r="G33" i="1" s="1"/>
  <c r="H32" i="1"/>
  <c r="H33" i="1" s="1"/>
  <c r="I32" i="1"/>
  <c r="I33" i="1" s="1"/>
  <c r="J159" i="1"/>
  <c r="K32" i="1"/>
  <c r="K33" i="1" s="1"/>
  <c r="M32" i="1"/>
  <c r="B32" i="1"/>
  <c r="B33" i="1" s="1"/>
  <c r="N25" i="1"/>
  <c r="N26" i="1"/>
  <c r="N27" i="1"/>
  <c r="N24" i="1"/>
  <c r="N28" i="1"/>
  <c r="N29" i="1"/>
  <c r="N13" i="1"/>
  <c r="N118" i="1"/>
  <c r="N119" i="1"/>
  <c r="N117" i="1"/>
  <c r="N107" i="1"/>
  <c r="N100" i="1"/>
  <c r="N101" i="1"/>
  <c r="N102" i="1"/>
  <c r="N103" i="1"/>
  <c r="N104" i="1"/>
  <c r="N105" i="1"/>
  <c r="N106" i="1"/>
  <c r="N99" i="1"/>
  <c r="N94" i="1"/>
  <c r="N95" i="1"/>
  <c r="N96" i="1"/>
  <c r="N93" i="1"/>
  <c r="N84" i="1"/>
  <c r="N86" i="1"/>
  <c r="N88" i="1"/>
  <c r="N89" i="1"/>
  <c r="N90" i="1"/>
  <c r="N83" i="1"/>
  <c r="N80" i="1"/>
  <c r="N81" i="1" s="1"/>
  <c r="N37" i="1"/>
  <c r="N38" i="1"/>
  <c r="N39" i="1"/>
  <c r="N40" i="1"/>
  <c r="N41" i="1"/>
  <c r="N42" i="1"/>
  <c r="N43" i="1"/>
  <c r="N44" i="1"/>
  <c r="N36" i="1"/>
  <c r="N8" i="1"/>
  <c r="N9" i="1"/>
  <c r="N10" i="1"/>
  <c r="N11" i="1"/>
  <c r="N12" i="1"/>
  <c r="N15" i="1"/>
  <c r="N16" i="1"/>
  <c r="N17" i="1"/>
  <c r="N18" i="1"/>
  <c r="N19" i="1"/>
  <c r="N20" i="1"/>
  <c r="N22" i="1"/>
  <c r="N23" i="1"/>
  <c r="N30" i="1"/>
  <c r="N31" i="1"/>
  <c r="N7" i="1"/>
  <c r="N33" i="1" l="1"/>
  <c r="K159" i="1"/>
  <c r="H159" i="1"/>
  <c r="G159" i="1"/>
  <c r="F159" i="1"/>
  <c r="E159" i="1"/>
  <c r="D159" i="1"/>
  <c r="C159" i="1"/>
  <c r="I159" i="1"/>
  <c r="N160" i="1"/>
  <c r="B159" i="1"/>
  <c r="N155" i="1"/>
  <c r="N32" i="1"/>
  <c r="N159" i="1" l="1"/>
</calcChain>
</file>

<file path=xl/sharedStrings.xml><?xml version="1.0" encoding="utf-8"?>
<sst xmlns="http://schemas.openxmlformats.org/spreadsheetml/2006/main" count="175" uniqueCount="171">
  <si>
    <t>Income Statement - 12 Month</t>
  </si>
  <si>
    <t>Account Name</t>
  </si>
  <si>
    <t>Total</t>
  </si>
  <si>
    <t>Operating Income &amp; Expense</t>
  </si>
  <si>
    <t xml:space="preserve">    Income</t>
  </si>
  <si>
    <t xml:space="preserve">        Rent</t>
  </si>
  <si>
    <t xml:space="preserve">        OTHER INCOME</t>
  </si>
  <si>
    <t xml:space="preserve">        Total OTHER INCOME</t>
  </si>
  <si>
    <t xml:space="preserve">    Total Operating Income</t>
  </si>
  <si>
    <t xml:space="preserve">    Expense</t>
  </si>
  <si>
    <t xml:space="preserve">        INSURANCE</t>
  </si>
  <si>
    <t xml:space="preserve">            Property Insurance</t>
  </si>
  <si>
    <t xml:space="preserve">        Total INSURANCE</t>
  </si>
  <si>
    <t xml:space="preserve">        UTILITIES</t>
  </si>
  <si>
    <t xml:space="preserve">            Electricity - Common Area</t>
  </si>
  <si>
    <t xml:space="preserve">            Electricity - Vacants</t>
  </si>
  <si>
    <t xml:space="preserve">            Gas</t>
  </si>
  <si>
    <t xml:space="preserve">        Total UTILITIES</t>
  </si>
  <si>
    <t xml:space="preserve">        CONTRACT SERVICES</t>
  </si>
  <si>
    <t xml:space="preserve">            Grounds Contract</t>
  </si>
  <si>
    <t xml:space="preserve">            Electronic Monitoring</t>
  </si>
  <si>
    <t xml:space="preserve">            Patrol Service</t>
  </si>
  <si>
    <t xml:space="preserve">            Fire Alarm Monitoring</t>
  </si>
  <si>
    <t xml:space="preserve">        Total CONTRACT SERVICES</t>
  </si>
  <si>
    <t xml:space="preserve">        SALARY EXPENSE</t>
  </si>
  <si>
    <t xml:space="preserve">            Manager</t>
  </si>
  <si>
    <t xml:space="preserve">            Asst. Mgr.</t>
  </si>
  <si>
    <t xml:space="preserve">            Leasing</t>
  </si>
  <si>
    <t xml:space="preserve">            Assistant to Fran</t>
  </si>
  <si>
    <t xml:space="preserve">            Customer Service</t>
  </si>
  <si>
    <t xml:space="preserve">            Mtn. Form</t>
  </si>
  <si>
    <t xml:space="preserve">            Mtn. Labor</t>
  </si>
  <si>
    <t xml:space="preserve">            Grounds Tech</t>
  </si>
  <si>
    <t xml:space="preserve">            Maids</t>
  </si>
  <si>
    <t xml:space="preserve">        Total SALARY EXPENSE</t>
  </si>
  <si>
    <t xml:space="preserve">    Total Operating Expense</t>
  </si>
  <si>
    <t xml:space="preserve">    NOI - Net Operating Income</t>
  </si>
  <si>
    <t xml:space="preserve">    Total Income</t>
  </si>
  <si>
    <t xml:space="preserve">    Total Expense</t>
  </si>
  <si>
    <t>Non-Refundable Admin Fees</t>
  </si>
  <si>
    <t>Non Refundable Pet Fees</t>
  </si>
  <si>
    <t>Application Fees</t>
  </si>
  <si>
    <t>Late Fees</t>
  </si>
  <si>
    <t>Month to month Fees</t>
  </si>
  <si>
    <t>NSF Fees</t>
  </si>
  <si>
    <t>Termination Fees</t>
  </si>
  <si>
    <t xml:space="preserve">Parking </t>
  </si>
  <si>
    <t>Cable TV</t>
  </si>
  <si>
    <t>Interest income</t>
  </si>
  <si>
    <t>Semi Monthly Rent Premiums</t>
  </si>
  <si>
    <t>Other income</t>
  </si>
  <si>
    <t>Pet Rent</t>
  </si>
  <si>
    <t>Vending Income</t>
  </si>
  <si>
    <t>Bad Debt Recovery</t>
  </si>
  <si>
    <t>Damages</t>
  </si>
  <si>
    <t>Eviction Charge</t>
  </si>
  <si>
    <t>Utility Reimburse- Electricity</t>
  </si>
  <si>
    <t>Billback Sewer</t>
  </si>
  <si>
    <t>Billback Waste Removal</t>
  </si>
  <si>
    <t>Billback Water/Sewer</t>
  </si>
  <si>
    <t>Renters Insurance Income</t>
  </si>
  <si>
    <t>(OR) Income- Other</t>
  </si>
  <si>
    <t xml:space="preserve">           Taxes</t>
  </si>
  <si>
    <t xml:space="preserve">         ADMINISTRATIVE EXPENSES</t>
  </si>
  <si>
    <t>Employee Screening</t>
  </si>
  <si>
    <t>Bank Charges</t>
  </si>
  <si>
    <t>Charitable Contribution</t>
  </si>
  <si>
    <t>Payroll Fees</t>
  </si>
  <si>
    <t>Permits &amp; Licenses</t>
  </si>
  <si>
    <t>Cable Television</t>
  </si>
  <si>
    <t>Training</t>
  </si>
  <si>
    <t>Management Fee</t>
  </si>
  <si>
    <t>Postage</t>
  </si>
  <si>
    <t>Answering Service</t>
  </si>
  <si>
    <t>Office Telephone</t>
  </si>
  <si>
    <t>Internet</t>
  </si>
  <si>
    <t>Other Administrative Expenses</t>
  </si>
  <si>
    <t xml:space="preserve"> Equipment </t>
  </si>
  <si>
    <t xml:space="preserve"> Legal Fees</t>
  </si>
  <si>
    <t>Dues/Memberships/Subs</t>
  </si>
  <si>
    <t>Office Supplies</t>
  </si>
  <si>
    <t xml:space="preserve"> Administrative- Employee Relations</t>
  </si>
  <si>
    <t xml:space="preserve">        TOTAL ADMINISTRATIVE EXPENSES</t>
  </si>
  <si>
    <t>MARKETING &amp; RETENTION</t>
  </si>
  <si>
    <t xml:space="preserve">            Internet/ On-Line Advertising</t>
  </si>
  <si>
    <t>Sign and Banners</t>
  </si>
  <si>
    <t>Activities</t>
  </si>
  <si>
    <t>Hospitality</t>
  </si>
  <si>
    <t>Photography</t>
  </si>
  <si>
    <t>Locators Services</t>
  </si>
  <si>
    <t>Referrals - Resident</t>
  </si>
  <si>
    <t>Model Expense</t>
  </si>
  <si>
    <t>Business Cards</t>
  </si>
  <si>
    <t>Name Badges</t>
  </si>
  <si>
    <t xml:space="preserve">        Total MARKETING &amp; RETENTION</t>
  </si>
  <si>
    <t>MAINTENANCE &amp; REPAIRS</t>
  </si>
  <si>
    <t>Repairs &amp; Maintenance Supplies</t>
  </si>
  <si>
    <t>Appliance Supplies</t>
  </si>
  <si>
    <t>Cleaning Supplies</t>
  </si>
  <si>
    <t>Doors/Window Supplies</t>
  </si>
  <si>
    <t>Electrical Supplies</t>
  </si>
  <si>
    <t>Fire Alarm Supplies</t>
  </si>
  <si>
    <t>Glass &amp; Screen Supplies</t>
  </si>
  <si>
    <t>Hardware Supplies</t>
  </si>
  <si>
    <t>HVAC Supplies</t>
  </si>
  <si>
    <t>Key &amp; Lock Supplies</t>
  </si>
  <si>
    <t>Light Bulbs</t>
  </si>
  <si>
    <t xml:space="preserve">Paint Supplies </t>
  </si>
  <si>
    <t>Plumbing Supplies</t>
  </si>
  <si>
    <t>Countertop/ Tub Resurface</t>
  </si>
  <si>
    <t>Drywall Supplies</t>
  </si>
  <si>
    <t>Golf Cart Service</t>
  </si>
  <si>
    <t>HVAC Services</t>
  </si>
  <si>
    <t>Key &amp; Lock Services</t>
  </si>
  <si>
    <t>Glass &amp; Screen Services</t>
  </si>
  <si>
    <t>Parking Lot Services</t>
  </si>
  <si>
    <t>Pest Control Services</t>
  </si>
  <si>
    <t>Plumbing Services</t>
  </si>
  <si>
    <t>Security Gate Services/ Repairs</t>
  </si>
  <si>
    <t>Uniforms- Repair &amp; Maintenance</t>
  </si>
  <si>
    <t>Landscape - Annual Contract</t>
  </si>
  <si>
    <t>Landscape - Irrigation Repairs</t>
  </si>
  <si>
    <t>Landscape - Seasonal Services</t>
  </si>
  <si>
    <t>Pool - Supplies</t>
  </si>
  <si>
    <t>Pool - Repair</t>
  </si>
  <si>
    <t>Security/ Courtesy Patrol - Contract Service</t>
  </si>
  <si>
    <t>Alarm Monitoring</t>
  </si>
  <si>
    <t xml:space="preserve">        TOTAL MAINTENANCE &amp; REPAIR</t>
  </si>
  <si>
    <t>TURNOVER EXPENSES</t>
  </si>
  <si>
    <t>Tile/Vinyl Repair</t>
  </si>
  <si>
    <t>Contract Cleaning</t>
  </si>
  <si>
    <t>Painting</t>
  </si>
  <si>
    <t xml:space="preserve">           Workers Comp</t>
  </si>
  <si>
    <t xml:space="preserve">           Bonuses</t>
  </si>
  <si>
    <t xml:space="preserve">           Rent Allowance</t>
  </si>
  <si>
    <t xml:space="preserve">           Incentives</t>
  </si>
  <si>
    <t xml:space="preserve">           Health Insurance</t>
  </si>
  <si>
    <t xml:space="preserve">           Temporary Help</t>
  </si>
  <si>
    <t>TOTAL TURNOVER EXPENSES</t>
  </si>
  <si>
    <t xml:space="preserve">            Electricity - Model</t>
  </si>
  <si>
    <t>Waste removal</t>
  </si>
  <si>
    <t xml:space="preserve">            Water - Sewer</t>
  </si>
  <si>
    <t>Utility Processing Fees</t>
  </si>
  <si>
    <t>Late Fees- Utilities</t>
  </si>
  <si>
    <t>TAXES &amp; INSURANCE</t>
  </si>
  <si>
    <t xml:space="preserve">        TOTAL TAXES &amp; INSURANCE</t>
  </si>
  <si>
    <t>Insurance - Expense</t>
  </si>
  <si>
    <t>Property Taxes</t>
  </si>
  <si>
    <t>Taxes - Sales</t>
  </si>
  <si>
    <t xml:space="preserve">EXRAORDINARY REPAIRS </t>
  </si>
  <si>
    <t>Fire unit Expense</t>
  </si>
  <si>
    <t xml:space="preserve">        TOTAL EXRAORDINARY REPAIRS </t>
  </si>
  <si>
    <t>DEBT SERVICE</t>
  </si>
  <si>
    <t xml:space="preserve">        TOTAL DEBT SERVICE</t>
  </si>
  <si>
    <t>Debt Service - Interest</t>
  </si>
  <si>
    <t>Net Income</t>
  </si>
  <si>
    <t xml:space="preserve"> </t>
  </si>
  <si>
    <r>
      <rPr>
        <b/>
        <sz val="11"/>
        <rFont val="Arial"/>
        <family val="2"/>
      </rPr>
      <t xml:space="preserve">Period Range: </t>
    </r>
    <r>
      <rPr>
        <sz val="11"/>
        <rFont val="Arial"/>
        <family val="2"/>
      </rPr>
      <t>February 2021 to January 2022</t>
    </r>
  </si>
  <si>
    <t>Jul '21</t>
  </si>
  <si>
    <t>Jun '21</t>
  </si>
  <si>
    <t>May '21</t>
  </si>
  <si>
    <t>Apr '21</t>
  </si>
  <si>
    <t>Mar '21</t>
  </si>
  <si>
    <t>Feb '21</t>
  </si>
  <si>
    <t>Aug '21</t>
  </si>
  <si>
    <t>Sept '21</t>
  </si>
  <si>
    <t>Oct '21</t>
  </si>
  <si>
    <t>Nov '21</t>
  </si>
  <si>
    <t>Dec '21</t>
  </si>
  <si>
    <t>Jan '22</t>
  </si>
  <si>
    <t>Sanctuary on 22nd, Phoenix Apartments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</si>
</sst>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[Red]\-#,##0.00"/>
    <numFmt numFmtId="168" formatCode="mm/dd/yy;@"/>
  </numFmts>
  <fonts count="57" x14ac:knownFonts="1">
    <font>
      <sz val="11"/>
      <name val="Arial"/>
      <family val="1"/>
    </font>
    <font>
      <b/>
      <sz val="13"/>
      <color rgb="FF303030"/>
      <name val="Arial"/>
      <family val="1"/>
    </font>
    <font>
      <b/>
      <sz val="18"/>
      <color rgb="FF303030"/>
      <name val="Arial"/>
      <family val="1"/>
    </font>
    <font>
      <sz val="13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1"/>
      <name val="Arial"/>
      <family val="2"/>
    </font>
    <font>
      <sz val="11"/>
      <name val="Arial"/>
      <family val="2"/>
    </font>
    <font>
      <sz val="12"/>
      <color rgb="FF303030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rgb="FF30303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ECF3F9"/>
      </patternFill>
    </fill>
    <fill>
      <patternFill patternType="solid">
        <fgColor rgb="FFECF3F9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medium">
        <color rgb="FF303030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1" xfId="0" applyFont="1" applyFill="1" applyBorder="1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/>
    <xf numFmtId="164" fontId="7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164" fontId="9" fillId="0" borderId="2" xfId="0" applyNumberFormat="1" applyFont="1" applyBorder="1" applyAlignment="1">
      <alignment horizontal="right"/>
    </xf>
    <xf numFmtId="164" fontId="11" fillId="0" borderId="0" xfId="0" applyNumberFormat="1" applyFont="1" applyAlignment="1">
      <alignment horizontal="right"/>
    </xf>
    <xf numFmtId="164" fontId="12" fillId="0" borderId="0" xfId="0" applyNumberFormat="1" applyFont="1" applyAlignment="1">
      <alignment horizontal="right"/>
    </xf>
    <xf numFmtId="164" fontId="13" fillId="0" borderId="4" xfId="0" applyNumberFormat="1" applyFont="1" applyBorder="1" applyAlignment="1">
      <alignment horizontal="right"/>
    </xf>
    <xf numFmtId="164" fontId="15" fillId="0" borderId="0" xfId="0" applyNumberFormat="1" applyFont="1" applyAlignment="1">
      <alignment horizontal="right"/>
    </xf>
    <xf numFmtId="164" fontId="16" fillId="0" borderId="0" xfId="0" applyNumberFormat="1" applyFont="1" applyAlignment="1">
      <alignment horizontal="right"/>
    </xf>
    <xf numFmtId="164" fontId="18" fillId="0" borderId="0" xfId="0" applyNumberFormat="1" applyFont="1" applyAlignment="1">
      <alignment horizontal="right"/>
    </xf>
    <xf numFmtId="164" fontId="19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right"/>
    </xf>
    <xf numFmtId="164" fontId="22" fillId="0" borderId="0" xfId="0" applyNumberFormat="1" applyFont="1" applyAlignment="1">
      <alignment horizontal="right"/>
    </xf>
    <xf numFmtId="164" fontId="23" fillId="0" borderId="8" xfId="0" applyNumberFormat="1" applyFont="1" applyBorder="1" applyAlignment="1">
      <alignment horizontal="right"/>
    </xf>
    <xf numFmtId="164" fontId="25" fillId="0" borderId="0" xfId="0" applyNumberFormat="1" applyFont="1" applyAlignment="1">
      <alignment horizontal="right"/>
    </xf>
    <xf numFmtId="164" fontId="26" fillId="0" borderId="0" xfId="0" applyNumberFormat="1" applyFont="1" applyAlignment="1">
      <alignment horizontal="right"/>
    </xf>
    <xf numFmtId="164" fontId="28" fillId="0" borderId="0" xfId="0" applyNumberFormat="1" applyFont="1" applyAlignment="1">
      <alignment horizontal="right"/>
    </xf>
    <xf numFmtId="164" fontId="29" fillId="0" borderId="0" xfId="0" applyNumberFormat="1" applyFont="1" applyAlignment="1">
      <alignment horizontal="right"/>
    </xf>
    <xf numFmtId="164" fontId="31" fillId="0" borderId="0" xfId="0" applyNumberFormat="1" applyFont="1" applyAlignment="1">
      <alignment horizontal="right"/>
    </xf>
    <xf numFmtId="164" fontId="32" fillId="0" borderId="0" xfId="0" applyNumberFormat="1" applyFont="1" applyAlignment="1">
      <alignment horizontal="right"/>
    </xf>
    <xf numFmtId="164" fontId="34" fillId="0" borderId="0" xfId="0" applyNumberFormat="1" applyFont="1" applyAlignment="1">
      <alignment horizontal="right"/>
    </xf>
    <xf numFmtId="164" fontId="35" fillId="0" borderId="0" xfId="0" applyNumberFormat="1" applyFont="1" applyAlignment="1">
      <alignment horizontal="right"/>
    </xf>
    <xf numFmtId="164" fontId="37" fillId="0" borderId="0" xfId="0" applyNumberFormat="1" applyFont="1" applyAlignment="1">
      <alignment horizontal="right"/>
    </xf>
    <xf numFmtId="164" fontId="38" fillId="0" borderId="0" xfId="0" applyNumberFormat="1" applyFont="1" applyAlignment="1">
      <alignment horizontal="right"/>
    </xf>
    <xf numFmtId="164" fontId="40" fillId="0" borderId="0" xfId="0" applyNumberFormat="1" applyFont="1" applyAlignment="1">
      <alignment horizontal="right"/>
    </xf>
    <xf numFmtId="164" fontId="41" fillId="0" borderId="0" xfId="0" applyNumberFormat="1" applyFont="1" applyAlignment="1">
      <alignment horizontal="right"/>
    </xf>
    <xf numFmtId="164" fontId="43" fillId="0" borderId="0" xfId="0" applyNumberFormat="1" applyFont="1" applyAlignment="1">
      <alignment horizontal="right"/>
    </xf>
    <xf numFmtId="164" fontId="44" fillId="0" borderId="0" xfId="0" applyNumberFormat="1" applyFont="1" applyAlignment="1">
      <alignment horizontal="right"/>
    </xf>
    <xf numFmtId="164" fontId="46" fillId="0" borderId="0" xfId="0" applyNumberFormat="1" applyFont="1" applyAlignment="1">
      <alignment horizontal="right"/>
    </xf>
    <xf numFmtId="164" fontId="47" fillId="0" borderId="0" xfId="0" applyNumberFormat="1" applyFont="1" applyAlignment="1">
      <alignment horizontal="right"/>
    </xf>
    <xf numFmtId="164" fontId="48" fillId="0" borderId="17" xfId="0" applyNumberFormat="1" applyFont="1" applyBorder="1" applyAlignment="1">
      <alignment horizontal="right"/>
    </xf>
    <xf numFmtId="164" fontId="4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right"/>
    </xf>
    <xf numFmtId="0" fontId="53" fillId="0" borderId="0" xfId="0" applyFont="1"/>
    <xf numFmtId="0" fontId="4" fillId="5" borderId="0" xfId="0" applyFont="1" applyFill="1"/>
    <xf numFmtId="0" fontId="52" fillId="5" borderId="0" xfId="0" applyFont="1" applyFill="1"/>
    <xf numFmtId="164" fontId="48" fillId="0" borderId="0" xfId="0" applyNumberFormat="1" applyFont="1" applyBorder="1" applyAlignment="1">
      <alignment horizontal="right"/>
    </xf>
    <xf numFmtId="0" fontId="5" fillId="5" borderId="0" xfId="0" applyFont="1" applyFill="1" applyAlignment="1">
      <alignment horizontal="left" indent="3"/>
    </xf>
    <xf numFmtId="0" fontId="4" fillId="5" borderId="0" xfId="0" applyFont="1" applyFill="1" applyAlignment="1">
      <alignment horizontal="left" indent="4"/>
    </xf>
    <xf numFmtId="0" fontId="5" fillId="5" borderId="0" xfId="0" applyFont="1" applyFill="1"/>
    <xf numFmtId="0" fontId="52" fillId="5" borderId="0" xfId="0" applyFont="1" applyFill="1" applyAlignment="1">
      <alignment horizontal="left" indent="4"/>
    </xf>
    <xf numFmtId="0" fontId="4" fillId="5" borderId="0" xfId="0" applyFont="1" applyFill="1" applyAlignment="1">
      <alignment horizontal="left"/>
    </xf>
    <xf numFmtId="164" fontId="9" fillId="0" borderId="0" xfId="0" applyNumberFormat="1" applyFont="1" applyBorder="1" applyAlignment="1">
      <alignment horizontal="right"/>
    </xf>
    <xf numFmtId="164" fontId="52" fillId="0" borderId="0" xfId="0" applyNumberFormat="1" applyFont="1" applyBorder="1" applyAlignment="1">
      <alignment horizontal="right"/>
    </xf>
    <xf numFmtId="0" fontId="6" fillId="5" borderId="0" xfId="0" applyFont="1" applyFill="1"/>
    <xf numFmtId="4" fontId="10" fillId="0" borderId="3" xfId="0" applyNumberFormat="1" applyFont="1" applyBorder="1" applyAlignment="1">
      <alignment horizontal="right"/>
    </xf>
    <xf numFmtId="4" fontId="14" fillId="0" borderId="5" xfId="0" applyNumberFormat="1" applyFont="1" applyBorder="1" applyAlignment="1">
      <alignment horizontal="right"/>
    </xf>
    <xf numFmtId="4" fontId="17" fillId="0" borderId="6" xfId="0" applyNumberFormat="1" applyFont="1" applyBorder="1" applyAlignment="1">
      <alignment horizontal="right"/>
    </xf>
    <xf numFmtId="4" fontId="20" fillId="0" borderId="7" xfId="0" applyNumberFormat="1" applyFont="1" applyBorder="1" applyAlignment="1">
      <alignment horizontal="right"/>
    </xf>
    <xf numFmtId="4" fontId="24" fillId="0" borderId="9" xfId="0" applyNumberFormat="1" applyFont="1" applyBorder="1" applyAlignment="1">
      <alignment horizontal="right"/>
    </xf>
    <xf numFmtId="4" fontId="27" fillId="0" borderId="10" xfId="0" applyNumberFormat="1" applyFont="1" applyBorder="1" applyAlignment="1">
      <alignment horizontal="right"/>
    </xf>
    <xf numFmtId="4" fontId="30" fillId="0" borderId="11" xfId="0" applyNumberFormat="1" applyFont="1" applyBorder="1" applyAlignment="1">
      <alignment horizontal="right"/>
    </xf>
    <xf numFmtId="4" fontId="33" fillId="0" borderId="12" xfId="0" applyNumberFormat="1" applyFont="1" applyBorder="1" applyAlignment="1">
      <alignment horizontal="right"/>
    </xf>
    <xf numFmtId="4" fontId="36" fillId="0" borderId="13" xfId="0" applyNumberFormat="1" applyFont="1" applyBorder="1" applyAlignment="1">
      <alignment horizontal="right"/>
    </xf>
    <xf numFmtId="4" fontId="39" fillId="0" borderId="14" xfId="0" applyNumberFormat="1" applyFont="1" applyBorder="1" applyAlignment="1">
      <alignment horizontal="right"/>
    </xf>
    <xf numFmtId="4" fontId="42" fillId="0" borderId="15" xfId="0" applyNumberFormat="1" applyFont="1" applyBorder="1" applyAlignment="1">
      <alignment horizontal="right"/>
    </xf>
    <xf numFmtId="4" fontId="45" fillId="0" borderId="16" xfId="0" applyNumberFormat="1" applyFont="1" applyBorder="1" applyAlignment="1">
      <alignment horizontal="right"/>
    </xf>
    <xf numFmtId="4" fontId="49" fillId="0" borderId="18" xfId="0" applyNumberFormat="1" applyFont="1" applyBorder="1" applyAlignment="1">
      <alignment horizontal="right"/>
    </xf>
    <xf numFmtId="0" fontId="55" fillId="0" borderId="0" xfId="0" applyFont="1"/>
    <xf numFmtId="40" fontId="56" fillId="0" borderId="3" xfId="0" applyNumberFormat="1" applyFont="1" applyBorder="1" applyAlignment="1">
      <alignment horizontal="right"/>
    </xf>
    <xf numFmtId="0" fontId="54" fillId="0" borderId="0" xfId="0" applyFont="1" applyAlignment="1">
      <alignment horizontal="left" indent="3"/>
    </xf>
    <xf numFmtId="0" fontId="55" fillId="0" borderId="0" xfId="0" applyFont="1" applyAlignment="1">
      <alignment horizontal="left" indent="3"/>
    </xf>
    <xf numFmtId="4" fontId="55" fillId="0" borderId="0" xfId="0" applyNumberFormat="1" applyFont="1"/>
    <xf numFmtId="4" fontId="9" fillId="0" borderId="2" xfId="0" applyNumberFormat="1" applyFont="1" applyBorder="1" applyAlignment="1">
      <alignment horizontal="right"/>
    </xf>
    <xf numFmtId="0" fontId="3" fillId="4" borderId="0" xfId="0" applyFont="1" applyFill="1" applyAlignment="1">
      <alignment horizontal="left" vertical="top" wrapText="1"/>
    </xf>
    <xf numFmtId="0" fontId="2" fillId="3" borderId="0" xfId="0" applyFont="1" applyFill="1"/>
    <xf numFmtId="0" fontId="51" fillId="4" borderId="0" xfId="0" applyFont="1" applyFill="1" applyAlignment="1">
      <alignment horizontal="left" vertical="top" wrapText="1"/>
    </xf>
    <xf numFmtId="168" fontId="1" fillId="2" borderId="1" xfId="0" applyNumberFormat="1" applyFont="1" applyFill="1" applyBorder="1" applyAlignment="1">
      <alignment horizontal="left"/>
    </xf>
    <xf numFmtId="0" fontId="50" fillId="4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8"/>
  <sheetViews>
    <sheetView tabSelected="1" showOutlineSymbols="0" showWhiteSpace="0" workbookViewId="0">
      <selection activeCell="D17" sqref="D17"/>
    </sheetView>
  </sheetViews>
  <sheetFormatPr defaultRowHeight="14.25" x14ac:dyDescent="0.2"/>
  <cols>
    <col min="1" max="1" width="45" bestFit="1" customWidth="1"/>
    <col min="2" max="2" width="11.75" bestFit="1" customWidth="1"/>
    <col min="3" max="13" width="11.125" bestFit="1" customWidth="1"/>
    <col min="14" max="14" width="12.75" bestFit="1" customWidth="1"/>
  </cols>
  <sheetData>
    <row r="1" spans="1:14" ht="23.25" x14ac:dyDescent="0.3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spans="1:14" ht="16.5" x14ac:dyDescent="0.2">
      <c r="A2" s="72" t="s">
        <v>170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1:14" ht="16.5" x14ac:dyDescent="0.2">
      <c r="A3" s="70" t="s">
        <v>157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</row>
    <row r="4" spans="1:14" ht="16.5" x14ac:dyDescent="0.25">
      <c r="A4" s="1" t="s">
        <v>1</v>
      </c>
      <c r="B4" s="71" t="s">
        <v>163</v>
      </c>
      <c r="C4" s="71" t="s">
        <v>162</v>
      </c>
      <c r="D4" s="71" t="s">
        <v>161</v>
      </c>
      <c r="E4" s="71" t="s">
        <v>160</v>
      </c>
      <c r="F4" s="71" t="s">
        <v>159</v>
      </c>
      <c r="G4" s="71" t="s">
        <v>158</v>
      </c>
      <c r="H4" s="71" t="s">
        <v>164</v>
      </c>
      <c r="I4" s="71" t="s">
        <v>165</v>
      </c>
      <c r="J4" s="71" t="s">
        <v>166</v>
      </c>
      <c r="K4" s="71" t="s">
        <v>167</v>
      </c>
      <c r="L4" s="71" t="s">
        <v>168</v>
      </c>
      <c r="M4" s="71" t="s">
        <v>169</v>
      </c>
      <c r="N4" s="1" t="s">
        <v>2</v>
      </c>
    </row>
    <row r="5" spans="1:14" ht="15.75" x14ac:dyDescent="0.25">
      <c r="A5" s="3" t="s">
        <v>3</v>
      </c>
      <c r="B5" s="6"/>
      <c r="C5" s="9"/>
      <c r="D5" s="12"/>
      <c r="E5" s="14"/>
      <c r="F5" s="16"/>
      <c r="G5" s="19"/>
      <c r="H5" s="21"/>
      <c r="I5" s="23"/>
      <c r="J5" s="25"/>
      <c r="K5" s="27"/>
      <c r="L5" s="29"/>
      <c r="M5" s="31"/>
      <c r="N5" s="33"/>
    </row>
    <row r="6" spans="1:14" ht="15.75" x14ac:dyDescent="0.25">
      <c r="A6" s="3" t="s">
        <v>4</v>
      </c>
      <c r="B6" s="6"/>
      <c r="C6" s="9"/>
      <c r="D6" s="12"/>
      <c r="E6" s="14"/>
      <c r="F6" s="16"/>
      <c r="G6" s="19"/>
      <c r="H6" s="21"/>
      <c r="I6" s="23"/>
      <c r="J6" s="25"/>
      <c r="K6" s="27"/>
      <c r="L6" s="29"/>
      <c r="M6" s="31"/>
      <c r="N6" s="33"/>
    </row>
    <row r="7" spans="1:14" ht="15" x14ac:dyDescent="0.2">
      <c r="A7" s="2" t="s">
        <v>5</v>
      </c>
      <c r="B7" s="5">
        <v>247459.17</v>
      </c>
      <c r="C7" s="8">
        <v>243925.1</v>
      </c>
      <c r="D7" s="11">
        <v>256914.09</v>
      </c>
      <c r="E7" s="13">
        <v>258681.27</v>
      </c>
      <c r="F7" s="15">
        <v>263581.44</v>
      </c>
      <c r="G7" s="18">
        <v>264168.28999999998</v>
      </c>
      <c r="H7" s="20">
        <v>261084.84</v>
      </c>
      <c r="I7" s="22">
        <v>286836.88</v>
      </c>
      <c r="J7" s="24">
        <v>278840.57</v>
      </c>
      <c r="K7" s="26">
        <v>278954.43</v>
      </c>
      <c r="L7" s="28">
        <v>283309.26</v>
      </c>
      <c r="M7" s="30">
        <v>247401.52</v>
      </c>
      <c r="N7" s="32">
        <f>SUM(B7:M7)</f>
        <v>3171156.86</v>
      </c>
    </row>
    <row r="8" spans="1:14" ht="15.75" x14ac:dyDescent="0.25">
      <c r="A8" s="3" t="s">
        <v>6</v>
      </c>
      <c r="B8" s="6"/>
      <c r="C8" s="9"/>
      <c r="D8" s="12"/>
      <c r="E8" s="14"/>
      <c r="F8" s="16"/>
      <c r="G8" s="19"/>
      <c r="H8" s="21"/>
      <c r="I8" s="23"/>
      <c r="J8" s="25"/>
      <c r="K8" s="27"/>
      <c r="L8" s="29"/>
      <c r="M8" s="31"/>
      <c r="N8" s="32">
        <f t="shared" ref="N8:N31" si="0">SUM(B8:M8)</f>
        <v>0</v>
      </c>
    </row>
    <row r="9" spans="1:14" ht="15" x14ac:dyDescent="0.2">
      <c r="A9" s="38" t="s">
        <v>39</v>
      </c>
      <c r="B9" s="30">
        <v>1350</v>
      </c>
      <c r="C9" s="30">
        <v>2850</v>
      </c>
      <c r="D9" s="30">
        <v>1950</v>
      </c>
      <c r="E9" s="30">
        <v>450</v>
      </c>
      <c r="F9" s="30">
        <v>600</v>
      </c>
      <c r="G9" s="30">
        <v>1950</v>
      </c>
      <c r="H9" s="30">
        <v>1200</v>
      </c>
      <c r="I9" s="30">
        <v>1793.1</v>
      </c>
      <c r="J9" s="30">
        <v>450</v>
      </c>
      <c r="K9" s="30">
        <v>1500</v>
      </c>
      <c r="L9" s="30">
        <v>899.86</v>
      </c>
      <c r="M9" s="30">
        <v>0</v>
      </c>
      <c r="N9" s="32">
        <f t="shared" si="0"/>
        <v>14992.960000000001</v>
      </c>
    </row>
    <row r="10" spans="1:14" ht="15" x14ac:dyDescent="0.2">
      <c r="A10" s="38" t="s">
        <v>40</v>
      </c>
      <c r="B10" s="30">
        <v>150</v>
      </c>
      <c r="C10" s="30">
        <v>300</v>
      </c>
      <c r="D10" s="30">
        <v>0</v>
      </c>
      <c r="E10" s="30">
        <v>0</v>
      </c>
      <c r="F10" s="30">
        <v>450</v>
      </c>
      <c r="G10" s="30">
        <v>0</v>
      </c>
      <c r="H10" s="30">
        <v>0</v>
      </c>
      <c r="I10" s="30">
        <v>300</v>
      </c>
      <c r="J10" s="30">
        <v>150</v>
      </c>
      <c r="K10" s="30">
        <v>450</v>
      </c>
      <c r="L10" s="30">
        <v>150</v>
      </c>
      <c r="M10" s="30">
        <v>0</v>
      </c>
      <c r="N10" s="32">
        <f t="shared" si="0"/>
        <v>1950</v>
      </c>
    </row>
    <row r="11" spans="1:14" ht="15" x14ac:dyDescent="0.2">
      <c r="A11" s="38" t="s">
        <v>41</v>
      </c>
      <c r="B11" s="30">
        <v>480</v>
      </c>
      <c r="C11" s="30">
        <v>1050</v>
      </c>
      <c r="D11" s="30">
        <v>630</v>
      </c>
      <c r="E11" s="30">
        <v>120</v>
      </c>
      <c r="F11" s="30">
        <v>240</v>
      </c>
      <c r="G11" s="30">
        <v>600</v>
      </c>
      <c r="H11" s="30">
        <v>420.69</v>
      </c>
      <c r="I11" s="30">
        <v>540</v>
      </c>
      <c r="J11" s="30">
        <v>150</v>
      </c>
      <c r="K11" s="30">
        <v>690</v>
      </c>
      <c r="L11" s="30">
        <v>355</v>
      </c>
      <c r="M11" s="30">
        <v>0</v>
      </c>
      <c r="N11" s="32">
        <f t="shared" si="0"/>
        <v>5275.6900000000005</v>
      </c>
    </row>
    <row r="12" spans="1:14" ht="15" x14ac:dyDescent="0.2">
      <c r="A12" s="38" t="s">
        <v>42</v>
      </c>
      <c r="B12" s="30">
        <v>5715.7</v>
      </c>
      <c r="C12" s="30">
        <v>6051.67</v>
      </c>
      <c r="D12" s="30">
        <v>1970.83</v>
      </c>
      <c r="E12" s="30">
        <v>3190.65</v>
      </c>
      <c r="F12" s="30">
        <v>3505.53</v>
      </c>
      <c r="G12" s="30">
        <v>4375.2299999999996</v>
      </c>
      <c r="H12" s="30">
        <v>3784.87</v>
      </c>
      <c r="I12" s="30">
        <v>4451.5</v>
      </c>
      <c r="J12" s="30">
        <v>1166.31</v>
      </c>
      <c r="K12" s="30">
        <v>4059.41</v>
      </c>
      <c r="L12" s="30">
        <v>3924.95</v>
      </c>
      <c r="M12" s="30">
        <v>0</v>
      </c>
      <c r="N12" s="32">
        <f t="shared" si="0"/>
        <v>42196.649999999994</v>
      </c>
    </row>
    <row r="13" spans="1:14" ht="15" x14ac:dyDescent="0.2">
      <c r="A13" s="38" t="s">
        <v>43</v>
      </c>
      <c r="B13" s="30">
        <v>1308.18</v>
      </c>
      <c r="C13" s="30">
        <v>1393.55</v>
      </c>
      <c r="D13" s="30">
        <v>638.54999999999995</v>
      </c>
      <c r="E13" s="30">
        <v>495</v>
      </c>
      <c r="F13" s="30">
        <v>600</v>
      </c>
      <c r="G13" s="30">
        <v>841.94</v>
      </c>
      <c r="H13" s="30">
        <v>174.19</v>
      </c>
      <c r="I13" s="30">
        <v>845</v>
      </c>
      <c r="J13" s="30">
        <v>-1161.29</v>
      </c>
      <c r="K13" s="30">
        <v>800</v>
      </c>
      <c r="L13" s="30">
        <v>1291.94</v>
      </c>
      <c r="M13" s="30">
        <v>0</v>
      </c>
      <c r="N13" s="32">
        <f>SUM(B13:M13)</f>
        <v>7227.0599999999995</v>
      </c>
    </row>
    <row r="14" spans="1:14" ht="15" x14ac:dyDescent="0.2">
      <c r="A14" s="38" t="s">
        <v>44</v>
      </c>
      <c r="B14" s="30">
        <v>100</v>
      </c>
      <c r="C14" s="30">
        <v>50</v>
      </c>
      <c r="D14" s="30">
        <v>50</v>
      </c>
      <c r="E14" s="30">
        <v>100</v>
      </c>
      <c r="F14" s="30">
        <v>0</v>
      </c>
      <c r="G14" s="30">
        <v>0</v>
      </c>
      <c r="H14" s="30">
        <v>50</v>
      </c>
      <c r="I14" s="30">
        <v>0</v>
      </c>
      <c r="J14" s="30">
        <v>0</v>
      </c>
      <c r="K14" s="30">
        <v>100</v>
      </c>
      <c r="L14" s="30">
        <v>100</v>
      </c>
      <c r="M14" s="30">
        <v>0</v>
      </c>
      <c r="N14" s="32">
        <f>SUM(B14:M14)</f>
        <v>550</v>
      </c>
    </row>
    <row r="15" spans="1:14" ht="15" x14ac:dyDescent="0.2">
      <c r="A15" s="38" t="s">
        <v>45</v>
      </c>
      <c r="B15" s="30">
        <v>2102</v>
      </c>
      <c r="C15" s="30">
        <v>4485.68</v>
      </c>
      <c r="D15" s="30">
        <v>32.32</v>
      </c>
      <c r="E15" s="30">
        <v>-1670.12</v>
      </c>
      <c r="F15" s="30">
        <v>3048</v>
      </c>
      <c r="G15" s="30">
        <v>2793</v>
      </c>
      <c r="H15" s="30">
        <v>-915</v>
      </c>
      <c r="I15" s="30">
        <v>7242.03</v>
      </c>
      <c r="J15" s="30">
        <v>-5085.1400000000003</v>
      </c>
      <c r="K15" s="30">
        <v>3532</v>
      </c>
      <c r="L15" s="30">
        <v>-2809.5</v>
      </c>
      <c r="M15" s="30">
        <v>0</v>
      </c>
      <c r="N15" s="32">
        <f t="shared" si="0"/>
        <v>12755.27</v>
      </c>
    </row>
    <row r="16" spans="1:14" ht="15" x14ac:dyDescent="0.2">
      <c r="A16" s="38" t="s">
        <v>46</v>
      </c>
      <c r="B16" s="30">
        <v>100</v>
      </c>
      <c r="C16" s="30">
        <v>0</v>
      </c>
      <c r="D16" s="30">
        <v>25</v>
      </c>
      <c r="E16" s="30">
        <v>75</v>
      </c>
      <c r="F16" s="30">
        <v>100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2">
        <f t="shared" si="0"/>
        <v>300</v>
      </c>
    </row>
    <row r="17" spans="1:14" ht="15" x14ac:dyDescent="0.2">
      <c r="A17" s="38" t="s">
        <v>47</v>
      </c>
      <c r="B17" s="30">
        <v>0</v>
      </c>
      <c r="C17" s="30">
        <v>0</v>
      </c>
      <c r="D17" s="30">
        <v>1676.18</v>
      </c>
      <c r="E17" s="30">
        <v>1666.76</v>
      </c>
      <c r="F17" s="30">
        <v>0</v>
      </c>
      <c r="G17" s="30">
        <v>0</v>
      </c>
      <c r="H17" s="30">
        <v>2258.46</v>
      </c>
      <c r="I17" s="30">
        <v>0</v>
      </c>
      <c r="J17" s="30">
        <v>0</v>
      </c>
      <c r="K17" s="30">
        <v>2332.38</v>
      </c>
      <c r="L17" s="30">
        <v>0</v>
      </c>
      <c r="M17" s="30">
        <v>0</v>
      </c>
      <c r="N17" s="32">
        <f t="shared" si="0"/>
        <v>7933.78</v>
      </c>
    </row>
    <row r="18" spans="1:14" ht="15" x14ac:dyDescent="0.2">
      <c r="A18" s="38" t="s">
        <v>48</v>
      </c>
      <c r="B18" s="30">
        <v>3.68</v>
      </c>
      <c r="C18" s="30">
        <v>2.76</v>
      </c>
      <c r="D18" s="30">
        <v>3.39</v>
      </c>
      <c r="E18" s="30">
        <v>3.19</v>
      </c>
      <c r="F18" s="30">
        <v>3.09</v>
      </c>
      <c r="G18" s="30">
        <v>3.76</v>
      </c>
      <c r="H18" s="30">
        <v>3.54</v>
      </c>
      <c r="I18" s="30">
        <v>3.91</v>
      </c>
      <c r="J18" s="30">
        <v>3.76</v>
      </c>
      <c r="K18" s="30">
        <v>3.76</v>
      </c>
      <c r="L18" s="30">
        <v>4.2699999999999996</v>
      </c>
      <c r="M18" s="30">
        <v>0</v>
      </c>
      <c r="N18" s="32">
        <f t="shared" si="0"/>
        <v>39.11</v>
      </c>
    </row>
    <row r="19" spans="1:14" ht="15" x14ac:dyDescent="0.2">
      <c r="A19" s="38" t="s">
        <v>49</v>
      </c>
      <c r="B19" s="30">
        <v>0</v>
      </c>
      <c r="C19" s="30">
        <v>0</v>
      </c>
      <c r="D19" s="30">
        <v>0</v>
      </c>
      <c r="E19" s="30">
        <v>0</v>
      </c>
      <c r="F19" s="30">
        <v>50</v>
      </c>
      <c r="G19" s="30">
        <v>0</v>
      </c>
      <c r="H19" s="30">
        <v>0</v>
      </c>
      <c r="I19" s="30">
        <v>0</v>
      </c>
      <c r="J19" s="30">
        <v>0</v>
      </c>
      <c r="K19" s="35" t="s">
        <v>156</v>
      </c>
      <c r="L19" s="30">
        <v>0</v>
      </c>
      <c r="M19" s="30">
        <v>0</v>
      </c>
      <c r="N19" s="32">
        <f t="shared" si="0"/>
        <v>50</v>
      </c>
    </row>
    <row r="20" spans="1:14" ht="15" x14ac:dyDescent="0.2">
      <c r="A20" s="38" t="s">
        <v>50</v>
      </c>
      <c r="B20" s="30">
        <v>1363.13</v>
      </c>
      <c r="C20" s="30">
        <v>1203.95</v>
      </c>
      <c r="D20" s="30">
        <v>1119.33</v>
      </c>
      <c r="E20" s="30">
        <v>1113.54</v>
      </c>
      <c r="F20" s="30">
        <v>1285.8399999999999</v>
      </c>
      <c r="G20" s="30">
        <v>1275.6099999999999</v>
      </c>
      <c r="H20" s="30">
        <v>1242.0999999999999</v>
      </c>
      <c r="I20" s="30">
        <v>1200.42</v>
      </c>
      <c r="J20" s="30">
        <v>902.03</v>
      </c>
      <c r="K20" s="30">
        <v>1145.06</v>
      </c>
      <c r="L20" s="30">
        <v>1100.17</v>
      </c>
      <c r="M20" s="30">
        <v>0</v>
      </c>
      <c r="N20" s="32">
        <f t="shared" si="0"/>
        <v>12951.18</v>
      </c>
    </row>
    <row r="21" spans="1:14" ht="15" x14ac:dyDescent="0.2">
      <c r="A21" s="38" t="s">
        <v>61</v>
      </c>
      <c r="B21" s="30">
        <v>0</v>
      </c>
      <c r="C21" s="30">
        <v>0</v>
      </c>
      <c r="D21" s="30">
        <v>0</v>
      </c>
      <c r="E21" s="30">
        <v>0</v>
      </c>
      <c r="F21" s="30">
        <v>75</v>
      </c>
      <c r="G21" s="30">
        <v>50</v>
      </c>
      <c r="H21" s="30">
        <v>25</v>
      </c>
      <c r="I21" s="30">
        <v>50</v>
      </c>
      <c r="J21" s="30">
        <v>0</v>
      </c>
      <c r="K21" s="30">
        <v>0</v>
      </c>
      <c r="L21" s="30">
        <v>25</v>
      </c>
      <c r="M21" s="30">
        <v>0</v>
      </c>
      <c r="N21" s="32">
        <f t="shared" si="0"/>
        <v>225</v>
      </c>
    </row>
    <row r="22" spans="1:14" ht="15" x14ac:dyDescent="0.2">
      <c r="A22" s="38" t="s">
        <v>51</v>
      </c>
      <c r="B22" s="30">
        <v>728.57</v>
      </c>
      <c r="C22" s="30">
        <v>785.63</v>
      </c>
      <c r="D22" s="30">
        <v>800</v>
      </c>
      <c r="E22" s="30">
        <v>775</v>
      </c>
      <c r="F22" s="30">
        <v>809.17</v>
      </c>
      <c r="G22" s="30">
        <v>875</v>
      </c>
      <c r="H22" s="30">
        <v>868.55</v>
      </c>
      <c r="I22" s="30">
        <v>885</v>
      </c>
      <c r="J22" s="30">
        <v>887.9</v>
      </c>
      <c r="K22" s="30">
        <v>890.68</v>
      </c>
      <c r="L22" s="30">
        <v>925</v>
      </c>
      <c r="M22" s="30">
        <v>0</v>
      </c>
      <c r="N22" s="32">
        <f t="shared" si="0"/>
        <v>9230.5</v>
      </c>
    </row>
    <row r="23" spans="1:14" ht="15" x14ac:dyDescent="0.2">
      <c r="A23" s="38" t="s">
        <v>52</v>
      </c>
      <c r="B23" s="30">
        <v>146</v>
      </c>
      <c r="C23" s="30">
        <v>78</v>
      </c>
      <c r="D23" s="30">
        <v>132</v>
      </c>
      <c r="E23" s="30">
        <v>88</v>
      </c>
      <c r="F23" s="30">
        <v>80</v>
      </c>
      <c r="G23" s="30">
        <v>0</v>
      </c>
      <c r="H23" s="30">
        <v>61</v>
      </c>
      <c r="I23" s="30">
        <v>0</v>
      </c>
      <c r="J23" s="30">
        <v>93</v>
      </c>
      <c r="K23" s="30">
        <v>72.42</v>
      </c>
      <c r="L23" s="30">
        <v>0</v>
      </c>
      <c r="M23" s="30">
        <v>0</v>
      </c>
      <c r="N23" s="32">
        <f t="shared" si="0"/>
        <v>750.42</v>
      </c>
    </row>
    <row r="24" spans="1:14" ht="15" x14ac:dyDescent="0.2">
      <c r="A24" s="38" t="s">
        <v>53</v>
      </c>
      <c r="B24" s="30">
        <v>63.95</v>
      </c>
      <c r="C24" s="30">
        <v>6618.07</v>
      </c>
      <c r="D24" s="30">
        <v>329.07</v>
      </c>
      <c r="E24" s="30">
        <v>34.19</v>
      </c>
      <c r="F24" s="30">
        <v>722.54</v>
      </c>
      <c r="G24" s="30">
        <v>295.07</v>
      </c>
      <c r="H24" s="30">
        <v>263.89</v>
      </c>
      <c r="I24" s="30">
        <v>163.75</v>
      </c>
      <c r="J24" s="30">
        <v>310.23</v>
      </c>
      <c r="K24" s="30">
        <v>92.86</v>
      </c>
      <c r="L24" s="30">
        <v>0</v>
      </c>
      <c r="M24" s="30">
        <v>0</v>
      </c>
      <c r="N24" s="32">
        <f t="shared" si="0"/>
        <v>8893.619999999999</v>
      </c>
    </row>
    <row r="25" spans="1:14" ht="15" x14ac:dyDescent="0.2">
      <c r="A25" s="38" t="s">
        <v>54</v>
      </c>
      <c r="B25" s="30">
        <v>1840</v>
      </c>
      <c r="C25" s="30">
        <v>-1255</v>
      </c>
      <c r="D25" s="30">
        <v>1229.52</v>
      </c>
      <c r="E25" s="30">
        <v>115</v>
      </c>
      <c r="F25" s="30">
        <v>402.15</v>
      </c>
      <c r="G25" s="30">
        <v>1040</v>
      </c>
      <c r="H25" s="30">
        <v>-900</v>
      </c>
      <c r="I25" s="30">
        <v>0</v>
      </c>
      <c r="J25" s="30">
        <v>-272</v>
      </c>
      <c r="K25" s="30">
        <v>384</v>
      </c>
      <c r="L25" s="30">
        <v>-1080</v>
      </c>
      <c r="M25" s="30">
        <v>0</v>
      </c>
      <c r="N25" s="32">
        <f t="shared" si="0"/>
        <v>1503.67</v>
      </c>
    </row>
    <row r="26" spans="1:14" ht="15" x14ac:dyDescent="0.2">
      <c r="A26" s="38" t="s">
        <v>55</v>
      </c>
      <c r="B26" s="30">
        <v>25</v>
      </c>
      <c r="C26" s="30">
        <v>1358.52</v>
      </c>
      <c r="D26" s="30">
        <v>123.72</v>
      </c>
      <c r="E26" s="30">
        <v>318</v>
      </c>
      <c r="F26" s="30">
        <v>1487</v>
      </c>
      <c r="G26" s="30">
        <v>957</v>
      </c>
      <c r="H26" s="30">
        <v>284</v>
      </c>
      <c r="I26" s="30">
        <v>2223</v>
      </c>
      <c r="J26" s="30">
        <v>3705</v>
      </c>
      <c r="K26" s="30">
        <v>376.96</v>
      </c>
      <c r="L26" s="30">
        <v>1127</v>
      </c>
      <c r="M26" s="30">
        <v>0</v>
      </c>
      <c r="N26" s="32">
        <f t="shared" si="0"/>
        <v>11985.199999999999</v>
      </c>
    </row>
    <row r="27" spans="1:14" ht="15" x14ac:dyDescent="0.2">
      <c r="A27" s="38" t="s">
        <v>56</v>
      </c>
      <c r="B27" s="30">
        <v>16.61</v>
      </c>
      <c r="C27" s="30">
        <v>44.54</v>
      </c>
      <c r="D27" s="30">
        <v>0</v>
      </c>
      <c r="E27" s="30">
        <v>-54.01</v>
      </c>
      <c r="F27" s="30">
        <v>0</v>
      </c>
      <c r="G27" s="30">
        <v>52.58</v>
      </c>
      <c r="H27" s="30">
        <v>17.93</v>
      </c>
      <c r="I27" s="30">
        <v>123.68</v>
      </c>
      <c r="J27" s="30">
        <v>-54.16</v>
      </c>
      <c r="K27" s="30">
        <v>50.4</v>
      </c>
      <c r="L27" s="30">
        <v>-30.99</v>
      </c>
      <c r="M27" s="30">
        <v>0</v>
      </c>
      <c r="N27" s="32">
        <f t="shared" si="0"/>
        <v>166.58</v>
      </c>
    </row>
    <row r="28" spans="1:14" ht="15" x14ac:dyDescent="0.2">
      <c r="A28" s="38" t="s">
        <v>57</v>
      </c>
      <c r="B28" s="30">
        <v>3719.11</v>
      </c>
      <c r="C28" s="30">
        <v>3705.92</v>
      </c>
      <c r="D28" s="30">
        <v>3329.55</v>
      </c>
      <c r="E28" s="30">
        <v>3372.99</v>
      </c>
      <c r="F28" s="30">
        <v>3409.19</v>
      </c>
      <c r="G28" s="30">
        <v>3644.32</v>
      </c>
      <c r="H28" s="30">
        <v>3522.5</v>
      </c>
      <c r="I28" s="30">
        <v>3688.42</v>
      </c>
      <c r="J28" s="35">
        <v>3262.72</v>
      </c>
      <c r="K28" s="30">
        <v>3529.73</v>
      </c>
      <c r="L28" s="30">
        <v>3294.79</v>
      </c>
      <c r="M28" s="30">
        <v>0</v>
      </c>
      <c r="N28" s="32">
        <f t="shared" si="0"/>
        <v>38479.240000000005</v>
      </c>
    </row>
    <row r="29" spans="1:14" ht="15" x14ac:dyDescent="0.2">
      <c r="A29" s="38" t="s">
        <v>58</v>
      </c>
      <c r="B29" s="30">
        <v>1727.35</v>
      </c>
      <c r="C29" s="30">
        <v>1818.29</v>
      </c>
      <c r="D29" s="30">
        <v>1635.97</v>
      </c>
      <c r="E29" s="30">
        <v>1594.96</v>
      </c>
      <c r="F29" s="30">
        <v>884.06</v>
      </c>
      <c r="G29" s="30">
        <v>2114.36</v>
      </c>
      <c r="H29" s="30">
        <v>2106.79</v>
      </c>
      <c r="I29" s="30">
        <v>2133.13</v>
      </c>
      <c r="J29" s="30">
        <v>1672.87</v>
      </c>
      <c r="K29" s="30">
        <v>2315.2600000000002</v>
      </c>
      <c r="L29" s="30">
        <v>1631.72</v>
      </c>
      <c r="M29" s="30">
        <v>0</v>
      </c>
      <c r="N29" s="32">
        <f t="shared" si="0"/>
        <v>19634.760000000002</v>
      </c>
    </row>
    <row r="30" spans="1:14" ht="15" x14ac:dyDescent="0.2">
      <c r="A30" s="38" t="s">
        <v>59</v>
      </c>
      <c r="B30" s="30">
        <v>6945.11</v>
      </c>
      <c r="C30" s="30">
        <v>6651.79</v>
      </c>
      <c r="D30" s="30">
        <v>5199.49</v>
      </c>
      <c r="E30" s="30">
        <v>5763.88</v>
      </c>
      <c r="F30" s="30">
        <v>2547.48</v>
      </c>
      <c r="G30" s="30">
        <v>7910.23</v>
      </c>
      <c r="H30" s="30">
        <v>8979.14</v>
      </c>
      <c r="I30" s="30">
        <v>8923.2099999999991</v>
      </c>
      <c r="J30" s="30">
        <v>7714.55</v>
      </c>
      <c r="K30" s="30">
        <v>8920.16</v>
      </c>
      <c r="L30" s="30">
        <v>7231.81</v>
      </c>
      <c r="M30" s="30">
        <v>11659.34</v>
      </c>
      <c r="N30" s="32">
        <f t="shared" si="0"/>
        <v>88446.189999999988</v>
      </c>
    </row>
    <row r="31" spans="1:14" ht="15" x14ac:dyDescent="0.2">
      <c r="A31" s="38" t="s">
        <v>60</v>
      </c>
      <c r="B31" s="30">
        <v>1365</v>
      </c>
      <c r="C31" s="30">
        <v>1610</v>
      </c>
      <c r="D31" s="30">
        <v>-446.12</v>
      </c>
      <c r="E31" s="30">
        <v>1365</v>
      </c>
      <c r="F31" s="30">
        <v>-477.86</v>
      </c>
      <c r="G31" s="30">
        <v>743.92</v>
      </c>
      <c r="H31" s="30">
        <v>-282.48</v>
      </c>
      <c r="I31" s="30">
        <v>1435</v>
      </c>
      <c r="J31" s="30">
        <v>-1153.46</v>
      </c>
      <c r="K31" s="30">
        <v>1435</v>
      </c>
      <c r="L31" s="30">
        <v>3317.36</v>
      </c>
      <c r="M31" s="30">
        <v>0</v>
      </c>
      <c r="N31" s="32">
        <f t="shared" si="0"/>
        <v>8911.3599999999988</v>
      </c>
    </row>
    <row r="32" spans="1:14" ht="15.75" x14ac:dyDescent="0.25">
      <c r="A32" s="4" t="s">
        <v>7</v>
      </c>
      <c r="B32" s="7">
        <f>SUM(B9:B31)</f>
        <v>29249.39</v>
      </c>
      <c r="C32" s="7">
        <f t="shared" ref="C32:N32" si="1">SUM(C9:C31)</f>
        <v>38803.370000000003</v>
      </c>
      <c r="D32" s="7">
        <f t="shared" si="1"/>
        <v>20428.8</v>
      </c>
      <c r="E32" s="7">
        <f t="shared" si="1"/>
        <v>18917.03</v>
      </c>
      <c r="F32" s="7">
        <f t="shared" si="1"/>
        <v>19821.190000000002</v>
      </c>
      <c r="G32" s="7">
        <f t="shared" si="1"/>
        <v>29522.02</v>
      </c>
      <c r="H32" s="7">
        <f t="shared" si="1"/>
        <v>23165.17</v>
      </c>
      <c r="I32" s="7">
        <f t="shared" si="1"/>
        <v>36001.149999999994</v>
      </c>
      <c r="J32" s="7">
        <f>SUM(J9:J31)</f>
        <v>12742.32</v>
      </c>
      <c r="K32" s="7">
        <f t="shared" si="1"/>
        <v>32680.080000000005</v>
      </c>
      <c r="L32" s="7">
        <f>SUM(L9:L31)</f>
        <v>21458.38</v>
      </c>
      <c r="M32" s="7">
        <f t="shared" si="1"/>
        <v>11659.34</v>
      </c>
      <c r="N32" s="7">
        <f t="shared" si="1"/>
        <v>294448.24</v>
      </c>
    </row>
    <row r="33" spans="1:14" ht="15.75" x14ac:dyDescent="0.25">
      <c r="A33" s="4" t="s">
        <v>8</v>
      </c>
      <c r="B33" s="7">
        <f>SUM(B7,B32,)</f>
        <v>276708.56</v>
      </c>
      <c r="C33" s="7">
        <f>SUM(C7,C32)</f>
        <v>282728.47000000003</v>
      </c>
      <c r="D33" s="7">
        <f t="shared" ref="D33:L33" si="2">SUM(D7,D32)</f>
        <v>277342.89</v>
      </c>
      <c r="E33" s="7">
        <f t="shared" si="2"/>
        <v>277598.3</v>
      </c>
      <c r="F33" s="7">
        <f t="shared" si="2"/>
        <v>283402.63</v>
      </c>
      <c r="G33" s="7">
        <f t="shared" si="2"/>
        <v>293690.31</v>
      </c>
      <c r="H33" s="7">
        <f t="shared" si="2"/>
        <v>284250.01</v>
      </c>
      <c r="I33" s="7">
        <f t="shared" si="2"/>
        <v>322838.03000000003</v>
      </c>
      <c r="J33" s="7">
        <f t="shared" si="2"/>
        <v>291582.89</v>
      </c>
      <c r="K33" s="7">
        <f t="shared" si="2"/>
        <v>311634.51</v>
      </c>
      <c r="L33" s="7">
        <f t="shared" si="2"/>
        <v>304767.64</v>
      </c>
      <c r="M33" s="7">
        <v>284638.46999999997</v>
      </c>
      <c r="N33" s="7">
        <f>SUM(B33:M33)</f>
        <v>3491182.7100000009</v>
      </c>
    </row>
    <row r="34" spans="1:14" ht="15.75" x14ac:dyDescent="0.25">
      <c r="A34" s="3" t="s">
        <v>9</v>
      </c>
      <c r="B34" s="6"/>
      <c r="C34" s="9"/>
      <c r="D34" s="12"/>
      <c r="E34" s="14"/>
      <c r="F34" s="16"/>
      <c r="G34" s="19"/>
      <c r="H34" s="21"/>
      <c r="I34" s="23"/>
      <c r="J34" s="25"/>
      <c r="K34" s="27"/>
      <c r="L34" s="29"/>
      <c r="M34" s="31"/>
      <c r="N34" s="33"/>
    </row>
    <row r="35" spans="1:14" ht="15.75" x14ac:dyDescent="0.25">
      <c r="A35" s="3" t="s">
        <v>95</v>
      </c>
      <c r="B35" s="6"/>
      <c r="C35" s="9"/>
      <c r="D35" s="12"/>
      <c r="E35" s="14"/>
      <c r="F35" s="16"/>
      <c r="G35" s="19"/>
      <c r="H35" s="21"/>
      <c r="I35" s="23"/>
      <c r="J35" s="25"/>
      <c r="K35" s="27"/>
      <c r="L35" s="29"/>
      <c r="M35" s="31"/>
      <c r="N35" s="33"/>
    </row>
    <row r="36" spans="1:14" ht="15" x14ac:dyDescent="0.2">
      <c r="A36" s="38" t="s">
        <v>96</v>
      </c>
      <c r="B36" s="5">
        <v>406.32</v>
      </c>
      <c r="C36" s="5">
        <v>108.88</v>
      </c>
      <c r="D36" s="5">
        <v>231.66</v>
      </c>
      <c r="E36" s="5">
        <v>88.78</v>
      </c>
      <c r="F36" s="5">
        <v>93.67</v>
      </c>
      <c r="G36" s="5">
        <v>211.7</v>
      </c>
      <c r="H36" s="5">
        <v>57.07</v>
      </c>
      <c r="I36" s="5">
        <v>161.84</v>
      </c>
      <c r="J36" s="5">
        <v>74.599999999999994</v>
      </c>
      <c r="K36" s="5">
        <v>185.52</v>
      </c>
      <c r="L36" s="5">
        <v>-2.56</v>
      </c>
      <c r="M36" s="5">
        <v>0</v>
      </c>
      <c r="N36" s="32">
        <f>SUM(B36:M36)</f>
        <v>1617.4799999999998</v>
      </c>
    </row>
    <row r="37" spans="1:14" ht="15" x14ac:dyDescent="0.2">
      <c r="A37" s="38" t="s">
        <v>97</v>
      </c>
      <c r="B37" s="5">
        <v>126.09</v>
      </c>
      <c r="C37" s="5">
        <v>226.31</v>
      </c>
      <c r="D37" s="5">
        <v>274.95</v>
      </c>
      <c r="E37" s="5">
        <v>272.16000000000003</v>
      </c>
      <c r="F37" s="5">
        <v>351.58</v>
      </c>
      <c r="G37" s="5">
        <v>38.75</v>
      </c>
      <c r="H37" s="5">
        <v>337.41</v>
      </c>
      <c r="I37" s="5">
        <v>159.66</v>
      </c>
      <c r="J37" s="5">
        <v>208.55</v>
      </c>
      <c r="K37" s="5">
        <v>213.89</v>
      </c>
      <c r="L37" s="5">
        <v>-48.8</v>
      </c>
      <c r="M37" s="5">
        <v>0</v>
      </c>
      <c r="N37" s="32">
        <f t="shared" ref="N37:N44" si="3">SUM(B37:M37)</f>
        <v>2160.5499999999997</v>
      </c>
    </row>
    <row r="38" spans="1:14" ht="15" x14ac:dyDescent="0.2">
      <c r="A38" s="38" t="s">
        <v>98</v>
      </c>
      <c r="B38" s="5">
        <v>1067.03</v>
      </c>
      <c r="C38" s="5">
        <v>79.17</v>
      </c>
      <c r="D38" s="5">
        <v>140.63999999999999</v>
      </c>
      <c r="E38" s="5">
        <v>130.6</v>
      </c>
      <c r="F38" s="5">
        <v>86.88</v>
      </c>
      <c r="G38" s="5">
        <v>0</v>
      </c>
      <c r="H38" s="5">
        <v>75.599999999999994</v>
      </c>
      <c r="I38" s="5">
        <v>45.36</v>
      </c>
      <c r="J38" s="5">
        <v>0</v>
      </c>
      <c r="K38" s="5">
        <v>42.1</v>
      </c>
      <c r="L38" s="5">
        <v>112.16</v>
      </c>
      <c r="M38" s="5">
        <v>0</v>
      </c>
      <c r="N38" s="32">
        <f t="shared" si="3"/>
        <v>1779.54</v>
      </c>
    </row>
    <row r="39" spans="1:14" ht="15" x14ac:dyDescent="0.2">
      <c r="A39" s="38" t="s">
        <v>99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113.78</v>
      </c>
      <c r="H39" s="5">
        <v>37.630000000000003</v>
      </c>
      <c r="I39" s="5">
        <v>37.22</v>
      </c>
      <c r="J39" s="5">
        <v>0</v>
      </c>
      <c r="K39" s="5">
        <v>4.28</v>
      </c>
      <c r="L39" s="5">
        <v>0</v>
      </c>
      <c r="M39" s="5">
        <v>0</v>
      </c>
      <c r="N39" s="32">
        <f t="shared" si="3"/>
        <v>192.91</v>
      </c>
    </row>
    <row r="40" spans="1:14" ht="15" x14ac:dyDescent="0.2">
      <c r="A40" s="38" t="s">
        <v>100</v>
      </c>
      <c r="B40" s="5">
        <v>324.13</v>
      </c>
      <c r="C40" s="5">
        <v>50.69</v>
      </c>
      <c r="D40" s="5">
        <v>0</v>
      </c>
      <c r="E40" s="5">
        <v>153.94999999999999</v>
      </c>
      <c r="F40" s="5">
        <v>282.37</v>
      </c>
      <c r="G40" s="5">
        <v>6.45</v>
      </c>
      <c r="H40" s="5">
        <v>0</v>
      </c>
      <c r="I40" s="5">
        <v>6.64</v>
      </c>
      <c r="J40" s="5">
        <v>157.57</v>
      </c>
      <c r="K40" s="5">
        <v>337.09</v>
      </c>
      <c r="L40" s="5">
        <v>84.05</v>
      </c>
      <c r="M40" s="5">
        <v>0</v>
      </c>
      <c r="N40" s="32">
        <f t="shared" si="3"/>
        <v>1402.9399999999998</v>
      </c>
    </row>
    <row r="41" spans="1:14" ht="15" x14ac:dyDescent="0.2">
      <c r="A41" s="38" t="s">
        <v>101</v>
      </c>
      <c r="B41" s="5">
        <v>47.05</v>
      </c>
      <c r="C41" s="5">
        <v>125.46</v>
      </c>
      <c r="D41" s="5">
        <v>0</v>
      </c>
      <c r="E41" s="5">
        <v>55</v>
      </c>
      <c r="F41" s="5">
        <v>39.090000000000003</v>
      </c>
      <c r="G41" s="5">
        <v>0</v>
      </c>
      <c r="H41" s="5">
        <v>95.98</v>
      </c>
      <c r="I41" s="5">
        <v>409.5</v>
      </c>
      <c r="J41" s="5">
        <v>106.21</v>
      </c>
      <c r="K41" s="5">
        <v>0</v>
      </c>
      <c r="L41" s="5">
        <v>0</v>
      </c>
      <c r="M41" s="5">
        <v>0</v>
      </c>
      <c r="N41" s="32">
        <f t="shared" si="3"/>
        <v>878.29000000000008</v>
      </c>
    </row>
    <row r="42" spans="1:14" ht="15" x14ac:dyDescent="0.2">
      <c r="A42" s="38" t="s">
        <v>102</v>
      </c>
      <c r="B42" s="5">
        <v>66.459999999999994</v>
      </c>
      <c r="C42" s="5">
        <v>0</v>
      </c>
      <c r="D42" s="5">
        <v>0</v>
      </c>
      <c r="E42" s="5">
        <v>0</v>
      </c>
      <c r="F42" s="5">
        <v>0</v>
      </c>
      <c r="G42" s="5">
        <v>88.65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32">
        <f t="shared" si="3"/>
        <v>155.11000000000001</v>
      </c>
    </row>
    <row r="43" spans="1:14" ht="15" x14ac:dyDescent="0.2">
      <c r="A43" s="38" t="s">
        <v>103</v>
      </c>
      <c r="B43" s="5">
        <v>6.3</v>
      </c>
      <c r="C43" s="5">
        <v>22.11</v>
      </c>
      <c r="D43" s="5">
        <v>57.77</v>
      </c>
      <c r="E43" s="5">
        <v>117.96</v>
      </c>
      <c r="F43" s="5">
        <v>501.5</v>
      </c>
      <c r="G43" s="5">
        <v>88.26</v>
      </c>
      <c r="H43" s="5">
        <v>81.58</v>
      </c>
      <c r="I43" s="5">
        <v>59.33</v>
      </c>
      <c r="J43" s="5">
        <v>79.11</v>
      </c>
      <c r="K43" s="5">
        <v>169.89</v>
      </c>
      <c r="L43" s="5">
        <v>-32.380000000000003</v>
      </c>
      <c r="M43" s="5">
        <v>0</v>
      </c>
      <c r="N43" s="32">
        <f t="shared" si="3"/>
        <v>1151.4299999999998</v>
      </c>
    </row>
    <row r="44" spans="1:14" ht="15" x14ac:dyDescent="0.2">
      <c r="A44" s="38" t="s">
        <v>104</v>
      </c>
      <c r="B44" s="5">
        <v>0</v>
      </c>
      <c r="C44" s="5">
        <v>156.82</v>
      </c>
      <c r="D44" s="5">
        <v>730.31</v>
      </c>
      <c r="E44" s="5">
        <v>274.45</v>
      </c>
      <c r="F44" s="5">
        <v>166.34</v>
      </c>
      <c r="G44" s="5">
        <v>458.06</v>
      </c>
      <c r="H44" s="5">
        <v>10.72</v>
      </c>
      <c r="I44" s="5">
        <v>385.27</v>
      </c>
      <c r="J44" s="5">
        <v>190</v>
      </c>
      <c r="K44" s="5">
        <v>64.290000000000006</v>
      </c>
      <c r="L44" s="5">
        <v>0</v>
      </c>
      <c r="M44" s="5">
        <v>0</v>
      </c>
      <c r="N44" s="32">
        <f t="shared" si="3"/>
        <v>2436.2599999999998</v>
      </c>
    </row>
    <row r="45" spans="1:14" ht="15" x14ac:dyDescent="0.2">
      <c r="A45" s="38" t="s">
        <v>105</v>
      </c>
      <c r="B45" s="5">
        <v>114.37</v>
      </c>
      <c r="C45" s="5">
        <v>181.15</v>
      </c>
      <c r="D45" s="5">
        <v>97.75</v>
      </c>
      <c r="E45" s="5">
        <v>199.65</v>
      </c>
      <c r="F45" s="5">
        <v>25.84</v>
      </c>
      <c r="G45" s="5">
        <v>33.200000000000003</v>
      </c>
      <c r="H45" s="5">
        <v>330.59</v>
      </c>
      <c r="I45" s="5">
        <v>343.35</v>
      </c>
      <c r="J45" s="5">
        <v>92.87</v>
      </c>
      <c r="K45" s="5">
        <v>0</v>
      </c>
      <c r="L45" s="5">
        <v>34.729999999999997</v>
      </c>
      <c r="M45" s="5">
        <v>0</v>
      </c>
      <c r="N45" s="32">
        <f>SUM(B45:M45)</f>
        <v>1453.5</v>
      </c>
    </row>
    <row r="46" spans="1:14" ht="15" x14ac:dyDescent="0.2">
      <c r="A46" s="38" t="s">
        <v>106</v>
      </c>
      <c r="B46" s="5">
        <v>189.62</v>
      </c>
      <c r="C46" s="5">
        <v>0</v>
      </c>
      <c r="D46" s="5">
        <v>24.91</v>
      </c>
      <c r="E46" s="5">
        <v>157.13999999999999</v>
      </c>
      <c r="F46" s="5">
        <v>0</v>
      </c>
      <c r="G46" s="5">
        <v>84.36</v>
      </c>
      <c r="H46" s="5">
        <v>0</v>
      </c>
      <c r="I46" s="5">
        <v>0</v>
      </c>
      <c r="J46" s="5">
        <v>28.89</v>
      </c>
      <c r="K46" s="5">
        <v>341.85</v>
      </c>
      <c r="L46" s="5">
        <v>-341.85</v>
      </c>
      <c r="M46" s="5">
        <v>0</v>
      </c>
      <c r="N46" s="32">
        <f t="shared" ref="N46:N66" si="4">SUM(B46:M46)</f>
        <v>484.91999999999996</v>
      </c>
    </row>
    <row r="47" spans="1:14" ht="15" x14ac:dyDescent="0.2">
      <c r="A47" s="38" t="s">
        <v>107</v>
      </c>
      <c r="B47" s="5">
        <v>28.12</v>
      </c>
      <c r="C47" s="5">
        <v>295.11</v>
      </c>
      <c r="D47" s="5">
        <v>85.08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95.63</v>
      </c>
      <c r="M47" s="5">
        <v>0</v>
      </c>
      <c r="N47" s="32">
        <f t="shared" si="4"/>
        <v>503.94</v>
      </c>
    </row>
    <row r="48" spans="1:14" ht="15" x14ac:dyDescent="0.2">
      <c r="A48" s="38" t="s">
        <v>108</v>
      </c>
      <c r="B48" s="5">
        <v>159.31</v>
      </c>
      <c r="C48" s="5">
        <v>474.81</v>
      </c>
      <c r="D48" s="5">
        <v>57.53</v>
      </c>
      <c r="E48" s="5">
        <v>446.29</v>
      </c>
      <c r="F48" s="5">
        <v>554.96</v>
      </c>
      <c r="G48" s="5">
        <v>808.26</v>
      </c>
      <c r="H48" s="5">
        <v>274.58</v>
      </c>
      <c r="I48" s="5">
        <v>422.75</v>
      </c>
      <c r="J48" s="5">
        <v>569.57000000000005</v>
      </c>
      <c r="K48" s="5">
        <v>662.78</v>
      </c>
      <c r="L48" s="5">
        <v>-16.28</v>
      </c>
      <c r="M48" s="5">
        <v>0</v>
      </c>
      <c r="N48" s="32">
        <f t="shared" si="4"/>
        <v>4414.5600000000004</v>
      </c>
    </row>
    <row r="49" spans="1:14" ht="15" x14ac:dyDescent="0.2">
      <c r="A49" s="38" t="s">
        <v>109</v>
      </c>
      <c r="B49" s="5">
        <v>0</v>
      </c>
      <c r="C49" s="5">
        <v>0</v>
      </c>
      <c r="D49" s="5">
        <v>0</v>
      </c>
      <c r="E49" s="5">
        <v>215</v>
      </c>
      <c r="F49" s="5">
        <v>500</v>
      </c>
      <c r="G49" s="5">
        <v>0</v>
      </c>
      <c r="H49" s="5">
        <v>941</v>
      </c>
      <c r="I49" s="5">
        <v>389</v>
      </c>
      <c r="J49" s="5">
        <v>0</v>
      </c>
      <c r="K49" s="5">
        <v>0</v>
      </c>
      <c r="L49" s="5">
        <v>0</v>
      </c>
      <c r="M49" s="5">
        <v>0</v>
      </c>
      <c r="N49" s="32">
        <f t="shared" si="4"/>
        <v>2045</v>
      </c>
    </row>
    <row r="50" spans="1:14" ht="15" x14ac:dyDescent="0.2">
      <c r="A50" s="38" t="s">
        <v>98</v>
      </c>
      <c r="B50" s="5">
        <v>350</v>
      </c>
      <c r="C50" s="5">
        <v>360</v>
      </c>
      <c r="D50" s="5">
        <v>360</v>
      </c>
      <c r="E50" s="5">
        <v>360</v>
      </c>
      <c r="F50" s="5">
        <v>360</v>
      </c>
      <c r="G50" s="5">
        <v>360</v>
      </c>
      <c r="H50" s="5">
        <v>360</v>
      </c>
      <c r="I50" s="5">
        <v>360</v>
      </c>
      <c r="J50" s="5">
        <v>360</v>
      </c>
      <c r="K50" s="5">
        <v>360</v>
      </c>
      <c r="L50" s="5">
        <v>450</v>
      </c>
      <c r="M50" s="5">
        <v>0</v>
      </c>
      <c r="N50" s="32">
        <f t="shared" si="4"/>
        <v>4040</v>
      </c>
    </row>
    <row r="51" spans="1:14" ht="15" x14ac:dyDescent="0.2">
      <c r="A51" s="38" t="s">
        <v>110</v>
      </c>
      <c r="B51" s="5">
        <v>2075</v>
      </c>
      <c r="C51" s="5">
        <v>1573.25</v>
      </c>
      <c r="D51" s="5">
        <v>200</v>
      </c>
      <c r="E51" s="5">
        <v>0</v>
      </c>
      <c r="F51" s="5">
        <v>0</v>
      </c>
      <c r="G51" s="5">
        <v>0</v>
      </c>
      <c r="H51" s="5">
        <v>819</v>
      </c>
      <c r="I51" s="5">
        <v>1555</v>
      </c>
      <c r="J51" s="5">
        <v>0</v>
      </c>
      <c r="K51" s="5">
        <v>0</v>
      </c>
      <c r="L51" s="5">
        <v>150</v>
      </c>
      <c r="M51" s="5">
        <v>0</v>
      </c>
      <c r="N51" s="32">
        <f t="shared" si="4"/>
        <v>6372.25</v>
      </c>
    </row>
    <row r="52" spans="1:14" ht="15" x14ac:dyDescent="0.2">
      <c r="A52" s="38" t="s">
        <v>100</v>
      </c>
      <c r="B52" s="5">
        <v>193</v>
      </c>
      <c r="C52" s="5">
        <v>0</v>
      </c>
      <c r="D52" s="5">
        <v>0</v>
      </c>
      <c r="E52" s="5">
        <v>0</v>
      </c>
      <c r="F52" s="5">
        <v>0</v>
      </c>
      <c r="G52" s="5">
        <v>551</v>
      </c>
      <c r="H52" s="5">
        <v>150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32">
        <f t="shared" si="4"/>
        <v>894</v>
      </c>
    </row>
    <row r="53" spans="1:14" ht="15" x14ac:dyDescent="0.2">
      <c r="A53" s="38" t="s">
        <v>114</v>
      </c>
      <c r="B53" s="5">
        <v>870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110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32">
        <f t="shared" si="4"/>
        <v>980</v>
      </c>
    </row>
    <row r="54" spans="1:14" ht="15" x14ac:dyDescent="0.2">
      <c r="A54" s="38" t="s">
        <v>111</v>
      </c>
      <c r="B54" s="5">
        <v>0</v>
      </c>
      <c r="C54" s="5">
        <v>9.82</v>
      </c>
      <c r="D54" s="5">
        <v>0</v>
      </c>
      <c r="E54" s="5">
        <v>0</v>
      </c>
      <c r="F54" s="5">
        <v>0</v>
      </c>
      <c r="G54" s="5">
        <v>636.16</v>
      </c>
      <c r="H54" s="5">
        <v>120</v>
      </c>
      <c r="I54" s="5">
        <v>432.87</v>
      </c>
      <c r="J54" s="5">
        <v>0</v>
      </c>
      <c r="K54" s="5">
        <v>0</v>
      </c>
      <c r="L54" s="5">
        <v>-16.98</v>
      </c>
      <c r="M54" s="5">
        <v>0</v>
      </c>
      <c r="N54" s="32">
        <f t="shared" si="4"/>
        <v>1181.8699999999999</v>
      </c>
    </row>
    <row r="55" spans="1:14" ht="15" x14ac:dyDescent="0.2">
      <c r="A55" s="38" t="s">
        <v>112</v>
      </c>
      <c r="B55" s="5">
        <v>0</v>
      </c>
      <c r="C55" s="5">
        <v>165</v>
      </c>
      <c r="D55" s="5">
        <v>0</v>
      </c>
      <c r="E55" s="5">
        <v>1452.43</v>
      </c>
      <c r="F55" s="5">
        <v>553</v>
      </c>
      <c r="G55" s="5">
        <v>0</v>
      </c>
      <c r="H55" s="5">
        <v>1800</v>
      </c>
      <c r="I55" s="5">
        <v>-544.48</v>
      </c>
      <c r="J55" s="5">
        <v>225</v>
      </c>
      <c r="K55" s="5">
        <v>312.39999999999998</v>
      </c>
      <c r="L55" s="5">
        <v>0</v>
      </c>
      <c r="M55" s="5">
        <v>0</v>
      </c>
      <c r="N55" s="32">
        <f t="shared" si="4"/>
        <v>3963.3500000000004</v>
      </c>
    </row>
    <row r="56" spans="1:14" ht="15" x14ac:dyDescent="0.2">
      <c r="A56" s="38" t="s">
        <v>113</v>
      </c>
      <c r="B56" s="5">
        <v>0</v>
      </c>
      <c r="C56" s="5">
        <v>0</v>
      </c>
      <c r="D56" s="5">
        <v>0</v>
      </c>
      <c r="E56" s="5">
        <v>174.44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32">
        <f t="shared" si="4"/>
        <v>174.44</v>
      </c>
    </row>
    <row r="57" spans="1:14" ht="15" x14ac:dyDescent="0.2">
      <c r="A57" s="38" t="s">
        <v>115</v>
      </c>
      <c r="B57" s="5">
        <v>240.78</v>
      </c>
      <c r="C57" s="5">
        <v>242.89</v>
      </c>
      <c r="D57" s="5">
        <v>245</v>
      </c>
      <c r="E57" s="5">
        <v>240.78</v>
      </c>
      <c r="F57" s="5">
        <v>242.89</v>
      </c>
      <c r="G57" s="5">
        <v>242.89</v>
      </c>
      <c r="H57" s="5">
        <v>242.89</v>
      </c>
      <c r="I57" s="5">
        <v>245</v>
      </c>
      <c r="J57" s="5">
        <v>255.36</v>
      </c>
      <c r="K57" s="5">
        <v>255.36</v>
      </c>
      <c r="L57" s="5">
        <v>-5.18</v>
      </c>
      <c r="M57" s="5">
        <v>0</v>
      </c>
      <c r="N57" s="32">
        <f>SUM(B57:M57)</f>
        <v>2448.6600000000003</v>
      </c>
    </row>
    <row r="58" spans="1:14" ht="15" x14ac:dyDescent="0.2">
      <c r="A58" s="38" t="s">
        <v>116</v>
      </c>
      <c r="B58" s="5">
        <v>226</v>
      </c>
      <c r="C58" s="5">
        <v>606</v>
      </c>
      <c r="D58" s="5">
        <v>486</v>
      </c>
      <c r="E58" s="5">
        <v>950</v>
      </c>
      <c r="F58" s="5">
        <v>956</v>
      </c>
      <c r="G58" s="5">
        <v>266</v>
      </c>
      <c r="H58" s="5">
        <v>2077</v>
      </c>
      <c r="I58" s="5">
        <v>1166</v>
      </c>
      <c r="J58" s="5">
        <v>1016</v>
      </c>
      <c r="K58" s="5">
        <v>715</v>
      </c>
      <c r="L58" s="5">
        <v>1792</v>
      </c>
      <c r="M58" s="5">
        <v>0</v>
      </c>
      <c r="N58" s="32">
        <f t="shared" si="4"/>
        <v>10256</v>
      </c>
    </row>
    <row r="59" spans="1:14" ht="15" x14ac:dyDescent="0.2">
      <c r="A59" s="38" t="s">
        <v>117</v>
      </c>
      <c r="B59" s="5">
        <v>1500</v>
      </c>
      <c r="C59" s="5">
        <v>0</v>
      </c>
      <c r="D59" s="5">
        <v>354</v>
      </c>
      <c r="E59" s="5">
        <v>564.84</v>
      </c>
      <c r="F59" s="5">
        <v>1840</v>
      </c>
      <c r="G59" s="5">
        <v>489.85</v>
      </c>
      <c r="H59" s="5">
        <v>1450.88</v>
      </c>
      <c r="I59" s="5">
        <v>851.71</v>
      </c>
      <c r="J59" s="5">
        <v>1279.54</v>
      </c>
      <c r="K59" s="5">
        <v>129.94999999999999</v>
      </c>
      <c r="L59" s="5">
        <v>334.9</v>
      </c>
      <c r="M59" s="5">
        <v>0</v>
      </c>
      <c r="N59" s="32">
        <f t="shared" si="4"/>
        <v>8795.67</v>
      </c>
    </row>
    <row r="60" spans="1:14" ht="15" x14ac:dyDescent="0.2">
      <c r="A60" s="38" t="s">
        <v>118</v>
      </c>
      <c r="B60" s="5">
        <v>80</v>
      </c>
      <c r="C60" s="5">
        <v>565</v>
      </c>
      <c r="D60" s="5">
        <v>175</v>
      </c>
      <c r="E60" s="5">
        <v>428.55</v>
      </c>
      <c r="F60" s="5">
        <v>420</v>
      </c>
      <c r="G60" s="5">
        <v>333.55</v>
      </c>
      <c r="H60" s="5">
        <v>200</v>
      </c>
      <c r="I60" s="5">
        <v>0</v>
      </c>
      <c r="J60" s="5">
        <v>-200</v>
      </c>
      <c r="K60" s="5">
        <v>320</v>
      </c>
      <c r="L60" s="5">
        <v>255</v>
      </c>
      <c r="M60" s="5">
        <v>0</v>
      </c>
      <c r="N60" s="32">
        <f t="shared" si="4"/>
        <v>2577.1</v>
      </c>
    </row>
    <row r="61" spans="1:14" ht="15" x14ac:dyDescent="0.2">
      <c r="A61" s="38" t="s">
        <v>119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475.81</v>
      </c>
      <c r="J61" s="5">
        <v>-60.19</v>
      </c>
      <c r="K61" s="5">
        <v>64.73</v>
      </c>
      <c r="L61" s="5">
        <v>0</v>
      </c>
      <c r="M61" s="5">
        <v>0</v>
      </c>
      <c r="N61" s="32">
        <f t="shared" si="4"/>
        <v>480.35</v>
      </c>
    </row>
    <row r="62" spans="1:14" ht="15" x14ac:dyDescent="0.2">
      <c r="A62" s="38" t="s">
        <v>120</v>
      </c>
      <c r="B62" s="5">
        <v>3607</v>
      </c>
      <c r="C62" s="5">
        <v>3607</v>
      </c>
      <c r="D62" s="5">
        <v>3607</v>
      </c>
      <c r="E62" s="5">
        <v>3607</v>
      </c>
      <c r="F62" s="5">
        <v>3607</v>
      </c>
      <c r="G62" s="5">
        <v>3607</v>
      </c>
      <c r="H62" s="5">
        <v>3607</v>
      </c>
      <c r="I62" s="5">
        <v>3502</v>
      </c>
      <c r="J62" s="5">
        <v>3607</v>
      </c>
      <c r="K62" s="5">
        <v>3607</v>
      </c>
      <c r="L62" s="5">
        <v>3607</v>
      </c>
      <c r="M62" s="5">
        <v>0</v>
      </c>
      <c r="N62" s="32">
        <f t="shared" si="4"/>
        <v>39572</v>
      </c>
    </row>
    <row r="63" spans="1:14" ht="15" x14ac:dyDescent="0.2">
      <c r="A63" s="38" t="s">
        <v>121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325</v>
      </c>
      <c r="H63" s="5">
        <v>0</v>
      </c>
      <c r="I63" s="5">
        <v>630</v>
      </c>
      <c r="J63" s="5">
        <v>0</v>
      </c>
      <c r="K63" s="5">
        <v>0</v>
      </c>
      <c r="L63" s="5">
        <v>0</v>
      </c>
      <c r="M63" s="5">
        <v>0</v>
      </c>
      <c r="N63" s="32">
        <f t="shared" si="4"/>
        <v>955</v>
      </c>
    </row>
    <row r="64" spans="1:14" ht="15" x14ac:dyDescent="0.2">
      <c r="A64" s="38" t="s">
        <v>122</v>
      </c>
      <c r="B64" s="5">
        <v>0</v>
      </c>
      <c r="C64" s="5">
        <v>800</v>
      </c>
      <c r="D64" s="5">
        <v>0</v>
      </c>
      <c r="E64" s="5">
        <v>0</v>
      </c>
      <c r="F64" s="5">
        <v>0</v>
      </c>
      <c r="G64" s="5">
        <v>-800</v>
      </c>
      <c r="H64" s="5">
        <v>0</v>
      </c>
      <c r="I64" s="5">
        <v>0</v>
      </c>
      <c r="J64" s="5">
        <v>3760</v>
      </c>
      <c r="K64" s="5">
        <v>0</v>
      </c>
      <c r="L64" s="5">
        <v>0</v>
      </c>
      <c r="M64" s="5">
        <v>0</v>
      </c>
      <c r="N64" s="32">
        <f t="shared" si="4"/>
        <v>3760</v>
      </c>
    </row>
    <row r="65" spans="1:14" ht="15" x14ac:dyDescent="0.2">
      <c r="A65" s="38" t="s">
        <v>123</v>
      </c>
      <c r="B65" s="5">
        <v>450.42</v>
      </c>
      <c r="C65" s="5">
        <v>368.96</v>
      </c>
      <c r="D65" s="5">
        <v>481.93</v>
      </c>
      <c r="E65" s="5">
        <v>746.22</v>
      </c>
      <c r="F65" s="5">
        <v>276.25</v>
      </c>
      <c r="G65" s="5">
        <v>432.42</v>
      </c>
      <c r="H65" s="5">
        <v>353.25</v>
      </c>
      <c r="I65" s="5">
        <v>513.25</v>
      </c>
      <c r="J65" s="5">
        <v>0</v>
      </c>
      <c r="K65" s="5">
        <v>580</v>
      </c>
      <c r="L65" s="5">
        <v>104.77</v>
      </c>
      <c r="M65" s="5">
        <v>0</v>
      </c>
      <c r="N65" s="32">
        <f t="shared" si="4"/>
        <v>4307.47</v>
      </c>
    </row>
    <row r="66" spans="1:14" ht="15" x14ac:dyDescent="0.2">
      <c r="A66" s="38" t="s">
        <v>124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200</v>
      </c>
      <c r="L66" s="5">
        <v>-200</v>
      </c>
      <c r="M66" s="5">
        <v>0</v>
      </c>
      <c r="N66" s="32">
        <f t="shared" si="4"/>
        <v>0</v>
      </c>
    </row>
    <row r="67" spans="1:14" ht="15" x14ac:dyDescent="0.2">
      <c r="A67" s="38" t="s">
        <v>125</v>
      </c>
      <c r="B67" s="5">
        <v>143.69</v>
      </c>
      <c r="C67" s="5">
        <v>143.69</v>
      </c>
      <c r="D67" s="5">
        <v>143.69</v>
      </c>
      <c r="E67" s="5">
        <v>143.69</v>
      </c>
      <c r="F67" s="5">
        <v>143.69</v>
      </c>
      <c r="G67" s="5">
        <v>143.69</v>
      </c>
      <c r="H67" s="5">
        <v>143.69</v>
      </c>
      <c r="I67" s="5">
        <v>143.69</v>
      </c>
      <c r="J67" s="5">
        <v>145</v>
      </c>
      <c r="K67" s="5">
        <v>142.38</v>
      </c>
      <c r="L67" s="5">
        <v>143.69</v>
      </c>
      <c r="M67" s="5">
        <v>0</v>
      </c>
      <c r="N67" s="32">
        <f>SUM(B67:M67)</f>
        <v>1580.5900000000001</v>
      </c>
    </row>
    <row r="68" spans="1:14" ht="15" x14ac:dyDescent="0.2">
      <c r="A68" s="38" t="s">
        <v>126</v>
      </c>
      <c r="B68" s="5">
        <v>33.950000000000003</v>
      </c>
      <c r="C68" s="5">
        <v>34</v>
      </c>
      <c r="D68" s="5">
        <v>33.9</v>
      </c>
      <c r="E68" s="5">
        <v>34.950000000000003</v>
      </c>
      <c r="F68" s="5">
        <v>34.950000000000003</v>
      </c>
      <c r="G68" s="5">
        <v>34.950000000000003</v>
      </c>
      <c r="H68" s="5">
        <v>34.950000000000003</v>
      </c>
      <c r="I68" s="5">
        <v>34.950000000000003</v>
      </c>
      <c r="J68" s="5">
        <v>34.950000000000003</v>
      </c>
      <c r="K68" s="5">
        <v>34.950000000000003</v>
      </c>
      <c r="L68" s="5">
        <v>34.950000000000003</v>
      </c>
      <c r="M68" s="5">
        <v>0</v>
      </c>
      <c r="N68" s="32">
        <f>SUM(B68:M68)</f>
        <v>381.44999999999993</v>
      </c>
    </row>
    <row r="69" spans="1:14" ht="15.75" x14ac:dyDescent="0.25">
      <c r="A69" s="3" t="s">
        <v>127</v>
      </c>
      <c r="B69" s="7">
        <f>SUM(B36:B68)</f>
        <v>12304.64</v>
      </c>
      <c r="C69" s="7">
        <f t="shared" ref="C69:L69" si="5">SUM(C36:C68)</f>
        <v>10196.120000000001</v>
      </c>
      <c r="D69" s="7">
        <f t="shared" si="5"/>
        <v>7787.12</v>
      </c>
      <c r="E69" s="7">
        <f t="shared" si="5"/>
        <v>10813.880000000001</v>
      </c>
      <c r="F69" s="7">
        <f t="shared" si="5"/>
        <v>11036.01</v>
      </c>
      <c r="G69" s="7">
        <f t="shared" si="5"/>
        <v>8553.9800000000014</v>
      </c>
      <c r="H69" s="7">
        <f t="shared" si="5"/>
        <v>13710.820000000002</v>
      </c>
      <c r="I69" s="7">
        <f t="shared" si="5"/>
        <v>11785.720000000001</v>
      </c>
      <c r="J69" s="7">
        <f t="shared" si="5"/>
        <v>11930.030000000002</v>
      </c>
      <c r="K69" s="7">
        <f t="shared" si="5"/>
        <v>8743.4599999999991</v>
      </c>
      <c r="L69" s="7">
        <f t="shared" si="5"/>
        <v>6534.85</v>
      </c>
      <c r="M69" s="7">
        <v>0</v>
      </c>
      <c r="N69" s="7">
        <f>SUM(B69:M69)</f>
        <v>113396.63</v>
      </c>
    </row>
    <row r="70" spans="1:14" ht="15.75" x14ac:dyDescent="0.25">
      <c r="A70" s="3" t="s">
        <v>128</v>
      </c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</row>
    <row r="71" spans="1:14" ht="15" x14ac:dyDescent="0.2">
      <c r="A71" s="39" t="s">
        <v>129</v>
      </c>
      <c r="B71" s="47">
        <v>139.38</v>
      </c>
      <c r="C71" s="47">
        <v>370.15</v>
      </c>
      <c r="D71" s="47">
        <v>654.64</v>
      </c>
      <c r="E71" s="47">
        <v>0</v>
      </c>
      <c r="F71" s="47">
        <v>0</v>
      </c>
      <c r="G71" s="47">
        <v>128.6</v>
      </c>
      <c r="H71" s="47">
        <v>360.77</v>
      </c>
      <c r="I71" s="47">
        <v>0</v>
      </c>
      <c r="J71" s="47">
        <v>244.68</v>
      </c>
      <c r="K71" s="47">
        <v>206.31</v>
      </c>
      <c r="L71" s="47">
        <v>173.22</v>
      </c>
      <c r="M71" s="47">
        <v>0</v>
      </c>
      <c r="N71" s="47">
        <f>SUM(B71:M71)</f>
        <v>2277.75</v>
      </c>
    </row>
    <row r="72" spans="1:14" ht="15" x14ac:dyDescent="0.2">
      <c r="A72" s="39" t="s">
        <v>130</v>
      </c>
      <c r="B72" s="47">
        <v>640</v>
      </c>
      <c r="C72" s="47">
        <v>1145</v>
      </c>
      <c r="D72" s="47">
        <v>1205</v>
      </c>
      <c r="E72" s="47">
        <v>994</v>
      </c>
      <c r="F72" s="47">
        <v>1937</v>
      </c>
      <c r="G72" s="47">
        <v>1235</v>
      </c>
      <c r="H72" s="47">
        <v>1275</v>
      </c>
      <c r="I72" s="47">
        <v>748</v>
      </c>
      <c r="J72" s="47">
        <v>791</v>
      </c>
      <c r="K72" s="47">
        <v>1357</v>
      </c>
      <c r="L72" s="47">
        <v>927</v>
      </c>
      <c r="M72" s="47">
        <v>0</v>
      </c>
      <c r="N72" s="47">
        <f t="shared" ref="N72:N74" si="6">SUM(B72:M72)</f>
        <v>12254</v>
      </c>
    </row>
    <row r="73" spans="1:14" ht="15" x14ac:dyDescent="0.2">
      <c r="A73" s="39" t="s">
        <v>131</v>
      </c>
      <c r="B73" s="47">
        <v>800</v>
      </c>
      <c r="C73" s="47">
        <v>200</v>
      </c>
      <c r="D73" s="47">
        <v>0</v>
      </c>
      <c r="E73" s="47">
        <v>580</v>
      </c>
      <c r="F73" s="47">
        <v>0</v>
      </c>
      <c r="G73" s="47">
        <v>0</v>
      </c>
      <c r="H73" s="47">
        <v>2425</v>
      </c>
      <c r="I73" s="47">
        <v>0</v>
      </c>
      <c r="J73" s="47">
        <v>0</v>
      </c>
      <c r="K73" s="47">
        <v>0</v>
      </c>
      <c r="L73" s="47">
        <v>0</v>
      </c>
      <c r="M73" s="47">
        <v>0</v>
      </c>
      <c r="N73" s="47">
        <f t="shared" si="6"/>
        <v>4005</v>
      </c>
    </row>
    <row r="74" spans="1:14" ht="15" x14ac:dyDescent="0.2">
      <c r="A74" s="39" t="s">
        <v>107</v>
      </c>
      <c r="B74" s="47">
        <v>534.12</v>
      </c>
      <c r="C74" s="47">
        <v>443.7</v>
      </c>
      <c r="D74" s="47">
        <v>427.07</v>
      </c>
      <c r="E74" s="47">
        <v>103.83</v>
      </c>
      <c r="F74" s="47">
        <v>361.37</v>
      </c>
      <c r="G74" s="47">
        <v>108</v>
      </c>
      <c r="H74" s="47">
        <v>871.12</v>
      </c>
      <c r="I74" s="47">
        <v>0</v>
      </c>
      <c r="J74" s="47">
        <v>0</v>
      </c>
      <c r="K74" s="47">
        <v>440.72</v>
      </c>
      <c r="L74" s="47">
        <v>1088.25</v>
      </c>
      <c r="M74" s="47">
        <v>0</v>
      </c>
      <c r="N74" s="47">
        <f t="shared" si="6"/>
        <v>4378.1799999999994</v>
      </c>
    </row>
    <row r="75" spans="1:14" ht="15.75" x14ac:dyDescent="0.25">
      <c r="A75" s="3" t="s">
        <v>138</v>
      </c>
      <c r="B75" s="7">
        <f>SUM(B71:B74)</f>
        <v>2113.5</v>
      </c>
      <c r="C75" s="7">
        <f t="shared" ref="C75:M75" si="7">SUM(C71:C74)</f>
        <v>2158.85</v>
      </c>
      <c r="D75" s="7">
        <f t="shared" si="7"/>
        <v>2286.71</v>
      </c>
      <c r="E75" s="7">
        <f t="shared" si="7"/>
        <v>1677.83</v>
      </c>
      <c r="F75" s="7">
        <f t="shared" si="7"/>
        <v>2298.37</v>
      </c>
      <c r="G75" s="7">
        <f t="shared" si="7"/>
        <v>1471.6</v>
      </c>
      <c r="H75" s="7">
        <f t="shared" si="7"/>
        <v>4931.8900000000003</v>
      </c>
      <c r="I75" s="7">
        <f t="shared" si="7"/>
        <v>748</v>
      </c>
      <c r="J75" s="7">
        <f t="shared" si="7"/>
        <v>1035.68</v>
      </c>
      <c r="K75" s="7">
        <f t="shared" si="7"/>
        <v>2004.03</v>
      </c>
      <c r="L75" s="7">
        <f t="shared" si="7"/>
        <v>2188.4700000000003</v>
      </c>
      <c r="M75" s="7">
        <f t="shared" si="7"/>
        <v>0</v>
      </c>
      <c r="N75" s="7">
        <f>SUM(B75:M75)</f>
        <v>22914.93</v>
      </c>
    </row>
    <row r="76" spans="1:14" ht="15.75" x14ac:dyDescent="0.25">
      <c r="A76" s="3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</row>
    <row r="77" spans="1:14" ht="15.75" x14ac:dyDescent="0.25">
      <c r="A77" s="3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</row>
    <row r="78" spans="1:14" ht="15.75" x14ac:dyDescent="0.25">
      <c r="A78" s="3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</row>
    <row r="79" spans="1:14" ht="15.75" x14ac:dyDescent="0.25">
      <c r="A79" s="3" t="s">
        <v>10</v>
      </c>
      <c r="B79" s="6"/>
      <c r="C79" s="9"/>
      <c r="D79" s="12"/>
      <c r="E79" s="14"/>
      <c r="F79" s="16"/>
      <c r="G79" s="19"/>
      <c r="H79" s="21"/>
      <c r="I79" s="23"/>
      <c r="J79" s="25"/>
      <c r="K79" s="27"/>
      <c r="L79" s="29"/>
      <c r="M79" s="31"/>
      <c r="N79" s="33"/>
    </row>
    <row r="80" spans="1:14" ht="15" x14ac:dyDescent="0.2">
      <c r="A80" s="2" t="s">
        <v>11</v>
      </c>
      <c r="B80" s="5">
        <v>0</v>
      </c>
      <c r="C80" s="8">
        <v>0</v>
      </c>
      <c r="D80" s="11">
        <v>0</v>
      </c>
      <c r="E80" s="13">
        <v>0</v>
      </c>
      <c r="F80" s="15">
        <v>0</v>
      </c>
      <c r="G80" s="18">
        <v>0</v>
      </c>
      <c r="H80" s="20">
        <v>0</v>
      </c>
      <c r="I80" s="22">
        <v>0</v>
      </c>
      <c r="J80" s="24">
        <v>0</v>
      </c>
      <c r="K80" s="26">
        <v>0</v>
      </c>
      <c r="L80" s="28">
        <v>0</v>
      </c>
      <c r="M80" s="30">
        <v>0</v>
      </c>
      <c r="N80" s="32">
        <f>SUM(B80:M80)</f>
        <v>0</v>
      </c>
    </row>
    <row r="81" spans="1:14" ht="15.75" x14ac:dyDescent="0.25">
      <c r="A81" s="4" t="s">
        <v>12</v>
      </c>
      <c r="B81" s="17">
        <f t="shared" ref="B81:E81" si="8">SUM(B80)</f>
        <v>0</v>
      </c>
      <c r="C81" s="17">
        <f t="shared" si="8"/>
        <v>0</v>
      </c>
      <c r="D81" s="17">
        <f t="shared" si="8"/>
        <v>0</v>
      </c>
      <c r="E81" s="17">
        <f t="shared" si="8"/>
        <v>0</v>
      </c>
      <c r="F81" s="17">
        <f>SUM(F80)</f>
        <v>0</v>
      </c>
      <c r="G81" s="17">
        <f t="shared" ref="G81:N81" si="9">SUM(G80)</f>
        <v>0</v>
      </c>
      <c r="H81" s="17">
        <f t="shared" si="9"/>
        <v>0</v>
      </c>
      <c r="I81" s="17">
        <f t="shared" si="9"/>
        <v>0</v>
      </c>
      <c r="J81" s="17">
        <f t="shared" si="9"/>
        <v>0</v>
      </c>
      <c r="K81" s="17">
        <f t="shared" si="9"/>
        <v>0</v>
      </c>
      <c r="L81" s="17">
        <f t="shared" si="9"/>
        <v>0</v>
      </c>
      <c r="M81" s="17">
        <f t="shared" si="9"/>
        <v>0</v>
      </c>
      <c r="N81" s="17">
        <f t="shared" si="9"/>
        <v>0</v>
      </c>
    </row>
    <row r="82" spans="1:14" ht="15.75" x14ac:dyDescent="0.25">
      <c r="A82" s="3" t="s">
        <v>13</v>
      </c>
      <c r="B82" s="6"/>
      <c r="C82" s="9"/>
      <c r="D82" s="12"/>
      <c r="E82" s="14"/>
      <c r="F82" s="16"/>
      <c r="G82" s="19"/>
      <c r="H82" s="21"/>
      <c r="I82" s="23"/>
      <c r="J82" s="25"/>
      <c r="K82" s="27"/>
      <c r="L82" s="29"/>
      <c r="M82" s="31"/>
      <c r="N82" s="33"/>
    </row>
    <row r="83" spans="1:14" ht="15" x14ac:dyDescent="0.2">
      <c r="A83" s="38" t="s">
        <v>14</v>
      </c>
      <c r="B83" s="5">
        <v>603.70000000000005</v>
      </c>
      <c r="C83" s="5">
        <v>696.22</v>
      </c>
      <c r="D83" s="5">
        <v>700</v>
      </c>
      <c r="E83" s="5">
        <v>1324.08</v>
      </c>
      <c r="F83" s="5">
        <v>1368.01</v>
      </c>
      <c r="G83" s="5">
        <v>1300</v>
      </c>
      <c r="H83" s="5">
        <v>1520.18</v>
      </c>
      <c r="I83" s="5">
        <v>985.53</v>
      </c>
      <c r="J83" s="5">
        <v>1004.17</v>
      </c>
      <c r="K83" s="5">
        <v>664.12</v>
      </c>
      <c r="L83" s="5">
        <v>621.38</v>
      </c>
      <c r="M83" s="5">
        <v>0</v>
      </c>
      <c r="N83" s="32">
        <f>SUM(B83:M83)</f>
        <v>10787.390000000001</v>
      </c>
    </row>
    <row r="84" spans="1:14" ht="15" x14ac:dyDescent="0.2">
      <c r="A84" s="38" t="s">
        <v>15</v>
      </c>
      <c r="B84" s="5">
        <v>608.63</v>
      </c>
      <c r="C84" s="5">
        <v>502.4</v>
      </c>
      <c r="D84" s="5">
        <v>671.31</v>
      </c>
      <c r="E84" s="5">
        <v>477.28</v>
      </c>
      <c r="F84" s="5">
        <v>553.61</v>
      </c>
      <c r="G84" s="5">
        <v>898.49</v>
      </c>
      <c r="H84" s="5">
        <v>1383.66</v>
      </c>
      <c r="I84" s="5">
        <v>733.77</v>
      </c>
      <c r="J84" s="5">
        <v>363.21</v>
      </c>
      <c r="K84" s="5">
        <v>348.85</v>
      </c>
      <c r="L84" s="5">
        <v>399.73</v>
      </c>
      <c r="M84" s="5">
        <v>0</v>
      </c>
      <c r="N84" s="32">
        <f t="shared" ref="N84:N90" si="10">SUM(B84:M84)</f>
        <v>6940.9400000000005</v>
      </c>
    </row>
    <row r="85" spans="1:14" ht="15" x14ac:dyDescent="0.2">
      <c r="A85" s="38" t="s">
        <v>139</v>
      </c>
      <c r="B85" s="5">
        <v>31.6</v>
      </c>
      <c r="C85" s="5">
        <v>30.15</v>
      </c>
      <c r="D85" s="5">
        <v>31.27</v>
      </c>
      <c r="E85" s="5">
        <v>60.57</v>
      </c>
      <c r="F85" s="5">
        <v>86.84</v>
      </c>
      <c r="G85" s="5">
        <v>139.72</v>
      </c>
      <c r="H85" s="5">
        <v>202.02</v>
      </c>
      <c r="I85" s="5">
        <v>100.27</v>
      </c>
      <c r="J85" s="5">
        <v>2.17</v>
      </c>
      <c r="K85" s="5">
        <v>46.2</v>
      </c>
      <c r="L85" s="5">
        <v>39.96</v>
      </c>
      <c r="M85" s="5">
        <v>0</v>
      </c>
      <c r="N85" s="32"/>
    </row>
    <row r="86" spans="1:14" ht="15" x14ac:dyDescent="0.2">
      <c r="A86" s="38" t="s">
        <v>16</v>
      </c>
      <c r="B86" s="5">
        <v>300</v>
      </c>
      <c r="C86" s="5">
        <v>300</v>
      </c>
      <c r="D86" s="5">
        <v>300</v>
      </c>
      <c r="E86" s="5">
        <v>300</v>
      </c>
      <c r="F86" s="5">
        <v>300</v>
      </c>
      <c r="G86" s="5">
        <v>-212.83</v>
      </c>
      <c r="H86" s="5">
        <v>-577.76</v>
      </c>
      <c r="I86" s="5">
        <v>139.59</v>
      </c>
      <c r="J86" s="5">
        <v>-320.64</v>
      </c>
      <c r="K86" s="5">
        <v>1234.9000000000001</v>
      </c>
      <c r="L86" s="5">
        <v>-10.02</v>
      </c>
      <c r="M86" s="5">
        <v>0</v>
      </c>
      <c r="N86" s="32">
        <f t="shared" si="10"/>
        <v>1753.2400000000002</v>
      </c>
    </row>
    <row r="87" spans="1:14" ht="15" x14ac:dyDescent="0.2">
      <c r="A87" s="42" t="s">
        <v>140</v>
      </c>
      <c r="B87" s="5">
        <v>1712.02</v>
      </c>
      <c r="C87" s="5">
        <v>1752.67</v>
      </c>
      <c r="D87" s="5">
        <v>2012.34</v>
      </c>
      <c r="E87" s="5">
        <v>2432.34</v>
      </c>
      <c r="F87" s="5">
        <v>2222.34</v>
      </c>
      <c r="G87" s="5">
        <v>2117.34</v>
      </c>
      <c r="H87" s="5">
        <v>2151.66</v>
      </c>
      <c r="I87" s="5">
        <v>2143.02</v>
      </c>
      <c r="J87" s="5">
        <v>1277.6600000000001</v>
      </c>
      <c r="K87" s="5">
        <v>2450</v>
      </c>
      <c r="L87" s="5">
        <v>2469.36</v>
      </c>
      <c r="M87" s="5">
        <v>0</v>
      </c>
      <c r="N87" s="32"/>
    </row>
    <row r="88" spans="1:14" ht="15" x14ac:dyDescent="0.2">
      <c r="A88" s="38" t="s">
        <v>141</v>
      </c>
      <c r="B88" s="5">
        <v>8490.94</v>
      </c>
      <c r="C88" s="5">
        <v>9941.35</v>
      </c>
      <c r="D88" s="5">
        <v>10985.25</v>
      </c>
      <c r="E88" s="5">
        <v>11622.62</v>
      </c>
      <c r="F88" s="5">
        <v>12972.75</v>
      </c>
      <c r="G88" s="5">
        <v>12601.89</v>
      </c>
      <c r="H88" s="5">
        <v>13782.82</v>
      </c>
      <c r="I88" s="5">
        <v>14122.29</v>
      </c>
      <c r="J88" s="5">
        <v>10068.75</v>
      </c>
      <c r="K88" s="5">
        <v>11813.85</v>
      </c>
      <c r="L88" s="5">
        <v>11026.98</v>
      </c>
      <c r="M88" s="5">
        <v>0</v>
      </c>
      <c r="N88" s="32">
        <f t="shared" si="10"/>
        <v>127429.49</v>
      </c>
    </row>
    <row r="89" spans="1:14" ht="15" x14ac:dyDescent="0.2">
      <c r="A89" s="42" t="s">
        <v>142</v>
      </c>
      <c r="B89" s="5">
        <v>-50</v>
      </c>
      <c r="C89" s="5">
        <v>-75.77</v>
      </c>
      <c r="D89" s="5">
        <v>162.51</v>
      </c>
      <c r="E89" s="5">
        <v>266.5</v>
      </c>
      <c r="F89" s="5">
        <v>-11.92</v>
      </c>
      <c r="G89" s="5">
        <v>-73</v>
      </c>
      <c r="H89" s="5">
        <v>-46</v>
      </c>
      <c r="I89" s="5">
        <v>-8.1999999999999993</v>
      </c>
      <c r="J89" s="5">
        <v>103</v>
      </c>
      <c r="K89" s="5">
        <v>-91.5</v>
      </c>
      <c r="L89" s="5">
        <v>176</v>
      </c>
      <c r="M89" s="5">
        <v>0</v>
      </c>
      <c r="N89" s="32">
        <f t="shared" si="10"/>
        <v>351.62</v>
      </c>
    </row>
    <row r="90" spans="1:14" ht="15" x14ac:dyDescent="0.2">
      <c r="A90" s="42" t="s">
        <v>143</v>
      </c>
      <c r="B90" s="5">
        <v>0</v>
      </c>
      <c r="C90" s="5">
        <v>0</v>
      </c>
      <c r="D90" s="5">
        <v>0</v>
      </c>
      <c r="E90" s="5">
        <v>0</v>
      </c>
      <c r="F90" s="5">
        <v>15</v>
      </c>
      <c r="G90" s="5">
        <v>0</v>
      </c>
      <c r="H90" s="5">
        <v>5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32">
        <f t="shared" si="10"/>
        <v>20</v>
      </c>
    </row>
    <row r="91" spans="1:14" ht="15.75" x14ac:dyDescent="0.25">
      <c r="A91" s="48" t="s">
        <v>17</v>
      </c>
      <c r="B91" s="34">
        <f t="shared" ref="B91:M91" si="11">SUM(B83:B90)</f>
        <v>11696.89</v>
      </c>
      <c r="C91" s="34">
        <f t="shared" si="11"/>
        <v>13147.02</v>
      </c>
      <c r="D91" s="34">
        <f t="shared" si="11"/>
        <v>14862.68</v>
      </c>
      <c r="E91" s="34">
        <f t="shared" si="11"/>
        <v>16483.39</v>
      </c>
      <c r="F91" s="34">
        <f t="shared" si="11"/>
        <v>17506.63</v>
      </c>
      <c r="G91" s="34">
        <f t="shared" si="11"/>
        <v>16771.61</v>
      </c>
      <c r="H91" s="34">
        <f t="shared" si="11"/>
        <v>18421.580000000002</v>
      </c>
      <c r="I91" s="34">
        <f t="shared" si="11"/>
        <v>18216.27</v>
      </c>
      <c r="J91" s="34">
        <f t="shared" si="11"/>
        <v>12498.32</v>
      </c>
      <c r="K91" s="34">
        <f t="shared" si="11"/>
        <v>16466.419999999998</v>
      </c>
      <c r="L91" s="34">
        <f t="shared" si="11"/>
        <v>14723.39</v>
      </c>
      <c r="M91" s="34">
        <f t="shared" si="11"/>
        <v>0</v>
      </c>
      <c r="N91" s="34">
        <f>SUM(B91:M91)</f>
        <v>170794.2</v>
      </c>
    </row>
    <row r="92" spans="1:14" ht="15.75" x14ac:dyDescent="0.25">
      <c r="A92" s="3" t="s">
        <v>18</v>
      </c>
      <c r="B92" s="6"/>
      <c r="C92" s="9"/>
      <c r="D92" s="12"/>
      <c r="E92" s="14"/>
      <c r="F92" s="16"/>
      <c r="G92" s="19"/>
      <c r="H92" s="21"/>
      <c r="I92" s="23"/>
      <c r="J92" s="25"/>
      <c r="K92" s="27"/>
      <c r="L92" s="29"/>
      <c r="M92" s="31"/>
      <c r="N92" s="33"/>
    </row>
    <row r="93" spans="1:14" ht="15" x14ac:dyDescent="0.2">
      <c r="A93" s="2" t="s">
        <v>19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32">
        <f>SUM(B93:M93)</f>
        <v>0</v>
      </c>
    </row>
    <row r="94" spans="1:14" ht="15" x14ac:dyDescent="0.2">
      <c r="A94" s="2" t="s">
        <v>20</v>
      </c>
      <c r="B94" s="5">
        <v>0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32">
        <f t="shared" ref="N94:N96" si="12">SUM(B94:M94)</f>
        <v>0</v>
      </c>
    </row>
    <row r="95" spans="1:14" ht="15" x14ac:dyDescent="0.2">
      <c r="A95" s="2" t="s">
        <v>21</v>
      </c>
      <c r="B95" s="5">
        <v>0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32">
        <f t="shared" si="12"/>
        <v>0</v>
      </c>
    </row>
    <row r="96" spans="1:14" ht="15" x14ac:dyDescent="0.2">
      <c r="A96" s="2" t="s">
        <v>22</v>
      </c>
      <c r="B96" s="5">
        <v>0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32">
        <f t="shared" si="12"/>
        <v>0</v>
      </c>
    </row>
    <row r="97" spans="1:14" ht="15.75" x14ac:dyDescent="0.25">
      <c r="A97" s="4" t="s">
        <v>23</v>
      </c>
      <c r="B97" s="34">
        <f t="shared" ref="B97:M97" si="13">SUM(B93:B96)</f>
        <v>0</v>
      </c>
      <c r="C97" s="34">
        <f>SUM(C93:C96)</f>
        <v>0</v>
      </c>
      <c r="D97" s="34">
        <f t="shared" si="13"/>
        <v>0</v>
      </c>
      <c r="E97" s="34">
        <f t="shared" si="13"/>
        <v>0</v>
      </c>
      <c r="F97" s="34">
        <f t="shared" si="13"/>
        <v>0</v>
      </c>
      <c r="G97" s="34">
        <f t="shared" si="13"/>
        <v>0</v>
      </c>
      <c r="H97" s="34">
        <f t="shared" si="13"/>
        <v>0</v>
      </c>
      <c r="I97" s="34">
        <f t="shared" si="13"/>
        <v>0</v>
      </c>
      <c r="J97" s="34">
        <f t="shared" si="13"/>
        <v>0</v>
      </c>
      <c r="K97" s="34">
        <f t="shared" si="13"/>
        <v>0</v>
      </c>
      <c r="L97" s="34">
        <f t="shared" si="13"/>
        <v>0</v>
      </c>
      <c r="M97" s="34">
        <f t="shared" si="13"/>
        <v>0</v>
      </c>
      <c r="N97" s="34">
        <f>SUM(B97:M97)</f>
        <v>0</v>
      </c>
    </row>
    <row r="98" spans="1:14" ht="15.75" x14ac:dyDescent="0.25">
      <c r="A98" s="43" t="s">
        <v>24</v>
      </c>
      <c r="B98" s="6"/>
      <c r="C98" s="9"/>
      <c r="D98" s="12"/>
      <c r="E98" s="14"/>
      <c r="F98" s="16"/>
      <c r="G98" s="19"/>
      <c r="H98" s="21"/>
      <c r="I98" s="23"/>
      <c r="J98" s="25"/>
      <c r="K98" s="27"/>
      <c r="L98" s="29"/>
      <c r="M98" s="31"/>
      <c r="N98" s="33"/>
    </row>
    <row r="99" spans="1:14" ht="15" x14ac:dyDescent="0.2">
      <c r="A99" s="38" t="s">
        <v>25</v>
      </c>
      <c r="B99" s="5">
        <v>4892.5</v>
      </c>
      <c r="C99" s="5">
        <v>4892.5</v>
      </c>
      <c r="D99" s="5">
        <v>5021.25</v>
      </c>
      <c r="E99" s="5">
        <v>5000</v>
      </c>
      <c r="F99" s="5">
        <v>5075.25</v>
      </c>
      <c r="G99" s="5">
        <v>5944.07</v>
      </c>
      <c r="H99" s="5">
        <v>6923.1</v>
      </c>
      <c r="I99" s="5">
        <v>2297.48</v>
      </c>
      <c r="J99" s="5">
        <v>4615.3999999999996</v>
      </c>
      <c r="K99" s="5">
        <v>4615.3999999999996</v>
      </c>
      <c r="L99" s="5">
        <v>6923.1</v>
      </c>
      <c r="M99" s="5">
        <v>8360</v>
      </c>
      <c r="N99" s="32">
        <f>SUM(B99:M99)</f>
        <v>64560.05</v>
      </c>
    </row>
    <row r="100" spans="1:14" ht="15" x14ac:dyDescent="0.2">
      <c r="A100" s="38" t="s">
        <v>26</v>
      </c>
      <c r="B100" s="5">
        <v>3003.43</v>
      </c>
      <c r="C100" s="5">
        <v>3129.01</v>
      </c>
      <c r="D100" s="5">
        <v>0</v>
      </c>
      <c r="E100" s="5">
        <v>0</v>
      </c>
      <c r="F100" s="5">
        <v>191.37</v>
      </c>
      <c r="G100" s="5">
        <v>3483.75</v>
      </c>
      <c r="H100" s="5">
        <v>4306.8</v>
      </c>
      <c r="I100" s="5">
        <v>1935.99</v>
      </c>
      <c r="J100" s="5">
        <v>2865.19</v>
      </c>
      <c r="K100" s="5">
        <v>2888.89</v>
      </c>
      <c r="L100" s="5">
        <v>4265.6000000000004</v>
      </c>
      <c r="M100" s="5">
        <v>4730</v>
      </c>
      <c r="N100" s="32">
        <f t="shared" ref="N100:N106" si="14">SUM(B100:M100)</f>
        <v>30800.03</v>
      </c>
    </row>
    <row r="101" spans="1:14" ht="15" x14ac:dyDescent="0.2">
      <c r="A101" s="38" t="s">
        <v>27</v>
      </c>
      <c r="B101" s="5">
        <v>2755.8</v>
      </c>
      <c r="C101" s="5">
        <v>2263.4299999999998</v>
      </c>
      <c r="D101" s="5">
        <v>2495.96</v>
      </c>
      <c r="E101" s="5">
        <v>2744.19</v>
      </c>
      <c r="F101" s="5">
        <v>78.36</v>
      </c>
      <c r="G101" s="5">
        <v>2527.29</v>
      </c>
      <c r="H101" s="5">
        <v>3251.17</v>
      </c>
      <c r="I101" s="5">
        <v>2621.2399999999998</v>
      </c>
      <c r="J101" s="5">
        <v>2433.88</v>
      </c>
      <c r="K101" s="5">
        <v>2606.5100000000002</v>
      </c>
      <c r="L101" s="5">
        <v>3530.05</v>
      </c>
      <c r="M101" s="5">
        <v>7744.76</v>
      </c>
      <c r="N101" s="32">
        <f t="shared" si="14"/>
        <v>35052.639999999999</v>
      </c>
    </row>
    <row r="102" spans="1:14" ht="15" x14ac:dyDescent="0.2">
      <c r="A102" s="38" t="s">
        <v>28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4254</v>
      </c>
      <c r="N102" s="32">
        <f t="shared" si="14"/>
        <v>4254</v>
      </c>
    </row>
    <row r="103" spans="1:14" ht="15" x14ac:dyDescent="0.2">
      <c r="A103" s="38" t="s">
        <v>29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1531.43</v>
      </c>
      <c r="N103" s="32">
        <f t="shared" si="14"/>
        <v>1531.43</v>
      </c>
    </row>
    <row r="104" spans="1:14" ht="15" x14ac:dyDescent="0.2">
      <c r="A104" s="38" t="s">
        <v>30</v>
      </c>
      <c r="B104" s="5">
        <v>5194.75</v>
      </c>
      <c r="C104" s="5">
        <v>6023.73</v>
      </c>
      <c r="D104" s="5">
        <v>4507.3100000000004</v>
      </c>
      <c r="E104" s="5">
        <v>4642.07</v>
      </c>
      <c r="F104" s="5">
        <v>7742</v>
      </c>
      <c r="G104" s="5">
        <v>2048.08</v>
      </c>
      <c r="H104" s="5">
        <v>7136.58</v>
      </c>
      <c r="I104" s="5">
        <v>2697.19</v>
      </c>
      <c r="J104" s="5">
        <v>4593.47</v>
      </c>
      <c r="K104" s="5">
        <v>4544.8900000000003</v>
      </c>
      <c r="L104" s="5">
        <v>6810.79</v>
      </c>
      <c r="M104" s="5">
        <v>4950</v>
      </c>
      <c r="N104" s="32">
        <f t="shared" si="14"/>
        <v>60890.860000000008</v>
      </c>
    </row>
    <row r="105" spans="1:14" ht="15" x14ac:dyDescent="0.2">
      <c r="A105" s="38" t="s">
        <v>31</v>
      </c>
      <c r="B105" s="5">
        <v>5797.04</v>
      </c>
      <c r="C105" s="5">
        <v>4301.42</v>
      </c>
      <c r="D105" s="5">
        <v>2993.82</v>
      </c>
      <c r="E105" s="5">
        <v>3350.18</v>
      </c>
      <c r="F105" s="5">
        <v>4557.72</v>
      </c>
      <c r="G105" s="5">
        <v>7058.24</v>
      </c>
      <c r="H105" s="5">
        <v>8676.84</v>
      </c>
      <c r="I105" s="5">
        <v>3365.02</v>
      </c>
      <c r="J105" s="5">
        <v>5864.57</v>
      </c>
      <c r="K105" s="5">
        <v>5603.33</v>
      </c>
      <c r="L105" s="5">
        <v>7977.24</v>
      </c>
      <c r="M105" s="5">
        <v>17790.310000000001</v>
      </c>
      <c r="N105" s="32">
        <f t="shared" si="14"/>
        <v>77335.73</v>
      </c>
    </row>
    <row r="106" spans="1:14" ht="15" x14ac:dyDescent="0.2">
      <c r="A106" s="38" t="s">
        <v>32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32">
        <f t="shared" si="14"/>
        <v>0</v>
      </c>
    </row>
    <row r="107" spans="1:14" ht="15" x14ac:dyDescent="0.2">
      <c r="A107" s="38" t="s">
        <v>33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4073.03</v>
      </c>
      <c r="N107" s="32">
        <f t="shared" ref="N107:N113" si="15">SUM(B107:M107)</f>
        <v>4073.03</v>
      </c>
    </row>
    <row r="108" spans="1:14" ht="15" x14ac:dyDescent="0.2">
      <c r="A108" s="45" t="s">
        <v>62</v>
      </c>
      <c r="B108" s="5">
        <v>2056.16</v>
      </c>
      <c r="C108" s="5">
        <v>1512</v>
      </c>
      <c r="D108" s="5">
        <v>1578.04</v>
      </c>
      <c r="E108" s="5">
        <v>1769.6</v>
      </c>
      <c r="F108" s="5">
        <v>1342.93</v>
      </c>
      <c r="G108" s="5">
        <v>1108.0899999999999</v>
      </c>
      <c r="H108" s="5">
        <v>2613</v>
      </c>
      <c r="I108" s="5">
        <v>1662.4</v>
      </c>
      <c r="J108" s="5">
        <v>1619.04</v>
      </c>
      <c r="K108" s="5">
        <v>1595.11</v>
      </c>
      <c r="L108" s="5">
        <v>2486.31</v>
      </c>
      <c r="M108" s="5">
        <v>5408.42</v>
      </c>
      <c r="N108" s="32">
        <f t="shared" si="15"/>
        <v>24751.1</v>
      </c>
    </row>
    <row r="109" spans="1:14" ht="15" x14ac:dyDescent="0.2">
      <c r="A109" s="38" t="s">
        <v>132</v>
      </c>
      <c r="B109" s="5">
        <v>1678.88</v>
      </c>
      <c r="C109" s="5">
        <v>792.48</v>
      </c>
      <c r="D109" s="5">
        <v>974.71</v>
      </c>
      <c r="E109" s="5">
        <v>1108.1500000000001</v>
      </c>
      <c r="F109" s="5">
        <v>1042.92</v>
      </c>
      <c r="G109" s="5">
        <v>134.9</v>
      </c>
      <c r="H109" s="5">
        <v>1257.55</v>
      </c>
      <c r="I109" s="5">
        <v>862.79</v>
      </c>
      <c r="J109" s="5">
        <v>853.61</v>
      </c>
      <c r="K109" s="5">
        <v>855.44</v>
      </c>
      <c r="L109" s="5">
        <v>1164.28</v>
      </c>
      <c r="M109" s="5">
        <v>0</v>
      </c>
      <c r="N109" s="32">
        <f t="shared" si="15"/>
        <v>10725.710000000001</v>
      </c>
    </row>
    <row r="110" spans="1:14" ht="15" x14ac:dyDescent="0.2">
      <c r="A110" s="38" t="s">
        <v>133</v>
      </c>
      <c r="B110" s="5">
        <v>1745.52</v>
      </c>
      <c r="C110" s="5">
        <v>82.4</v>
      </c>
      <c r="D110" s="5">
        <v>1174.2</v>
      </c>
      <c r="E110" s="5">
        <v>250</v>
      </c>
      <c r="F110" s="5">
        <v>333.34</v>
      </c>
      <c r="G110" s="5">
        <v>150</v>
      </c>
      <c r="H110" s="5">
        <v>10553.58</v>
      </c>
      <c r="I110" s="5">
        <v>1799.98</v>
      </c>
      <c r="J110" s="5">
        <v>1400</v>
      </c>
      <c r="K110" s="5">
        <v>1199.98</v>
      </c>
      <c r="L110" s="5">
        <v>3600.9</v>
      </c>
      <c r="M110" s="5">
        <v>0</v>
      </c>
      <c r="N110" s="32">
        <f t="shared" si="15"/>
        <v>22289.9</v>
      </c>
    </row>
    <row r="111" spans="1:14" ht="15" x14ac:dyDescent="0.2">
      <c r="A111" s="38" t="s">
        <v>134</v>
      </c>
      <c r="B111" s="5">
        <v>402.8</v>
      </c>
      <c r="C111" s="5">
        <v>223</v>
      </c>
      <c r="D111" s="5">
        <v>259.8</v>
      </c>
      <c r="E111" s="5">
        <v>259.8</v>
      </c>
      <c r="F111" s="5">
        <v>0</v>
      </c>
      <c r="G111" s="5">
        <v>0</v>
      </c>
      <c r="H111" s="5">
        <v>411</v>
      </c>
      <c r="I111" s="5">
        <v>411</v>
      </c>
      <c r="J111" s="5">
        <v>411</v>
      </c>
      <c r="K111" s="5">
        <v>411</v>
      </c>
      <c r="L111" s="5">
        <v>411</v>
      </c>
      <c r="M111" s="5">
        <v>0</v>
      </c>
      <c r="N111" s="32">
        <f t="shared" si="15"/>
        <v>3200.3999999999996</v>
      </c>
    </row>
    <row r="112" spans="1:14" ht="15" x14ac:dyDescent="0.2">
      <c r="A112" s="38" t="s">
        <v>135</v>
      </c>
      <c r="B112" s="5">
        <v>2087.15</v>
      </c>
      <c r="C112" s="5">
        <v>82.4</v>
      </c>
      <c r="D112" s="5">
        <v>0</v>
      </c>
      <c r="E112" s="5">
        <v>3410</v>
      </c>
      <c r="F112" s="5">
        <v>666.67</v>
      </c>
      <c r="G112" s="5">
        <v>1450</v>
      </c>
      <c r="H112" s="5">
        <v>-8853.58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32">
        <f t="shared" si="15"/>
        <v>-1157.3599999999997</v>
      </c>
    </row>
    <row r="113" spans="1:14" ht="15" x14ac:dyDescent="0.2">
      <c r="A113" s="38" t="s">
        <v>136</v>
      </c>
      <c r="B113" s="5">
        <v>2597.15</v>
      </c>
      <c r="C113" s="5">
        <v>2269.87</v>
      </c>
      <c r="D113" s="5">
        <v>1877.44</v>
      </c>
      <c r="E113" s="5">
        <v>1877.44</v>
      </c>
      <c r="F113" s="5">
        <v>928.65</v>
      </c>
      <c r="G113" s="5">
        <v>-1321.15</v>
      </c>
      <c r="H113" s="5">
        <v>660.74</v>
      </c>
      <c r="I113" s="5">
        <v>687.18</v>
      </c>
      <c r="J113" s="5">
        <v>687.18</v>
      </c>
      <c r="K113" s="5">
        <v>687.18</v>
      </c>
      <c r="L113" s="5">
        <v>686.34</v>
      </c>
      <c r="M113" s="5">
        <v>0</v>
      </c>
      <c r="N113" s="32">
        <f t="shared" si="15"/>
        <v>11638.020000000002</v>
      </c>
    </row>
    <row r="114" spans="1:14" ht="15" x14ac:dyDescent="0.2">
      <c r="A114" s="38" t="s">
        <v>137</v>
      </c>
      <c r="B114" s="5">
        <v>0</v>
      </c>
      <c r="C114" s="5">
        <v>0</v>
      </c>
      <c r="D114" s="5">
        <v>0</v>
      </c>
      <c r="E114" s="5">
        <v>1343.78</v>
      </c>
      <c r="F114" s="5">
        <v>1923.72</v>
      </c>
      <c r="G114" s="5">
        <v>2326.98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32"/>
    </row>
    <row r="115" spans="1:14" ht="15.75" x14ac:dyDescent="0.25">
      <c r="A115" s="4" t="s">
        <v>34</v>
      </c>
      <c r="B115" s="7">
        <f>SUM(B99:B114)</f>
        <v>32211.180000000004</v>
      </c>
      <c r="C115" s="7">
        <f>SUM(C99:C114)</f>
        <v>25572.240000000002</v>
      </c>
      <c r="D115" s="7">
        <f>SUM(D99:D114)</f>
        <v>20882.53</v>
      </c>
      <c r="E115" s="7">
        <f t="shared" ref="E115:M115" si="16">SUM(E99:E114)</f>
        <v>25755.21</v>
      </c>
      <c r="F115" s="7">
        <f t="shared" si="16"/>
        <v>23882.930000000004</v>
      </c>
      <c r="G115" s="7">
        <f>SUM(G99:G114)</f>
        <v>24910.25</v>
      </c>
      <c r="H115" s="7">
        <f t="shared" si="16"/>
        <v>36936.780000000006</v>
      </c>
      <c r="I115" s="7">
        <f t="shared" si="16"/>
        <v>18340.27</v>
      </c>
      <c r="J115" s="7">
        <f t="shared" si="16"/>
        <v>25343.340000000004</v>
      </c>
      <c r="K115" s="7">
        <f t="shared" si="16"/>
        <v>25007.729999999996</v>
      </c>
      <c r="L115" s="7">
        <f t="shared" si="16"/>
        <v>37855.61</v>
      </c>
      <c r="M115" s="7">
        <f t="shared" si="16"/>
        <v>58841.95</v>
      </c>
      <c r="N115" s="7">
        <f>SUM(B115:M115)</f>
        <v>355540.02</v>
      </c>
    </row>
    <row r="116" spans="1:14" ht="15.75" x14ac:dyDescent="0.25">
      <c r="A116" s="3" t="s">
        <v>144</v>
      </c>
      <c r="B116" s="6"/>
      <c r="C116" s="9"/>
      <c r="D116" s="12"/>
      <c r="E116" s="14"/>
      <c r="F116" s="16"/>
      <c r="G116" s="19"/>
      <c r="H116" s="21"/>
      <c r="I116" s="23"/>
      <c r="J116" s="25"/>
      <c r="K116" s="27"/>
      <c r="L116" s="29"/>
      <c r="M116" s="31"/>
      <c r="N116" s="33"/>
    </row>
    <row r="117" spans="1:14" ht="15" x14ac:dyDescent="0.2">
      <c r="A117" s="2" t="s">
        <v>146</v>
      </c>
      <c r="B117" s="5">
        <v>4758.08</v>
      </c>
      <c r="C117" s="5">
        <v>4758.08</v>
      </c>
      <c r="D117" s="5">
        <v>4758.08</v>
      </c>
      <c r="E117" s="5">
        <v>4758.08</v>
      </c>
      <c r="F117" s="5">
        <v>4758.08</v>
      </c>
      <c r="G117" s="5">
        <v>4758.08</v>
      </c>
      <c r="H117" s="5">
        <v>4758.08</v>
      </c>
      <c r="I117" s="5">
        <v>4758.08</v>
      </c>
      <c r="J117" s="5">
        <v>4758.08</v>
      </c>
      <c r="K117" s="5">
        <v>4758.12</v>
      </c>
      <c r="L117" s="5">
        <v>0</v>
      </c>
      <c r="M117" s="5">
        <v>0</v>
      </c>
      <c r="N117" s="32">
        <f>SUM(B117:M117)</f>
        <v>47580.840000000011</v>
      </c>
    </row>
    <row r="118" spans="1:14" ht="15" x14ac:dyDescent="0.2">
      <c r="A118" s="2" t="s">
        <v>147</v>
      </c>
      <c r="B118" s="5">
        <v>12400</v>
      </c>
      <c r="C118" s="5">
        <v>12400</v>
      </c>
      <c r="D118" s="5">
        <v>12400</v>
      </c>
      <c r="E118" s="5">
        <v>12400</v>
      </c>
      <c r="F118" s="5">
        <v>12400</v>
      </c>
      <c r="G118" s="5">
        <v>12400</v>
      </c>
      <c r="H118" s="5">
        <v>12400</v>
      </c>
      <c r="I118" s="5">
        <v>12400</v>
      </c>
      <c r="J118" s="5">
        <v>12400</v>
      </c>
      <c r="K118" s="5">
        <v>15363.38</v>
      </c>
      <c r="L118" s="5">
        <v>12400</v>
      </c>
      <c r="M118" s="5">
        <v>0</v>
      </c>
      <c r="N118" s="32">
        <f t="shared" ref="N118:N119" si="17">SUM(B118:M118)</f>
        <v>139363.38</v>
      </c>
    </row>
    <row r="119" spans="1:14" ht="15" x14ac:dyDescent="0.2">
      <c r="A119" s="2" t="s">
        <v>148</v>
      </c>
      <c r="B119" s="5">
        <v>0</v>
      </c>
      <c r="C119" s="5">
        <v>0</v>
      </c>
      <c r="D119" s="5">
        <v>0</v>
      </c>
      <c r="E119" s="5">
        <v>631.61</v>
      </c>
      <c r="F119" s="5">
        <v>0</v>
      </c>
      <c r="G119" s="5">
        <v>0</v>
      </c>
      <c r="H119" s="5">
        <v>0</v>
      </c>
      <c r="I119" s="5">
        <v>0</v>
      </c>
      <c r="J119" s="5">
        <v>-850.8</v>
      </c>
      <c r="K119" s="5">
        <v>405.23</v>
      </c>
      <c r="L119" s="5">
        <v>592.82000000000005</v>
      </c>
      <c r="M119" s="5">
        <v>0</v>
      </c>
      <c r="N119" s="32">
        <f t="shared" si="17"/>
        <v>778.86000000000013</v>
      </c>
    </row>
    <row r="120" spans="1:14" ht="15.75" x14ac:dyDescent="0.25">
      <c r="A120" s="3" t="s">
        <v>145</v>
      </c>
      <c r="B120" s="7">
        <f>SUM(B117:B119)</f>
        <v>17158.080000000002</v>
      </c>
      <c r="C120" s="7">
        <f t="shared" ref="C120:M120" si="18">SUM(C117:C119)</f>
        <v>17158.080000000002</v>
      </c>
      <c r="D120" s="7">
        <f t="shared" si="18"/>
        <v>17158.080000000002</v>
      </c>
      <c r="E120" s="7">
        <f t="shared" si="18"/>
        <v>17789.690000000002</v>
      </c>
      <c r="F120" s="7">
        <f t="shared" si="18"/>
        <v>17158.080000000002</v>
      </c>
      <c r="G120" s="7">
        <f t="shared" si="18"/>
        <v>17158.080000000002</v>
      </c>
      <c r="H120" s="7">
        <f t="shared" si="18"/>
        <v>17158.080000000002</v>
      </c>
      <c r="I120" s="7">
        <f t="shared" si="18"/>
        <v>17158.080000000002</v>
      </c>
      <c r="J120" s="7">
        <f t="shared" si="18"/>
        <v>16307.280000000002</v>
      </c>
      <c r="K120" s="7">
        <f t="shared" si="18"/>
        <v>20526.73</v>
      </c>
      <c r="L120" s="7">
        <f t="shared" si="18"/>
        <v>12992.82</v>
      </c>
      <c r="M120" s="7">
        <f t="shared" si="18"/>
        <v>0</v>
      </c>
      <c r="N120" s="7">
        <f>SUM(B120:M120)</f>
        <v>187723.08000000002</v>
      </c>
    </row>
    <row r="121" spans="1:14" ht="15.75" x14ac:dyDescent="0.25">
      <c r="A121" s="43" t="s">
        <v>63</v>
      </c>
      <c r="B121" s="6"/>
      <c r="C121" s="9"/>
      <c r="D121" s="12"/>
      <c r="E121" s="14"/>
      <c r="F121" s="16"/>
      <c r="G121" s="19"/>
      <c r="H121" s="21"/>
      <c r="I121" s="23"/>
      <c r="J121" s="25"/>
      <c r="K121" s="27"/>
      <c r="L121" s="29"/>
      <c r="M121" s="31"/>
      <c r="N121" s="33"/>
    </row>
    <row r="122" spans="1:14" s="37" customFormat="1" ht="15" x14ac:dyDescent="0.2">
      <c r="A122" s="44" t="s">
        <v>81</v>
      </c>
      <c r="B122" s="36">
        <v>35.229999999999997</v>
      </c>
      <c r="C122" s="36">
        <v>0</v>
      </c>
      <c r="D122" s="36">
        <v>0</v>
      </c>
      <c r="E122" s="36">
        <v>0</v>
      </c>
      <c r="F122" s="36">
        <v>0</v>
      </c>
      <c r="G122" s="36">
        <v>0</v>
      </c>
      <c r="H122" s="36">
        <v>0</v>
      </c>
      <c r="I122" s="36">
        <v>68.239999999999995</v>
      </c>
      <c r="J122" s="36">
        <v>106.11</v>
      </c>
      <c r="K122" s="36">
        <v>0</v>
      </c>
      <c r="L122" s="36">
        <v>-124.91</v>
      </c>
      <c r="M122" s="36">
        <v>0</v>
      </c>
      <c r="N122" s="36">
        <f>SUM(B122:M122)</f>
        <v>84.669999999999987</v>
      </c>
    </row>
    <row r="123" spans="1:14" s="37" customFormat="1" ht="15" x14ac:dyDescent="0.2">
      <c r="A123" s="44" t="s">
        <v>64</v>
      </c>
      <c r="B123" s="36">
        <v>0</v>
      </c>
      <c r="C123" s="36">
        <v>1000</v>
      </c>
      <c r="D123" s="36">
        <v>0</v>
      </c>
      <c r="E123" s="36">
        <v>0</v>
      </c>
      <c r="F123" s="36">
        <v>500</v>
      </c>
      <c r="G123" s="36">
        <v>0</v>
      </c>
      <c r="H123" s="36">
        <v>0</v>
      </c>
      <c r="I123" s="36">
        <v>0</v>
      </c>
      <c r="J123" s="36">
        <v>0</v>
      </c>
      <c r="K123" s="36">
        <v>0</v>
      </c>
      <c r="L123" s="36">
        <v>0</v>
      </c>
      <c r="M123" s="36">
        <v>0</v>
      </c>
      <c r="N123" s="36">
        <f t="shared" ref="N123:N139" si="19">SUM(B123:M123)</f>
        <v>1500</v>
      </c>
    </row>
    <row r="124" spans="1:14" s="37" customFormat="1" ht="15" x14ac:dyDescent="0.2">
      <c r="A124" s="44" t="s">
        <v>65</v>
      </c>
      <c r="B124" s="36">
        <v>229.37</v>
      </c>
      <c r="C124" s="36">
        <v>294.42</v>
      </c>
      <c r="D124" s="36">
        <v>416.2</v>
      </c>
      <c r="E124" s="36">
        <v>462.41</v>
      </c>
      <c r="F124" s="36">
        <v>416.16</v>
      </c>
      <c r="G124" s="36">
        <v>243.46</v>
      </c>
      <c r="H124" s="36">
        <v>237.33</v>
      </c>
      <c r="I124" s="36">
        <v>245.45</v>
      </c>
      <c r="J124" s="36">
        <v>388.01</v>
      </c>
      <c r="K124" s="36">
        <v>383.87</v>
      </c>
      <c r="L124" s="36">
        <v>346.14</v>
      </c>
      <c r="M124" s="36">
        <v>0</v>
      </c>
      <c r="N124" s="36">
        <f t="shared" si="19"/>
        <v>3662.8199999999993</v>
      </c>
    </row>
    <row r="125" spans="1:14" s="37" customFormat="1" ht="15" x14ac:dyDescent="0.2">
      <c r="A125" s="44" t="s">
        <v>66</v>
      </c>
      <c r="B125" s="36">
        <v>0</v>
      </c>
      <c r="C125" s="36">
        <v>0</v>
      </c>
      <c r="D125" s="36">
        <v>0</v>
      </c>
      <c r="E125" s="36">
        <v>150</v>
      </c>
      <c r="F125" s="36">
        <v>0</v>
      </c>
      <c r="G125" s="36">
        <v>0</v>
      </c>
      <c r="H125" s="36">
        <v>0</v>
      </c>
      <c r="I125" s="36">
        <v>0</v>
      </c>
      <c r="J125" s="36">
        <v>0</v>
      </c>
      <c r="K125" s="36">
        <v>0</v>
      </c>
      <c r="L125" s="36">
        <v>0</v>
      </c>
      <c r="M125" s="36">
        <v>0</v>
      </c>
      <c r="N125" s="36">
        <f t="shared" si="19"/>
        <v>150</v>
      </c>
    </row>
    <row r="126" spans="1:14" s="37" customFormat="1" ht="15" x14ac:dyDescent="0.2">
      <c r="A126" s="44" t="s">
        <v>67</v>
      </c>
      <c r="B126" s="36">
        <v>0</v>
      </c>
      <c r="C126" s="36">
        <v>0</v>
      </c>
      <c r="D126" s="36">
        <v>0</v>
      </c>
      <c r="E126" s="36">
        <v>722.08</v>
      </c>
      <c r="F126" s="36">
        <v>983.01</v>
      </c>
      <c r="G126" s="36">
        <v>363.52</v>
      </c>
      <c r="H126" s="36">
        <v>963.24</v>
      </c>
      <c r="I126" s="36">
        <v>670.37</v>
      </c>
      <c r="J126" s="36">
        <v>654.13</v>
      </c>
      <c r="K126" s="36">
        <v>645.4</v>
      </c>
      <c r="L126" s="36">
        <v>995.98</v>
      </c>
      <c r="M126" s="36">
        <v>719.8</v>
      </c>
      <c r="N126" s="36">
        <f t="shared" si="19"/>
        <v>6717.53</v>
      </c>
    </row>
    <row r="127" spans="1:14" ht="15" x14ac:dyDescent="0.2">
      <c r="A127" s="42" t="s">
        <v>79</v>
      </c>
      <c r="B127" s="5">
        <v>0</v>
      </c>
      <c r="C127" s="5">
        <v>1169.32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1120.3399999999999</v>
      </c>
      <c r="K127" s="5">
        <v>151.62</v>
      </c>
      <c r="L127" s="5">
        <v>151.62</v>
      </c>
      <c r="M127" s="5">
        <v>0</v>
      </c>
      <c r="N127" s="36">
        <f t="shared" si="19"/>
        <v>2592.8999999999996</v>
      </c>
    </row>
    <row r="128" spans="1:14" s="37" customFormat="1" ht="15" x14ac:dyDescent="0.2">
      <c r="A128" s="44" t="s">
        <v>68</v>
      </c>
      <c r="B128" s="36">
        <v>1370.25</v>
      </c>
      <c r="C128" s="36">
        <v>1378.27</v>
      </c>
      <c r="D128" s="36">
        <v>1112.2</v>
      </c>
      <c r="E128" s="36">
        <v>1112.2</v>
      </c>
      <c r="F128" s="36">
        <v>1312.2</v>
      </c>
      <c r="G128" s="36">
        <v>1340.1</v>
      </c>
      <c r="H128" s="36">
        <v>1394.1</v>
      </c>
      <c r="I128" s="36">
        <v>1428.55</v>
      </c>
      <c r="J128" s="36">
        <v>1312.2</v>
      </c>
      <c r="K128" s="36">
        <v>1312.2</v>
      </c>
      <c r="L128" s="36">
        <v>2224.9499999999998</v>
      </c>
      <c r="M128" s="36">
        <v>0</v>
      </c>
      <c r="N128" s="36">
        <f t="shared" si="19"/>
        <v>15297.220000000001</v>
      </c>
    </row>
    <row r="129" spans="1:14" ht="15" x14ac:dyDescent="0.2">
      <c r="A129" s="42" t="s">
        <v>69</v>
      </c>
      <c r="B129" s="5">
        <v>70.489999999999995</v>
      </c>
      <c r="C129" s="5">
        <v>70.59</v>
      </c>
      <c r="D129" s="5">
        <v>77.319999999999993</v>
      </c>
      <c r="E129" s="5">
        <v>70.489999999999995</v>
      </c>
      <c r="F129" s="5">
        <v>77</v>
      </c>
      <c r="G129" s="5">
        <v>70</v>
      </c>
      <c r="H129" s="5">
        <v>77.489999999999995</v>
      </c>
      <c r="I129" s="5">
        <v>76</v>
      </c>
      <c r="J129" s="5">
        <v>70.489999999999995</v>
      </c>
      <c r="K129" s="5">
        <v>40</v>
      </c>
      <c r="L129" s="5">
        <v>55.92</v>
      </c>
      <c r="M129" s="36">
        <v>0</v>
      </c>
      <c r="N129" s="36">
        <f t="shared" si="19"/>
        <v>755.79</v>
      </c>
    </row>
    <row r="130" spans="1:14" ht="15" x14ac:dyDescent="0.2">
      <c r="A130" s="42" t="s">
        <v>78</v>
      </c>
      <c r="B130" s="5">
        <v>118</v>
      </c>
      <c r="C130" s="5">
        <v>765.5</v>
      </c>
      <c r="D130" s="5">
        <v>734</v>
      </c>
      <c r="E130" s="5">
        <v>800</v>
      </c>
      <c r="F130" s="5">
        <v>245</v>
      </c>
      <c r="G130" s="5">
        <v>825</v>
      </c>
      <c r="H130" s="5">
        <v>587</v>
      </c>
      <c r="I130" s="5">
        <v>816</v>
      </c>
      <c r="J130" s="5">
        <v>958</v>
      </c>
      <c r="K130" s="5">
        <v>3196</v>
      </c>
      <c r="L130" s="5">
        <v>1400</v>
      </c>
      <c r="M130" s="36">
        <v>0</v>
      </c>
      <c r="N130" s="36">
        <f t="shared" si="19"/>
        <v>10444.5</v>
      </c>
    </row>
    <row r="131" spans="1:14" s="37" customFormat="1" ht="15" x14ac:dyDescent="0.2">
      <c r="A131" s="44" t="s">
        <v>70</v>
      </c>
      <c r="B131" s="36">
        <v>359.1</v>
      </c>
      <c r="C131" s="36">
        <v>572.04</v>
      </c>
      <c r="D131" s="36">
        <v>359.1</v>
      </c>
      <c r="E131" s="36">
        <v>359.1</v>
      </c>
      <c r="F131" s="36">
        <v>359.1</v>
      </c>
      <c r="G131" s="36">
        <v>359.1</v>
      </c>
      <c r="H131" s="36">
        <v>359.1</v>
      </c>
      <c r="I131" s="36">
        <v>359.1</v>
      </c>
      <c r="J131" s="36">
        <v>359.1</v>
      </c>
      <c r="K131" s="36">
        <v>457.8</v>
      </c>
      <c r="L131" s="36">
        <v>371.69</v>
      </c>
      <c r="M131" s="36">
        <v>0</v>
      </c>
      <c r="N131" s="36">
        <f t="shared" si="19"/>
        <v>4274.33</v>
      </c>
    </row>
    <row r="132" spans="1:14" ht="15" x14ac:dyDescent="0.2">
      <c r="A132" s="42" t="s">
        <v>71</v>
      </c>
      <c r="B132" s="5">
        <v>7773.61</v>
      </c>
      <c r="C132" s="5">
        <v>8637.5</v>
      </c>
      <c r="D132" s="5">
        <v>8329.75</v>
      </c>
      <c r="E132" s="5">
        <v>8456.4500000000007</v>
      </c>
      <c r="F132" s="5">
        <v>8424.41</v>
      </c>
      <c r="G132" s="5">
        <v>8705.31</v>
      </c>
      <c r="H132" s="5">
        <v>8475.59</v>
      </c>
      <c r="I132" s="5">
        <v>9148.6200000000008</v>
      </c>
      <c r="J132" s="5">
        <v>8903.4599999999991</v>
      </c>
      <c r="K132" s="5">
        <v>9141.43</v>
      </c>
      <c r="L132" s="5">
        <v>8987.44</v>
      </c>
      <c r="M132" s="36">
        <v>0</v>
      </c>
      <c r="N132" s="36">
        <f t="shared" si="19"/>
        <v>94983.569999999978</v>
      </c>
    </row>
    <row r="133" spans="1:14" ht="15" x14ac:dyDescent="0.2">
      <c r="A133" s="42" t="s">
        <v>77</v>
      </c>
      <c r="B133" s="5">
        <v>209.68</v>
      </c>
      <c r="C133" s="5">
        <v>209.68</v>
      </c>
      <c r="D133" s="5">
        <v>209.68</v>
      </c>
      <c r="E133" s="5">
        <v>401.05</v>
      </c>
      <c r="F133" s="5">
        <v>209.68</v>
      </c>
      <c r="G133" s="5">
        <v>209.68</v>
      </c>
      <c r="H133" s="5">
        <v>209.68</v>
      </c>
      <c r="I133" s="5">
        <v>209.68</v>
      </c>
      <c r="J133" s="5">
        <v>209.68</v>
      </c>
      <c r="K133" s="5">
        <v>209.68</v>
      </c>
      <c r="L133" s="5">
        <v>1013.68</v>
      </c>
      <c r="M133" s="36">
        <v>0</v>
      </c>
      <c r="N133" s="36">
        <f t="shared" si="19"/>
        <v>3301.85</v>
      </c>
    </row>
    <row r="134" spans="1:14" ht="15" x14ac:dyDescent="0.2">
      <c r="A134" s="42" t="s">
        <v>80</v>
      </c>
      <c r="B134" s="5">
        <v>162.88999999999999</v>
      </c>
      <c r="C134" s="5">
        <v>139.43</v>
      </c>
      <c r="D134" s="5">
        <v>100</v>
      </c>
      <c r="E134" s="5">
        <v>0</v>
      </c>
      <c r="F134" s="5">
        <v>24.71</v>
      </c>
      <c r="G134" s="5">
        <v>60.06</v>
      </c>
      <c r="H134" s="5">
        <v>0</v>
      </c>
      <c r="I134" s="5">
        <v>1.0900000000000001</v>
      </c>
      <c r="J134" s="5">
        <v>73.58</v>
      </c>
      <c r="K134" s="5">
        <v>0</v>
      </c>
      <c r="L134" s="5">
        <v>-48.52</v>
      </c>
      <c r="M134" s="36">
        <v>0</v>
      </c>
      <c r="N134" s="36">
        <f t="shared" si="19"/>
        <v>513.24</v>
      </c>
    </row>
    <row r="135" spans="1:14" s="37" customFormat="1" ht="15" x14ac:dyDescent="0.2">
      <c r="A135" s="44" t="s">
        <v>72</v>
      </c>
      <c r="B135" s="36">
        <v>0</v>
      </c>
      <c r="C135" s="36">
        <v>0</v>
      </c>
      <c r="D135" s="36">
        <v>2.5099999999999998</v>
      </c>
      <c r="E135" s="36">
        <v>0</v>
      </c>
      <c r="F135" s="36">
        <v>0</v>
      </c>
      <c r="G135" s="36">
        <v>3.01</v>
      </c>
      <c r="H135" s="36">
        <v>4.01</v>
      </c>
      <c r="I135" s="36">
        <v>70.55</v>
      </c>
      <c r="J135" s="36">
        <v>1.74</v>
      </c>
      <c r="K135" s="36">
        <v>1.48</v>
      </c>
      <c r="L135" s="36">
        <v>-14.23</v>
      </c>
      <c r="M135" s="36">
        <v>0</v>
      </c>
      <c r="N135" s="36">
        <f t="shared" si="19"/>
        <v>69.069999999999993</v>
      </c>
    </row>
    <row r="136" spans="1:14" s="37" customFormat="1" ht="15" x14ac:dyDescent="0.2">
      <c r="A136" s="44" t="s">
        <v>73</v>
      </c>
      <c r="B136" s="36">
        <v>45</v>
      </c>
      <c r="C136" s="36">
        <v>234</v>
      </c>
      <c r="D136" s="36">
        <v>189</v>
      </c>
      <c r="E136" s="36">
        <v>189</v>
      </c>
      <c r="F136" s="36">
        <v>189</v>
      </c>
      <c r="G136" s="36">
        <v>189</v>
      </c>
      <c r="H136" s="36">
        <v>189</v>
      </c>
      <c r="I136" s="36">
        <v>189</v>
      </c>
      <c r="J136" s="36">
        <v>189</v>
      </c>
      <c r="K136" s="36">
        <v>189</v>
      </c>
      <c r="L136" s="36">
        <v>189</v>
      </c>
      <c r="M136" s="36">
        <v>0</v>
      </c>
      <c r="N136" s="36">
        <f t="shared" si="19"/>
        <v>1980</v>
      </c>
    </row>
    <row r="137" spans="1:14" ht="15" x14ac:dyDescent="0.2">
      <c r="A137" s="42" t="s">
        <v>74</v>
      </c>
      <c r="B137" s="5">
        <v>107.07</v>
      </c>
      <c r="C137" s="5">
        <v>107.07</v>
      </c>
      <c r="D137" s="35">
        <v>117.07</v>
      </c>
      <c r="E137" s="5">
        <v>117.07</v>
      </c>
      <c r="F137" s="5">
        <v>108.07</v>
      </c>
      <c r="G137" s="5">
        <v>111</v>
      </c>
      <c r="H137" s="5">
        <v>111</v>
      </c>
      <c r="I137" s="5">
        <v>113.08</v>
      </c>
      <c r="J137" s="5">
        <v>107.07</v>
      </c>
      <c r="K137" s="5">
        <v>181.4</v>
      </c>
      <c r="L137" s="5">
        <v>143.34</v>
      </c>
      <c r="M137" s="36">
        <v>0</v>
      </c>
      <c r="N137" s="36">
        <f t="shared" si="19"/>
        <v>1323.24</v>
      </c>
    </row>
    <row r="138" spans="1:14" s="37" customFormat="1" ht="15" x14ac:dyDescent="0.2">
      <c r="A138" s="44" t="s">
        <v>75</v>
      </c>
      <c r="B138" s="36">
        <v>328.87</v>
      </c>
      <c r="C138" s="36">
        <v>558.65</v>
      </c>
      <c r="D138" s="36">
        <v>412.1</v>
      </c>
      <c r="E138" s="36">
        <v>427.41</v>
      </c>
      <c r="F138" s="36">
        <v>422</v>
      </c>
      <c r="G138" s="36">
        <v>426.07</v>
      </c>
      <c r="H138" s="36">
        <v>450.85</v>
      </c>
      <c r="I138" s="36">
        <v>488.32</v>
      </c>
      <c r="J138" s="36">
        <v>533.14</v>
      </c>
      <c r="K138" s="36">
        <v>421.13</v>
      </c>
      <c r="L138" s="36">
        <v>343.42</v>
      </c>
      <c r="M138" s="36">
        <v>0</v>
      </c>
      <c r="N138" s="36">
        <f t="shared" si="19"/>
        <v>4811.96</v>
      </c>
    </row>
    <row r="139" spans="1:14" ht="15" x14ac:dyDescent="0.2">
      <c r="A139" s="42" t="s">
        <v>76</v>
      </c>
      <c r="B139" s="5">
        <v>594.22</v>
      </c>
      <c r="C139" s="5">
        <v>618.64</v>
      </c>
      <c r="D139" s="5">
        <v>0</v>
      </c>
      <c r="E139" s="5">
        <v>817.62</v>
      </c>
      <c r="F139" s="5">
        <v>21</v>
      </c>
      <c r="G139" s="5">
        <v>393</v>
      </c>
      <c r="H139" s="5">
        <v>21</v>
      </c>
      <c r="I139" s="5">
        <v>52.5</v>
      </c>
      <c r="J139" s="5">
        <v>21</v>
      </c>
      <c r="K139" s="5">
        <v>0</v>
      </c>
      <c r="L139" s="5">
        <v>12</v>
      </c>
      <c r="M139" s="5">
        <v>0</v>
      </c>
      <c r="N139" s="36">
        <f t="shared" si="19"/>
        <v>2550.98</v>
      </c>
    </row>
    <row r="140" spans="1:14" ht="15.75" x14ac:dyDescent="0.25">
      <c r="A140" s="43" t="s">
        <v>82</v>
      </c>
      <c r="B140" s="34">
        <f>SUM(B122:B139)</f>
        <v>11403.779999999999</v>
      </c>
      <c r="C140" s="34">
        <f t="shared" ref="C140:M140" si="20">SUM(C122:C139)</f>
        <v>15755.109999999999</v>
      </c>
      <c r="D140" s="34">
        <f t="shared" si="20"/>
        <v>12058.93</v>
      </c>
      <c r="E140" s="34">
        <f t="shared" si="20"/>
        <v>14084.880000000001</v>
      </c>
      <c r="F140" s="34">
        <f t="shared" si="20"/>
        <v>13291.339999999998</v>
      </c>
      <c r="G140" s="34">
        <f t="shared" si="20"/>
        <v>13298.31</v>
      </c>
      <c r="H140" s="34">
        <f t="shared" si="20"/>
        <v>13079.390000000001</v>
      </c>
      <c r="I140" s="34">
        <f t="shared" si="20"/>
        <v>13936.55</v>
      </c>
      <c r="J140" s="34">
        <f t="shared" si="20"/>
        <v>15007.05</v>
      </c>
      <c r="K140" s="34">
        <f t="shared" si="20"/>
        <v>16331.009999999998</v>
      </c>
      <c r="L140" s="34">
        <f t="shared" si="20"/>
        <v>16047.52</v>
      </c>
      <c r="M140" s="34">
        <f t="shared" si="20"/>
        <v>719.8</v>
      </c>
      <c r="N140" s="34">
        <f>SUM(B140:M140)</f>
        <v>155013.66999999998</v>
      </c>
    </row>
    <row r="141" spans="1:14" ht="15.75" x14ac:dyDescent="0.25">
      <c r="A141" s="3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</row>
    <row r="142" spans="1:14" ht="15.75" x14ac:dyDescent="0.25">
      <c r="A142" s="41" t="s">
        <v>83</v>
      </c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</row>
    <row r="143" spans="1:14" ht="15" x14ac:dyDescent="0.2">
      <c r="A143" s="38" t="s">
        <v>84</v>
      </c>
      <c r="B143" s="5">
        <v>1312.52</v>
      </c>
      <c r="C143" s="5">
        <v>1250.4100000000001</v>
      </c>
      <c r="D143" s="5">
        <v>1278.17</v>
      </c>
      <c r="E143" s="5">
        <v>1732.19</v>
      </c>
      <c r="F143" s="5">
        <v>1921</v>
      </c>
      <c r="G143" s="5">
        <v>1413.28</v>
      </c>
      <c r="H143" s="5">
        <v>273.64999999999998</v>
      </c>
      <c r="I143" s="5">
        <v>1375.32</v>
      </c>
      <c r="J143" s="5">
        <v>1286.8699999999999</v>
      </c>
      <c r="K143" s="5">
        <v>1369.11</v>
      </c>
      <c r="L143" s="5">
        <v>1411.17</v>
      </c>
      <c r="M143" s="5">
        <v>0</v>
      </c>
      <c r="N143" s="32">
        <f>SUM(B143:M143)</f>
        <v>14623.69</v>
      </c>
    </row>
    <row r="144" spans="1:14" ht="15" x14ac:dyDescent="0.2">
      <c r="A144" s="42" t="s">
        <v>85</v>
      </c>
      <c r="B144" s="5">
        <v>0</v>
      </c>
      <c r="C144" s="5">
        <v>0</v>
      </c>
      <c r="D144" s="5">
        <v>17.440000000000001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32">
        <f t="shared" ref="N144:N151" si="21">SUM(B144:M144)</f>
        <v>17.440000000000001</v>
      </c>
    </row>
    <row r="145" spans="1:14" ht="15" x14ac:dyDescent="0.2">
      <c r="A145" s="42" t="s">
        <v>86</v>
      </c>
      <c r="B145" s="5">
        <v>0</v>
      </c>
      <c r="C145" s="5">
        <v>0</v>
      </c>
      <c r="D145" s="5">
        <v>115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-16.260000000000002</v>
      </c>
      <c r="M145" s="5">
        <v>0</v>
      </c>
      <c r="N145" s="32">
        <f t="shared" si="21"/>
        <v>98.74</v>
      </c>
    </row>
    <row r="146" spans="1:14" ht="15" x14ac:dyDescent="0.2">
      <c r="A146" s="42" t="s">
        <v>87</v>
      </c>
      <c r="B146" s="5">
        <v>51.91</v>
      </c>
      <c r="C146" s="5">
        <v>65.832999999999998</v>
      </c>
      <c r="D146" s="5">
        <v>53.91</v>
      </c>
      <c r="E146" s="5">
        <v>0</v>
      </c>
      <c r="F146" s="5">
        <v>34.9</v>
      </c>
      <c r="G146" s="5">
        <v>0</v>
      </c>
      <c r="H146" s="5">
        <v>0</v>
      </c>
      <c r="I146" s="5">
        <v>299.24</v>
      </c>
      <c r="J146" s="5">
        <v>60.23</v>
      </c>
      <c r="K146" s="5">
        <v>118.14</v>
      </c>
      <c r="L146" s="5">
        <v>-164.17</v>
      </c>
      <c r="M146" s="5">
        <v>0</v>
      </c>
      <c r="N146" s="32">
        <f t="shared" si="21"/>
        <v>519.99300000000005</v>
      </c>
    </row>
    <row r="147" spans="1:14" ht="15" x14ac:dyDescent="0.2">
      <c r="A147" s="42" t="s">
        <v>88</v>
      </c>
      <c r="B147" s="5">
        <v>200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32">
        <f t="shared" si="21"/>
        <v>200</v>
      </c>
    </row>
    <row r="148" spans="1:14" ht="15" x14ac:dyDescent="0.2">
      <c r="A148" s="42" t="s">
        <v>89</v>
      </c>
      <c r="B148" s="5">
        <v>0</v>
      </c>
      <c r="C148" s="5">
        <v>0</v>
      </c>
      <c r="D148" s="5">
        <v>1236</v>
      </c>
      <c r="E148" s="5">
        <v>0</v>
      </c>
      <c r="F148" s="5">
        <v>0</v>
      </c>
      <c r="G148" s="5">
        <v>618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32">
        <f t="shared" si="21"/>
        <v>1854</v>
      </c>
    </row>
    <row r="149" spans="1:14" ht="15" x14ac:dyDescent="0.2">
      <c r="A149" s="42" t="s">
        <v>90</v>
      </c>
      <c r="B149" s="5">
        <v>200</v>
      </c>
      <c r="C149" s="5">
        <v>200</v>
      </c>
      <c r="D149" s="5">
        <v>0</v>
      </c>
      <c r="E149" s="5">
        <v>200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32">
        <f t="shared" si="21"/>
        <v>600</v>
      </c>
    </row>
    <row r="150" spans="1:14" ht="15" x14ac:dyDescent="0.2">
      <c r="A150" s="42" t="s">
        <v>91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-27.18</v>
      </c>
      <c r="M150" s="5">
        <v>0</v>
      </c>
      <c r="N150" s="32">
        <f t="shared" si="21"/>
        <v>-27.18</v>
      </c>
    </row>
    <row r="151" spans="1:14" ht="15" x14ac:dyDescent="0.2">
      <c r="A151" s="42" t="s">
        <v>92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44.44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32">
        <f t="shared" si="21"/>
        <v>44.44</v>
      </c>
    </row>
    <row r="152" spans="1:14" ht="15" x14ac:dyDescent="0.2">
      <c r="A152" s="42" t="s">
        <v>93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  <c r="H152" s="5">
        <v>102.47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32">
        <f>SUM(B152:M152)</f>
        <v>102.47</v>
      </c>
    </row>
    <row r="153" spans="1:14" ht="15.75" x14ac:dyDescent="0.25">
      <c r="A153" s="43" t="s">
        <v>94</v>
      </c>
      <c r="B153" s="34">
        <f>SUM(B143:B152)</f>
        <v>1764.43</v>
      </c>
      <c r="C153" s="34">
        <f t="shared" ref="C153:M153" si="22">SUM(C143:C152)</f>
        <v>1516.2430000000002</v>
      </c>
      <c r="D153" s="34">
        <f t="shared" si="22"/>
        <v>2700.5200000000004</v>
      </c>
      <c r="E153" s="34">
        <f t="shared" si="22"/>
        <v>1932.19</v>
      </c>
      <c r="F153" s="34">
        <f t="shared" si="22"/>
        <v>1955.9</v>
      </c>
      <c r="G153" s="34">
        <f t="shared" si="22"/>
        <v>2031.28</v>
      </c>
      <c r="H153" s="34">
        <f t="shared" si="22"/>
        <v>420.55999999999995</v>
      </c>
      <c r="I153" s="34">
        <f t="shared" si="22"/>
        <v>1674.56</v>
      </c>
      <c r="J153" s="34">
        <f t="shared" si="22"/>
        <v>1347.1</v>
      </c>
      <c r="K153" s="34">
        <f t="shared" si="22"/>
        <v>1487.25</v>
      </c>
      <c r="L153" s="34">
        <f t="shared" si="22"/>
        <v>1203.56</v>
      </c>
      <c r="M153" s="34">
        <f t="shared" si="22"/>
        <v>0</v>
      </c>
      <c r="N153" s="34">
        <f>SUM(B153:M153)</f>
        <v>18033.593000000004</v>
      </c>
    </row>
    <row r="154" spans="1:14" ht="15" x14ac:dyDescent="0.2">
      <c r="A154" s="2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</row>
    <row r="155" spans="1:14" ht="15.75" x14ac:dyDescent="0.25">
      <c r="A155" s="4" t="s">
        <v>35</v>
      </c>
      <c r="B155" s="7">
        <f>SUM(B154,B153,B120,B115,B97,B91,B69,B140,B75)</f>
        <v>88652.5</v>
      </c>
      <c r="C155" s="7">
        <f>SUM(C154,C153,C120,C115,C97,C91,C69,C140,C75)</f>
        <v>85503.663</v>
      </c>
      <c r="D155" s="7">
        <f>SUM(D154,D153,D120,D115,D97,D91,D69,D140,D75)</f>
        <v>77736.570000000022</v>
      </c>
      <c r="E155" s="7">
        <f>SUM(E154,E153,E120,E115,E97,E91,E69,E140,E75)</f>
        <v>88537.07</v>
      </c>
      <c r="F155" s="7">
        <f>SUM(F154,F153,F120,F115,F97,F91,F69,F140,F75)</f>
        <v>87129.26</v>
      </c>
      <c r="G155" s="7">
        <f>SUM(G154,G153,G120,G115,G97,G91,G69,G140,G75)</f>
        <v>84195.11</v>
      </c>
      <c r="H155" s="7">
        <f>SUM(H154,H153,H120,H115,H97,H91,H69,H140,H75)</f>
        <v>104659.10000000002</v>
      </c>
      <c r="I155" s="7">
        <f>SUM(I154,I153,I120,I115,I97,I91,I69,I140,I75)</f>
        <v>81859.450000000012</v>
      </c>
      <c r="J155" s="7">
        <f>SUM(J154,J153,J120,J115,J97,J91,J69,J140,J75)</f>
        <v>83468.800000000003</v>
      </c>
      <c r="K155" s="7">
        <f>SUM(K154,K153,K120,K115,K97,K91,K69,K140,K75)</f>
        <v>90566.62999999999</v>
      </c>
      <c r="L155" s="7">
        <f>SUM(L154,L153,L120,L115,L97,L91,L69,L140,L75)</f>
        <v>91546.220000000016</v>
      </c>
      <c r="M155" s="7">
        <f>SUM(M154,M153,M120,M115,M97,M91,M69,M140,M75)</f>
        <v>59561.75</v>
      </c>
      <c r="N155" s="10">
        <f>SUM(B155:M155)</f>
        <v>1023416.123</v>
      </c>
    </row>
    <row r="156" spans="1:14" ht="15" x14ac:dyDescent="0.2">
      <c r="A156" s="2"/>
      <c r="B156" s="5"/>
      <c r="C156" s="8"/>
      <c r="D156" s="11"/>
      <c r="E156" s="13"/>
      <c r="F156" s="15"/>
      <c r="G156" s="18"/>
      <c r="H156" s="20"/>
      <c r="I156" s="22"/>
      <c r="J156" s="24"/>
      <c r="K156" s="26"/>
      <c r="L156" s="28"/>
      <c r="M156" s="30"/>
      <c r="N156" s="32"/>
    </row>
    <row r="157" spans="1:14" ht="15.75" x14ac:dyDescent="0.25">
      <c r="A157" s="3" t="s">
        <v>36</v>
      </c>
      <c r="B157" s="6">
        <f>SUM(B162)</f>
        <v>188056.06</v>
      </c>
      <c r="C157" s="6">
        <f t="shared" ref="C157:L157" si="23">SUM(C162)</f>
        <v>197224.81</v>
      </c>
      <c r="D157" s="6">
        <f t="shared" si="23"/>
        <v>199606.32</v>
      </c>
      <c r="E157" s="6">
        <f t="shared" si="23"/>
        <v>189061.23</v>
      </c>
      <c r="F157" s="6">
        <f t="shared" si="23"/>
        <v>196273.37</v>
      </c>
      <c r="G157" s="6">
        <f t="shared" si="23"/>
        <v>209495.2</v>
      </c>
      <c r="H157" s="6">
        <f t="shared" si="23"/>
        <v>179590.91</v>
      </c>
      <c r="I157" s="6">
        <f t="shared" si="23"/>
        <v>240978.58</v>
      </c>
      <c r="J157" s="6">
        <f t="shared" si="23"/>
        <v>208114.09</v>
      </c>
      <c r="K157" s="6">
        <f t="shared" si="23"/>
        <v>221067.88</v>
      </c>
      <c r="L157" s="6">
        <f t="shared" si="23"/>
        <v>213221.42</v>
      </c>
      <c r="M157" s="6">
        <f>SUM(M162)</f>
        <v>225076.72</v>
      </c>
      <c r="N157" s="6">
        <f>SUM(B157:M157)</f>
        <v>2467766.5900000003</v>
      </c>
    </row>
    <row r="158" spans="1:14" ht="15" x14ac:dyDescent="0.2">
      <c r="A158" s="2"/>
      <c r="B158" s="5"/>
      <c r="C158" s="8"/>
      <c r="D158" s="11"/>
      <c r="E158" s="13"/>
      <c r="F158" s="15"/>
      <c r="G158" s="18"/>
      <c r="H158" s="20"/>
      <c r="I158" s="22"/>
      <c r="J158" s="24"/>
      <c r="K158" s="26"/>
      <c r="L158" s="28"/>
      <c r="M158" s="30"/>
      <c r="N158" s="32"/>
    </row>
    <row r="159" spans="1:14" ht="15" x14ac:dyDescent="0.2">
      <c r="A159" s="2" t="s">
        <v>37</v>
      </c>
      <c r="B159" s="5">
        <f>SUM(B33)</f>
        <v>276708.56</v>
      </c>
      <c r="C159" s="5">
        <f>SUM(C33)</f>
        <v>282728.47000000003</v>
      </c>
      <c r="D159" s="5">
        <f>SUM(D33)</f>
        <v>277342.89</v>
      </c>
      <c r="E159" s="5">
        <f>SUM(E33)</f>
        <v>277598.3</v>
      </c>
      <c r="F159" s="5">
        <f>SUM(F33)</f>
        <v>283402.63</v>
      </c>
      <c r="G159" s="5">
        <f>SUM(G33)</f>
        <v>293690.31</v>
      </c>
      <c r="H159" s="5">
        <f>SUM(H33)</f>
        <v>284250.01</v>
      </c>
      <c r="I159" s="5">
        <f>SUM(I33)</f>
        <v>322838.03000000003</v>
      </c>
      <c r="J159" s="5">
        <f>SUM(J33)</f>
        <v>291582.89</v>
      </c>
      <c r="K159" s="5">
        <f>SUM(K33)</f>
        <v>311634.51</v>
      </c>
      <c r="L159" s="5">
        <f>SUM(L33)</f>
        <v>304767.64</v>
      </c>
      <c r="M159" s="5">
        <f>SUM(M33)</f>
        <v>284638.46999999997</v>
      </c>
      <c r="N159" s="32">
        <f>SUM(B159:M159)</f>
        <v>3491182.7100000009</v>
      </c>
    </row>
    <row r="160" spans="1:14" ht="15" x14ac:dyDescent="0.2">
      <c r="A160" s="2" t="s">
        <v>38</v>
      </c>
      <c r="B160" s="5">
        <f>SUM(B155)</f>
        <v>88652.5</v>
      </c>
      <c r="C160" s="5">
        <f>SUM(C155)</f>
        <v>85503.663</v>
      </c>
      <c r="D160" s="5">
        <f t="shared" ref="D160:L160" si="24">SUM(D155)</f>
        <v>77736.570000000022</v>
      </c>
      <c r="E160" s="5">
        <f t="shared" si="24"/>
        <v>88537.07</v>
      </c>
      <c r="F160" s="5">
        <f t="shared" si="24"/>
        <v>87129.26</v>
      </c>
      <c r="G160" s="5">
        <f t="shared" si="24"/>
        <v>84195.11</v>
      </c>
      <c r="H160" s="5">
        <f t="shared" si="24"/>
        <v>104659.10000000002</v>
      </c>
      <c r="I160" s="5">
        <f t="shared" si="24"/>
        <v>81859.450000000012</v>
      </c>
      <c r="J160" s="5">
        <f t="shared" si="24"/>
        <v>83468.800000000003</v>
      </c>
      <c r="K160" s="5">
        <f t="shared" si="24"/>
        <v>90566.62999999999</v>
      </c>
      <c r="L160" s="5">
        <f t="shared" si="24"/>
        <v>91546.220000000016</v>
      </c>
      <c r="M160" s="5">
        <f>SUM(M155)</f>
        <v>59561.75</v>
      </c>
      <c r="N160" s="32">
        <f>SUM(B160:M160)</f>
        <v>1023416.123</v>
      </c>
    </row>
    <row r="161" spans="1:14" ht="15" x14ac:dyDescent="0.2">
      <c r="A161" s="2"/>
      <c r="B161" s="5"/>
      <c r="C161" s="8"/>
      <c r="D161" s="11"/>
      <c r="E161" s="13"/>
      <c r="F161" s="15"/>
      <c r="G161" s="18"/>
      <c r="H161" s="20"/>
      <c r="I161" s="22"/>
      <c r="J161" s="24"/>
      <c r="K161" s="26"/>
      <c r="L161" s="28"/>
      <c r="M161" s="30"/>
      <c r="N161" s="32"/>
    </row>
    <row r="162" spans="1:14" ht="16.5" thickBot="1" x14ac:dyDescent="0.3">
      <c r="A162" s="3" t="s">
        <v>36</v>
      </c>
      <c r="B162" s="49">
        <v>188056.06</v>
      </c>
      <c r="C162" s="50">
        <v>197224.81</v>
      </c>
      <c r="D162" s="51">
        <v>199606.32</v>
      </c>
      <c r="E162" s="52">
        <v>189061.23</v>
      </c>
      <c r="F162" s="53">
        <v>196273.37</v>
      </c>
      <c r="G162" s="54">
        <v>209495.2</v>
      </c>
      <c r="H162" s="55">
        <v>179590.91</v>
      </c>
      <c r="I162" s="56">
        <v>240978.58</v>
      </c>
      <c r="J162" s="57">
        <v>208114.09</v>
      </c>
      <c r="K162" s="58">
        <v>221067.88</v>
      </c>
      <c r="L162" s="59">
        <v>213221.42</v>
      </c>
      <c r="M162" s="60">
        <v>225076.72</v>
      </c>
      <c r="N162" s="61">
        <f>SUM(B162:M162)</f>
        <v>2467766.5900000003</v>
      </c>
    </row>
    <row r="163" spans="1:14" ht="15.75" x14ac:dyDescent="0.25">
      <c r="A163" s="62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</row>
    <row r="164" spans="1:14" ht="15" x14ac:dyDescent="0.2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</row>
    <row r="165" spans="1:14" ht="15.75" x14ac:dyDescent="0.25">
      <c r="A165" s="64" t="s">
        <v>149</v>
      </c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</row>
    <row r="166" spans="1:14" ht="15" x14ac:dyDescent="0.2">
      <c r="A166" s="65" t="s">
        <v>150</v>
      </c>
      <c r="B166" s="66">
        <v>0</v>
      </c>
      <c r="C166" s="66">
        <v>-9435.1</v>
      </c>
      <c r="D166" s="66">
        <v>0</v>
      </c>
      <c r="E166" s="66">
        <v>-1428.65</v>
      </c>
      <c r="F166" s="66">
        <v>54961.03</v>
      </c>
      <c r="G166" s="66">
        <v>-56644.78</v>
      </c>
      <c r="H166" s="66">
        <v>0</v>
      </c>
      <c r="I166" s="66">
        <v>0</v>
      </c>
      <c r="J166" s="66">
        <v>0</v>
      </c>
      <c r="K166" s="66">
        <v>0</v>
      </c>
      <c r="L166" s="66">
        <v>0</v>
      </c>
      <c r="M166" s="66">
        <v>0</v>
      </c>
      <c r="N166" s="66"/>
    </row>
    <row r="167" spans="1:14" ht="15.75" x14ac:dyDescent="0.25">
      <c r="A167" s="3" t="s">
        <v>151</v>
      </c>
      <c r="B167" s="67">
        <f>SUM(B166)</f>
        <v>0</v>
      </c>
      <c r="C167" s="67">
        <f t="shared" ref="C167:M167" si="25">SUM(C166)</f>
        <v>-9435.1</v>
      </c>
      <c r="D167" s="67">
        <f t="shared" si="25"/>
        <v>0</v>
      </c>
      <c r="E167" s="67">
        <f t="shared" si="25"/>
        <v>-1428.65</v>
      </c>
      <c r="F167" s="67">
        <f t="shared" si="25"/>
        <v>54961.03</v>
      </c>
      <c r="G167" s="67">
        <f t="shared" si="25"/>
        <v>-56644.78</v>
      </c>
      <c r="H167" s="67">
        <f t="shared" si="25"/>
        <v>0</v>
      </c>
      <c r="I167" s="67">
        <f t="shared" si="25"/>
        <v>0</v>
      </c>
      <c r="J167" s="67">
        <f t="shared" si="25"/>
        <v>0</v>
      </c>
      <c r="K167" s="67">
        <f t="shared" si="25"/>
        <v>0</v>
      </c>
      <c r="L167" s="67">
        <f t="shared" si="25"/>
        <v>0</v>
      </c>
      <c r="M167" s="67">
        <f t="shared" si="25"/>
        <v>0</v>
      </c>
      <c r="N167" s="67">
        <f>SUM(B167:M167)</f>
        <v>-12547.5</v>
      </c>
    </row>
    <row r="168" spans="1:14" ht="15" x14ac:dyDescent="0.2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</row>
    <row r="169" spans="1:14" ht="15.75" x14ac:dyDescent="0.25">
      <c r="A169" s="64" t="s">
        <v>152</v>
      </c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</row>
    <row r="170" spans="1:14" ht="15" x14ac:dyDescent="0.2">
      <c r="A170" s="65" t="s">
        <v>154</v>
      </c>
      <c r="B170" s="66">
        <v>69090.84</v>
      </c>
      <c r="C170" s="66">
        <v>76493.429999999993</v>
      </c>
      <c r="D170" s="66">
        <v>74025.899999999994</v>
      </c>
      <c r="E170" s="66">
        <v>76493.429999999993</v>
      </c>
      <c r="F170" s="66">
        <v>74025.899999999994</v>
      </c>
      <c r="G170" s="66">
        <v>76493.429999999993</v>
      </c>
      <c r="H170" s="66">
        <v>76493.429999999993</v>
      </c>
      <c r="I170" s="66">
        <v>74025.899999999994</v>
      </c>
      <c r="J170" s="66">
        <v>76493.429999999993</v>
      </c>
      <c r="K170" s="66">
        <v>74025.899999999994</v>
      </c>
      <c r="L170" s="66">
        <v>76493.429999999993</v>
      </c>
      <c r="M170" s="66">
        <v>100666.16</v>
      </c>
      <c r="N170" s="66">
        <f>SUM(B170:M170)</f>
        <v>924821.18</v>
      </c>
    </row>
    <row r="171" spans="1:14" ht="15.75" x14ac:dyDescent="0.25">
      <c r="A171" s="3" t="s">
        <v>153</v>
      </c>
      <c r="B171" s="67">
        <f>SUM(B170)</f>
        <v>69090.84</v>
      </c>
      <c r="C171" s="67">
        <f t="shared" ref="C171" si="26">SUM(C170)</f>
        <v>76493.429999999993</v>
      </c>
      <c r="D171" s="67">
        <f t="shared" ref="D171" si="27">SUM(D170)</f>
        <v>74025.899999999994</v>
      </c>
      <c r="E171" s="67">
        <f t="shared" ref="E171" si="28">SUM(E170)</f>
        <v>76493.429999999993</v>
      </c>
      <c r="F171" s="67">
        <f t="shared" ref="F171" si="29">SUM(F170)</f>
        <v>74025.899999999994</v>
      </c>
      <c r="G171" s="67">
        <f t="shared" ref="G171" si="30">SUM(G170)</f>
        <v>76493.429999999993</v>
      </c>
      <c r="H171" s="67">
        <f t="shared" ref="H171" si="31">SUM(H170)</f>
        <v>76493.429999999993</v>
      </c>
      <c r="I171" s="67">
        <f t="shared" ref="I171" si="32">SUM(I170)</f>
        <v>74025.899999999994</v>
      </c>
      <c r="J171" s="67">
        <f t="shared" ref="J171" si="33">SUM(J170)</f>
        <v>76493.429999999993</v>
      </c>
      <c r="K171" s="67">
        <f t="shared" ref="K171" si="34">SUM(K170)</f>
        <v>74025.899999999994</v>
      </c>
      <c r="L171" s="67">
        <f t="shared" ref="L171" si="35">SUM(L170)</f>
        <v>76493.429999999993</v>
      </c>
      <c r="M171" s="67">
        <f t="shared" ref="M171" si="36">SUM(M170)</f>
        <v>100666.16</v>
      </c>
      <c r="N171" s="67">
        <f>SUM(B171:M171)</f>
        <v>924821.18</v>
      </c>
    </row>
    <row r="172" spans="1:14" ht="15" x14ac:dyDescent="0.2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</row>
    <row r="173" spans="1:14" ht="15" x14ac:dyDescent="0.2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</row>
    <row r="174" spans="1:14" ht="15" x14ac:dyDescent="0.2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</row>
    <row r="175" spans="1:14" ht="15.75" x14ac:dyDescent="0.25">
      <c r="A175" s="64" t="s">
        <v>155</v>
      </c>
      <c r="B175" s="67">
        <v>118965.22</v>
      </c>
      <c r="C175" s="67">
        <v>130166.48</v>
      </c>
      <c r="D175" s="67">
        <v>125580.42</v>
      </c>
      <c r="E175" s="67">
        <v>113996.45</v>
      </c>
      <c r="F175" s="67">
        <v>67286.44</v>
      </c>
      <c r="G175" s="67">
        <v>189646.55</v>
      </c>
      <c r="H175" s="67">
        <v>103097.48</v>
      </c>
      <c r="I175" s="67">
        <v>166952.68</v>
      </c>
      <c r="J175" s="67">
        <v>131620.66</v>
      </c>
      <c r="K175" s="67">
        <v>147041.98000000001</v>
      </c>
      <c r="L175" s="67">
        <v>136727.99</v>
      </c>
      <c r="M175" s="67">
        <v>124410.56</v>
      </c>
      <c r="N175" s="67">
        <f>SUM(B175:M175)</f>
        <v>1555492.91</v>
      </c>
    </row>
    <row r="176" spans="1:14" ht="15" x14ac:dyDescent="0.2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6"/>
      <c r="N176" s="62"/>
    </row>
    <row r="177" spans="1:14" ht="15" x14ac:dyDescent="0.2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</row>
    <row r="178" spans="1:14" ht="15" x14ac:dyDescent="0.2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</row>
    <row r="179" spans="1:14" ht="15" x14ac:dyDescent="0.2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</row>
    <row r="180" spans="1:14" ht="15" x14ac:dyDescent="0.2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</row>
    <row r="181" spans="1:14" ht="15" x14ac:dyDescent="0.2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</row>
    <row r="182" spans="1:14" ht="15" x14ac:dyDescent="0.2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</row>
    <row r="183" spans="1:14" ht="15" x14ac:dyDescent="0.2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</row>
    <row r="184" spans="1:14" ht="15" x14ac:dyDescent="0.2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</row>
    <row r="185" spans="1:14" ht="15" x14ac:dyDescent="0.2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</row>
    <row r="186" spans="1:14" ht="15" x14ac:dyDescent="0.2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</row>
    <row r="187" spans="1:14" ht="15" x14ac:dyDescent="0.2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</row>
    <row r="188" spans="1:14" ht="15" x14ac:dyDescent="0.2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</row>
  </sheetData>
  <mergeCells count="3">
    <mergeCell ref="A3:N3"/>
    <mergeCell ref="A1:N1"/>
    <mergeCell ref="A2:N2"/>
  </mergeCells>
  <pageMargins left="0.75" right="0.75" top="1" bottom="1" header="0.5" footer="0.5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3717D7821A043A392B172EFA3B6DF" ma:contentTypeVersion="12" ma:contentTypeDescription="Create a new document." ma:contentTypeScope="" ma:versionID="5732885289595e6560f5d04b37f75632">
  <xsd:schema xmlns:xsd="http://www.w3.org/2001/XMLSchema" xmlns:xs="http://www.w3.org/2001/XMLSchema" xmlns:p="http://schemas.microsoft.com/office/2006/metadata/properties" xmlns:ns2="25086f38-4d7f-485e-abd0-3231a1949af1" xmlns:ns3="50d909ce-c72d-4a31-988d-55dad3d83c38" targetNamespace="http://schemas.microsoft.com/office/2006/metadata/properties" ma:root="true" ma:fieldsID="fbb6e877f6a591c09c0e36ccb4974f2f" ns2:_="" ns3:_="">
    <xsd:import namespace="25086f38-4d7f-485e-abd0-3231a1949af1"/>
    <xsd:import namespace="50d909ce-c72d-4a31-988d-55dad3d83c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6f38-4d7f-485e-abd0-3231a1949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909ce-c72d-4a31-988d-55dad3d83c3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7FA08D-2248-4827-93CF-BB1DC488AE18}"/>
</file>

<file path=customXml/itemProps2.xml><?xml version="1.0" encoding="utf-8"?>
<ds:datastoreItem xmlns:ds="http://schemas.openxmlformats.org/officeDocument/2006/customXml" ds:itemID="{00C025B8-5A51-4E2C-8E69-C093B82D678E}"/>
</file>

<file path=customXml/itemProps3.xml><?xml version="1.0" encoding="utf-8"?>
<ds:datastoreItem xmlns:ds="http://schemas.openxmlformats.org/officeDocument/2006/customXml" ds:itemID="{65460C08-A37B-4131-A1D2-AD1E98321B5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Cody Nowicki</cp:lastModifiedBy>
  <cp:revision>0</cp:revision>
  <dcterms:created xsi:type="dcterms:W3CDTF">2021-07-26T22:03:50Z</dcterms:created>
  <dcterms:modified xsi:type="dcterms:W3CDTF">2022-03-04T21:24:44Z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0x010100D773717D7821A043A392B172EFA3B6DF</vt:lpwstr>
  </property>
</Properties>
</file>