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90" yWindow="4290" windowWidth="14400" windowHeight="7470" tabRatio="600" firstSheet="1" autoFilterDateGrouping="1"/>
  </bookViews>
  <sheets>
    <sheet name="T12 (06.2018-05.2019) - B&amp;R" sheetId="1" state="visible" r:id="rId1"/>
  </sheets>
  <definedNames/>
  <calcPr calcId="191029" calcMode="autoNoTable" fullCalcOnLoad="1" iterate="1"/>
</workbook>
</file>

<file path=xl/styles.xml><?xml version="1.0" encoding="utf-8"?>
<styleSheet xmlns="http://schemas.openxmlformats.org/spreadsheetml/2006/main">
  <numFmts count="5">
    <numFmt numFmtId="164" formatCode="#,##0.0"/>
    <numFmt numFmtId="165" formatCode="mmm&quot;-&quot;yyyy"/>
    <numFmt numFmtId="166" formatCode="&quot;$&quot;#,##0_);\(&quot;$&quot;#,##0\)"/>
    <numFmt numFmtId="167" formatCode="_(#,##0_);_(\(#,##0\);_(&quot;-&quot;_);_(@_)"/>
    <numFmt numFmtId="168" formatCode="0.0%"/>
  </numFmts>
  <fonts count="13">
    <font>
      <name val="Times New Roman"/>
      <charset val="204"/>
      <color rgb="FF000000"/>
      <sz val="10"/>
    </font>
    <font>
      <name val="Calibri"/>
      <family val="2"/>
      <color rgb="FF000000"/>
      <sz val="11"/>
      <scheme val="minor"/>
    </font>
    <font>
      <name val="Calibri"/>
      <family val="2"/>
      <color rgb="FF32323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363636"/>
      <sz val="11"/>
      <scheme val="minor"/>
    </font>
    <font>
      <name val="Calibri"/>
      <family val="2"/>
      <color rgb="FF363636"/>
      <sz val="11"/>
      <scheme val="minor"/>
    </font>
    <font>
      <name val="Calibri"/>
      <family val="2"/>
      <sz val="11"/>
      <scheme val="minor"/>
    </font>
    <font>
      <name val="Times New Roman"/>
      <charset val="204"/>
      <color rgb="FF000000"/>
      <sz val="10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i val="1"/>
      <color rgb="FF000000"/>
      <sz val="11"/>
      <scheme val="minor"/>
    </font>
    <font>
      <name val="Calibri"/>
      <family val="2"/>
      <b val="1"/>
      <i val="1"/>
      <color rgb="FF363636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7" fillId="0" borderId="0"/>
    <xf numFmtId="9" fontId="7" fillId="0" borderId="0"/>
  </cellStyleXfs>
  <cellXfs count="48">
    <xf numFmtId="0" fontId="0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center" vertical="top"/>
    </xf>
    <xf numFmtId="4" fontId="4" fillId="0" borderId="0" applyAlignment="1" pivotButton="0" quotePrefix="0" xfId="0">
      <alignment horizontal="center" vertical="top" shrinkToFit="1"/>
    </xf>
    <xf numFmtId="0" fontId="1" fillId="0" borderId="0" applyAlignment="1" pivotButton="0" quotePrefix="0" xfId="0">
      <alignment horizontal="centerContinuous" vertical="top" wrapText="1"/>
    </xf>
    <xf numFmtId="1" fontId="5" fillId="0" borderId="0" applyAlignment="1" pivotButton="0" quotePrefix="0" xfId="0">
      <alignment horizontal="center" vertical="top" shrinkToFit="1"/>
    </xf>
    <xf numFmtId="4" fontId="5" fillId="0" borderId="0" applyAlignment="1" pivotButton="0" quotePrefix="0" xfId="0">
      <alignment horizontal="center" vertical="top" shrinkToFit="1"/>
    </xf>
    <xf numFmtId="2" fontId="5" fillId="0" borderId="0" applyAlignment="1" pivotButton="0" quotePrefix="0" xfId="0">
      <alignment horizontal="center" vertical="top" shrinkToFi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left" vertical="top"/>
    </xf>
    <xf numFmtId="2" fontId="4" fillId="0" borderId="0" applyAlignment="1" pivotButton="0" quotePrefix="0" xfId="0">
      <alignment horizontal="center" vertical="top" shrinkToFit="1"/>
    </xf>
    <xf numFmtId="164" fontId="4" fillId="0" borderId="0" applyAlignment="1" pivotButton="0" quotePrefix="0" xfId="0">
      <alignment horizontal="center" vertical="top" shrinkToFit="1"/>
    </xf>
    <xf numFmtId="0" fontId="8" fillId="2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top"/>
    </xf>
    <xf numFmtId="0" fontId="8" fillId="2" borderId="2" applyAlignment="1" pivotButton="0" quotePrefix="0" xfId="0">
      <alignment horizontal="left" vertical="center"/>
    </xf>
    <xf numFmtId="0" fontId="8" fillId="2" borderId="3" applyAlignment="1" pivotButton="0" quotePrefix="0" xfId="0">
      <alignment horizontal="left" vertical="center"/>
    </xf>
    <xf numFmtId="0" fontId="4" fillId="3" borderId="2" applyAlignment="1" pivotButton="0" quotePrefix="0" xfId="0">
      <alignment horizontal="center" vertical="center"/>
    </xf>
    <xf numFmtId="165" fontId="3" fillId="3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top"/>
    </xf>
    <xf numFmtId="0" fontId="4" fillId="3" borderId="1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 vertical="top" shrinkToFit="1"/>
    </xf>
    <xf numFmtId="166" fontId="3" fillId="0" borderId="0" applyAlignment="1" pivotButton="0" quotePrefix="0" xfId="0">
      <alignment horizontal="right" vertical="top"/>
    </xf>
    <xf numFmtId="166" fontId="1" fillId="0" borderId="0" applyAlignment="1" pivotButton="0" quotePrefix="0" xfId="0">
      <alignment horizontal="right" vertical="top"/>
    </xf>
    <xf numFmtId="166" fontId="1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right" vertical="top" shrinkToFit="1"/>
    </xf>
    <xf numFmtId="166" fontId="4" fillId="0" borderId="4" applyAlignment="1" pivotButton="0" quotePrefix="0" xfId="0">
      <alignment horizontal="right" vertical="top" shrinkToFit="1"/>
    </xf>
    <xf numFmtId="0" fontId="6" fillId="0" borderId="0" applyAlignment="1" pivotButton="0" quotePrefix="0" xfId="0">
      <alignment horizontal="left" vertical="top" indent="1"/>
    </xf>
    <xf numFmtId="0" fontId="10" fillId="4" borderId="0" applyAlignment="1" pivotButton="0" quotePrefix="0" xfId="0">
      <alignment horizontal="left" vertical="top"/>
    </xf>
    <xf numFmtId="0" fontId="11" fillId="4" borderId="0" applyAlignment="1" pivotButton="0" quotePrefix="0" xfId="0">
      <alignment horizontal="center"/>
    </xf>
    <xf numFmtId="4" fontId="12" fillId="4" borderId="0" applyAlignment="1" pivotButton="0" quotePrefix="0" xfId="0">
      <alignment horizontal="center" vertical="top" shrinkToFit="1"/>
    </xf>
    <xf numFmtId="166" fontId="12" fillId="4" borderId="4" applyAlignment="1" pivotButton="0" quotePrefix="0" xfId="0">
      <alignment horizontal="right" vertical="top" shrinkToFit="1"/>
    </xf>
    <xf numFmtId="168" fontId="12" fillId="4" borderId="0" applyAlignment="1" pivotButton="0" quotePrefix="0" xfId="1">
      <alignment horizontal="right" vertical="top" shrinkToFit="1"/>
    </xf>
    <xf numFmtId="0" fontId="0" fillId="0" borderId="0" pivotButton="0" quotePrefix="0" xfId="0"/>
    <xf numFmtId="166" fontId="5" fillId="0" borderId="0" applyAlignment="1" pivotButton="0" quotePrefix="0" xfId="0">
      <alignment horizontal="right" vertical="top" shrinkToFit="1"/>
    </xf>
    <xf numFmtId="167" fontId="5" fillId="0" borderId="0" applyAlignment="1" pivotButton="0" quotePrefix="0" xfId="0">
      <alignment horizontal="right" vertical="top" shrinkToFit="1"/>
    </xf>
    <xf numFmtId="166" fontId="4" fillId="0" borderId="4" applyAlignment="1" pivotButton="0" quotePrefix="0" xfId="0">
      <alignment horizontal="right" vertical="top" shrinkToFit="1"/>
    </xf>
    <xf numFmtId="166" fontId="1" fillId="0" borderId="0" applyAlignment="1" pivotButton="0" quotePrefix="0" xfId="0">
      <alignment horizontal="right" vertical="top"/>
    </xf>
    <xf numFmtId="166" fontId="12" fillId="4" borderId="4" applyAlignment="1" pivotButton="0" quotePrefix="0" xfId="0">
      <alignment horizontal="right" vertical="top" shrinkToFit="1"/>
    </xf>
    <xf numFmtId="166" fontId="3" fillId="0" borderId="0" applyAlignment="1" pivotButton="0" quotePrefix="0" xfId="0">
      <alignment horizontal="right" vertical="top"/>
    </xf>
    <xf numFmtId="166" fontId="1" fillId="0" borderId="0" applyAlignment="1" pivotButton="0" quotePrefix="0" xfId="0">
      <alignment horizontal="right"/>
    </xf>
    <xf numFmtId="168" fontId="12" fillId="4" borderId="0" applyAlignment="1" pivotButton="0" quotePrefix="0" xfId="1">
      <alignment horizontal="right" vertical="top" shrinkToFit="1"/>
    </xf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2060"/>
    <outlinePr summaryBelow="1" summaryRight="1"/>
    <pageSetUpPr/>
  </sheetPr>
  <dimension ref="C1:S171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8" defaultColWidth="18.33203125" defaultRowHeight="15"/>
  <cols>
    <col width="1" customWidth="1" style="1" min="1" max="2"/>
    <col width="57.33203125" customWidth="1" style="1" min="3" max="3"/>
    <col width="18.33203125" customWidth="1" style="1" min="4" max="4"/>
    <col width="1" customWidth="1" style="1" min="5" max="5"/>
    <col width="18.33203125" customWidth="1" style="1" min="6" max="16384"/>
  </cols>
  <sheetData>
    <row r="1" ht="15" customHeight="1" s="39">
      <c r="C1" s="15" t="n"/>
      <c r="S1" s="3" t="n"/>
    </row>
    <row r="2" ht="15" customHeight="1" s="39">
      <c r="C2" s="15" t="n"/>
      <c r="S2" s="3" t="n"/>
    </row>
    <row r="5" ht="15" customFormat="1" customHeight="1" s="9">
      <c r="C5" s="14" t="inlineStr">
        <is>
          <t>AYA SCOTTSDALE - T12 (6/30/2018 - 5/31/2019)</t>
        </is>
      </c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7" t="n"/>
    </row>
    <row r="6" customFormat="1" s="9">
      <c r="C6" s="22" t="inlineStr">
        <is>
          <t>Account Name</t>
        </is>
      </c>
      <c r="D6" s="18" t="inlineStr">
        <is>
          <t>Account Number</t>
        </is>
      </c>
      <c r="E6" s="19" t="n"/>
      <c r="F6" s="19" t="n">
        <v>43281</v>
      </c>
      <c r="G6" s="19">
        <f>+EOMONTH(F6,1)</f>
        <v/>
      </c>
      <c r="H6" s="19">
        <f>+EOMONTH(G6,1)</f>
        <v/>
      </c>
      <c r="I6" s="19">
        <f>+EOMONTH(H6,1)</f>
        <v/>
      </c>
      <c r="J6" s="19">
        <f>+EOMONTH(I6,1)</f>
        <v/>
      </c>
      <c r="K6" s="19">
        <f>+EOMONTH(J6,1)</f>
        <v/>
      </c>
      <c r="L6" s="19">
        <f>+EOMONTH(K6,1)</f>
        <v/>
      </c>
      <c r="M6" s="19">
        <f>+EOMONTH(L6,1)</f>
        <v/>
      </c>
      <c r="N6" s="19">
        <f>+EOMONTH(M6,1)</f>
        <v/>
      </c>
      <c r="O6" s="19">
        <f>+EOMONTH(N6,1)</f>
        <v/>
      </c>
      <c r="P6" s="19">
        <f>+EOMONTH(O6,1)</f>
        <v/>
      </c>
      <c r="Q6" s="19">
        <f>+EOMONTH(P6,1)</f>
        <v/>
      </c>
      <c r="R6" s="20" t="inlineStr">
        <is>
          <t>Total</t>
        </is>
      </c>
    </row>
    <row r="7">
      <c r="C7" s="7" t="inlineStr">
        <is>
          <t>Income</t>
        </is>
      </c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</row>
    <row r="8" ht="15" customHeight="1" s="39">
      <c r="C8" s="7" t="inlineStr">
        <is>
          <t>Gross Potential Rent</t>
        </is>
      </c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</row>
    <row r="9" ht="15" customHeight="1" s="39">
      <c r="C9" s="33" t="inlineStr">
        <is>
          <t>Market Rent</t>
        </is>
      </c>
      <c r="D9" s="4" t="n">
        <v>4101</v>
      </c>
      <c r="E9" s="5" t="n"/>
      <c r="F9" s="40" t="n">
        <v>108775</v>
      </c>
      <c r="G9" s="40" t="n">
        <v>108774.97</v>
      </c>
      <c r="H9" s="40" t="n">
        <v>109921.24</v>
      </c>
      <c r="I9" s="40" t="n">
        <v>108775</v>
      </c>
      <c r="J9" s="40" t="n">
        <v>108775</v>
      </c>
      <c r="K9" s="40" t="n">
        <v>108774.99</v>
      </c>
      <c r="L9" s="40" t="n">
        <v>108774.99</v>
      </c>
      <c r="M9" s="40" t="n">
        <v>111783.71</v>
      </c>
      <c r="N9" s="40" t="n">
        <v>112830.01</v>
      </c>
      <c r="O9" s="40" t="n">
        <v>112830</v>
      </c>
      <c r="P9" s="40" t="n">
        <v>112830</v>
      </c>
      <c r="Q9" s="40" t="n">
        <v>112830</v>
      </c>
      <c r="R9" s="40" t="n">
        <v>1325674.91</v>
      </c>
    </row>
    <row r="10" ht="15" customHeight="1" s="39">
      <c r="C10" s="33" t="inlineStr">
        <is>
          <t>Loss / Gain To Lease</t>
        </is>
      </c>
      <c r="D10" s="4" t="n">
        <v>4200</v>
      </c>
      <c r="E10" s="5" t="n"/>
      <c r="F10" s="41" t="n">
        <v>-4522.22</v>
      </c>
      <c r="G10" s="41" t="n">
        <v>-5485.15</v>
      </c>
      <c r="H10" s="41" t="n">
        <v>-4762.57</v>
      </c>
      <c r="I10" s="41" t="n">
        <v>-2503.49</v>
      </c>
      <c r="J10" s="41" t="n">
        <v>-2830.61</v>
      </c>
      <c r="K10" s="41" t="n">
        <v>-1665.87</v>
      </c>
      <c r="L10" s="41" t="n">
        <v>-3184.62</v>
      </c>
      <c r="M10" s="41" t="n">
        <v>-4606.88</v>
      </c>
      <c r="N10" s="41" t="n">
        <v>-5455.07</v>
      </c>
      <c r="O10" s="41" t="n">
        <v>-3593.26</v>
      </c>
      <c r="P10" s="41" t="n">
        <v>-4861.45</v>
      </c>
      <c r="Q10" s="41" t="n">
        <v>-3865.29</v>
      </c>
      <c r="R10" s="41" t="n">
        <v>-47336.48</v>
      </c>
    </row>
    <row r="11">
      <c r="C11" s="7" t="inlineStr">
        <is>
          <t>Total Gross Potential Rent</t>
        </is>
      </c>
      <c r="E11" s="2" t="n"/>
      <c r="F11" s="42">
        <f>SUM(F9:F10)</f>
        <v/>
      </c>
      <c r="G11" s="42">
        <f>SUM(G9:G10)</f>
        <v/>
      </c>
      <c r="H11" s="42">
        <f>SUM(H9:H10)</f>
        <v/>
      </c>
      <c r="I11" s="42">
        <f>SUM(I9:I10)</f>
        <v/>
      </c>
      <c r="J11" s="42">
        <f>SUM(J9:J10)</f>
        <v/>
      </c>
      <c r="K11" s="42">
        <f>SUM(K9:K10)</f>
        <v/>
      </c>
      <c r="L11" s="42">
        <f>SUM(L9:L10)</f>
        <v/>
      </c>
      <c r="M11" s="42">
        <f>SUM(M9:M10)</f>
        <v/>
      </c>
      <c r="N11" s="42">
        <f>SUM(N9:N10)</f>
        <v/>
      </c>
      <c r="O11" s="42">
        <f>SUM(O9:O10)</f>
        <v/>
      </c>
      <c r="P11" s="42">
        <f>SUM(P9:P10)</f>
        <v/>
      </c>
      <c r="Q11" s="42">
        <f>SUM(Q9:Q10)</f>
        <v/>
      </c>
      <c r="R11" s="42">
        <f>SUM(R9:R10)</f>
        <v/>
      </c>
    </row>
    <row r="12" ht="15" customHeight="1" s="39">
      <c r="C12" s="33" t="inlineStr">
        <is>
          <t>Less: Vacancy Loss</t>
        </is>
      </c>
      <c r="D12" s="4" t="n">
        <v>4410</v>
      </c>
      <c r="E12" s="5" t="n"/>
      <c r="F12" s="41" t="n">
        <v>-4422.5</v>
      </c>
      <c r="G12" s="41" t="n">
        <v>-6017.73</v>
      </c>
      <c r="H12" s="41" t="n">
        <v>-3728.72</v>
      </c>
      <c r="I12" s="41" t="n">
        <v>-3989.17</v>
      </c>
      <c r="J12" s="41" t="n">
        <v>-5382.26</v>
      </c>
      <c r="K12" s="41" t="n">
        <v>-7815.83</v>
      </c>
      <c r="L12" s="41" t="n">
        <v>-6700.8</v>
      </c>
      <c r="M12" s="41" t="n">
        <v>-10390.52</v>
      </c>
      <c r="N12" s="41" t="n">
        <v>-10708.57</v>
      </c>
      <c r="O12" s="41" t="n">
        <v>-5759.36</v>
      </c>
      <c r="P12" s="41" t="n">
        <v>-7754</v>
      </c>
      <c r="Q12" s="41" t="n">
        <v>-7970.32</v>
      </c>
      <c r="R12" s="41" t="n">
        <v>-80639.78</v>
      </c>
    </row>
    <row r="13" ht="15" customHeight="1" s="39">
      <c r="C13" s="33" t="inlineStr">
        <is>
          <t>Less: Concessions</t>
        </is>
      </c>
      <c r="D13" s="4" t="n">
        <v>4440</v>
      </c>
      <c r="E13" s="6" t="n"/>
      <c r="F13" s="41" t="n">
        <v>-867.3099999999999</v>
      </c>
      <c r="G13" s="41" t="n">
        <v>-523.74</v>
      </c>
      <c r="H13" s="41" t="n">
        <v>-2783.06</v>
      </c>
      <c r="I13" s="41" t="n">
        <v>-75</v>
      </c>
      <c r="J13" s="41" t="n">
        <v>0</v>
      </c>
      <c r="K13" s="41" t="n">
        <v>-100</v>
      </c>
      <c r="L13" s="41" t="n">
        <v>-25</v>
      </c>
      <c r="M13" s="41" t="n">
        <v>-300</v>
      </c>
      <c r="N13" s="41" t="n">
        <v>0</v>
      </c>
      <c r="O13" s="41" t="n">
        <v>-135</v>
      </c>
      <c r="P13" s="41" t="n">
        <v>-900</v>
      </c>
      <c r="Q13" s="41" t="n">
        <v>-400</v>
      </c>
      <c r="R13" s="41" t="n">
        <v>-6109.11</v>
      </c>
    </row>
    <row r="14" ht="15" customHeight="1" s="39">
      <c r="C14" s="33" t="inlineStr">
        <is>
          <t>Less: Bad Debt</t>
        </is>
      </c>
      <c r="D14" s="4" t="n">
        <v>4455</v>
      </c>
      <c r="E14" s="6" t="n"/>
      <c r="F14" s="41" t="n">
        <v>0</v>
      </c>
      <c r="G14" s="41" t="n">
        <v>-3145</v>
      </c>
      <c r="H14" s="41" t="n">
        <v>0</v>
      </c>
      <c r="I14" s="41" t="n">
        <v>-500</v>
      </c>
      <c r="J14" s="41" t="n">
        <v>0</v>
      </c>
      <c r="K14" s="41" t="n">
        <v>-1955</v>
      </c>
      <c r="L14" s="41" t="n">
        <v>-1480</v>
      </c>
      <c r="M14" s="41" t="n">
        <v>0</v>
      </c>
      <c r="N14" s="41" t="n">
        <v>0</v>
      </c>
      <c r="O14" s="41" t="n">
        <v>0</v>
      </c>
      <c r="P14" s="41" t="n">
        <v>0</v>
      </c>
      <c r="Q14" s="41" t="n">
        <v>0</v>
      </c>
      <c r="R14" s="41" t="n">
        <v>-7080</v>
      </c>
    </row>
    <row r="15">
      <c r="C15" s="33" t="inlineStr">
        <is>
          <t>Less: Bad Debt Damages</t>
        </is>
      </c>
      <c r="D15" s="4" t="n">
        <v>4456</v>
      </c>
      <c r="E15" s="6" t="n"/>
      <c r="F15" s="41" t="n">
        <v>0</v>
      </c>
      <c r="G15" s="41" t="n">
        <v>-2720.65</v>
      </c>
      <c r="H15" s="41" t="n">
        <v>-2865.24</v>
      </c>
      <c r="I15" s="41" t="n">
        <v>-2106.68</v>
      </c>
      <c r="J15" s="41" t="n">
        <v>0</v>
      </c>
      <c r="K15" s="41" t="n">
        <v>0</v>
      </c>
      <c r="L15" s="41" t="n">
        <v>-1059.06</v>
      </c>
      <c r="M15" s="41" t="n">
        <v>0</v>
      </c>
      <c r="N15" s="41" t="n">
        <v>0</v>
      </c>
      <c r="O15" s="41" t="n">
        <v>0</v>
      </c>
      <c r="P15" s="41" t="n">
        <v>0</v>
      </c>
      <c r="Q15" s="41" t="n">
        <v>0</v>
      </c>
      <c r="R15" s="41" t="n">
        <v>-8751.629999999999</v>
      </c>
    </row>
    <row r="16" ht="15.6" customHeight="1" s="39">
      <c r="C16" s="7" t="inlineStr">
        <is>
          <t>Net Rent Revenue</t>
        </is>
      </c>
      <c r="E16" s="2" t="n"/>
      <c r="F16" s="42">
        <f>+SUM(F11:F15)</f>
        <v/>
      </c>
      <c r="G16" s="42">
        <f>+SUM(G11:G15)</f>
        <v/>
      </c>
      <c r="H16" s="42">
        <f>+SUM(H11:H15)</f>
        <v/>
      </c>
      <c r="I16" s="42">
        <f>+SUM(I11:I15)</f>
        <v/>
      </c>
      <c r="J16" s="42">
        <f>+SUM(J11:J15)</f>
        <v/>
      </c>
      <c r="K16" s="42">
        <f>+SUM(K11:K15)</f>
        <v/>
      </c>
      <c r="L16" s="42">
        <f>+SUM(L11:L15)</f>
        <v/>
      </c>
      <c r="M16" s="42">
        <f>+SUM(M11:M15)</f>
        <v/>
      </c>
      <c r="N16" s="42">
        <f>+SUM(N11:N15)</f>
        <v/>
      </c>
      <c r="O16" s="42">
        <f>+SUM(O11:O15)</f>
        <v/>
      </c>
      <c r="P16" s="42">
        <f>+SUM(P11:P15)</f>
        <v/>
      </c>
      <c r="Q16" s="42">
        <f>+SUM(Q11:Q15)</f>
        <v/>
      </c>
      <c r="R16" s="42">
        <f>+SUM(R11:R15)</f>
        <v/>
      </c>
    </row>
    <row r="17" ht="3" customHeight="1" s="39"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</row>
    <row r="18" ht="15" customHeight="1" s="39">
      <c r="C18" s="7" t="inlineStr">
        <is>
          <t>Other Income</t>
        </is>
      </c>
      <c r="E18" s="8" t="n"/>
      <c r="F18" s="25" t="n"/>
      <c r="G18" s="25" t="n"/>
      <c r="H18" s="25" t="n"/>
      <c r="I18" s="25" t="n"/>
      <c r="J18" s="25" t="n"/>
      <c r="K18" s="25" t="n"/>
      <c r="L18" s="25" t="n"/>
      <c r="M18" s="25" t="n"/>
      <c r="N18" s="25" t="n"/>
      <c r="O18" s="25" t="n"/>
      <c r="P18" s="25" t="n"/>
      <c r="Q18" s="25" t="n"/>
      <c r="R18" s="25" t="n"/>
    </row>
    <row r="19" ht="15" customHeight="1" s="39">
      <c r="C19" s="33" t="inlineStr">
        <is>
          <t>Admin Fee</t>
        </is>
      </c>
      <c r="D19" s="4" t="n">
        <v>4605</v>
      </c>
      <c r="E19" s="6" t="n"/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200</v>
      </c>
      <c r="K19" s="40" t="n">
        <v>0</v>
      </c>
      <c r="L19" s="40" t="n">
        <v>400</v>
      </c>
      <c r="M19" s="40" t="n">
        <v>0</v>
      </c>
      <c r="N19" s="40" t="n">
        <v>0</v>
      </c>
      <c r="O19" s="40" t="n">
        <v>0</v>
      </c>
      <c r="P19" s="40" t="n">
        <v>0</v>
      </c>
      <c r="Q19" s="40" t="n">
        <v>0</v>
      </c>
      <c r="R19" s="40" t="n">
        <v>600</v>
      </c>
    </row>
    <row r="20" ht="15" customHeight="1" s="39">
      <c r="C20" s="33" t="inlineStr">
        <is>
          <t>Month To Month</t>
        </is>
      </c>
      <c r="D20" s="4" t="n">
        <v>4620</v>
      </c>
      <c r="E20" s="6" t="n"/>
      <c r="F20" s="41" t="n">
        <v>393.33</v>
      </c>
      <c r="G20" s="41" t="n">
        <v>100</v>
      </c>
      <c r="H20" s="41" t="n">
        <v>125.81</v>
      </c>
      <c r="I20" s="41" t="n">
        <v>767.28</v>
      </c>
      <c r="J20" s="41" t="n">
        <v>332.68</v>
      </c>
      <c r="K20" s="41" t="n">
        <v>828.33</v>
      </c>
      <c r="L20" s="41" t="n">
        <v>362</v>
      </c>
      <c r="M20" s="41" t="n">
        <v>1004.23</v>
      </c>
      <c r="N20" s="41" t="n">
        <v>400</v>
      </c>
      <c r="O20" s="41" t="n">
        <v>458.06</v>
      </c>
      <c r="P20" s="41" t="n">
        <v>300</v>
      </c>
      <c r="Q20" s="41" t="n">
        <v>200</v>
      </c>
      <c r="R20" s="41" t="n">
        <v>5271.72</v>
      </c>
    </row>
    <row r="21" ht="15" customHeight="1" s="39">
      <c r="C21" s="33" t="inlineStr">
        <is>
          <t>Pet Rent</t>
        </is>
      </c>
      <c r="D21" s="4" t="n">
        <v>4625</v>
      </c>
      <c r="E21" s="6" t="n"/>
      <c r="F21" s="41" t="n">
        <v>515</v>
      </c>
      <c r="G21" s="41" t="n">
        <v>505.16</v>
      </c>
      <c r="H21" s="41" t="n">
        <v>552.74</v>
      </c>
      <c r="I21" s="41" t="n">
        <v>560</v>
      </c>
      <c r="J21" s="41" t="n">
        <v>551.13</v>
      </c>
      <c r="K21" s="41" t="n">
        <v>435</v>
      </c>
      <c r="L21" s="41" t="n">
        <v>410</v>
      </c>
      <c r="M21" s="41" t="n">
        <v>383.71</v>
      </c>
      <c r="N21" s="41" t="n">
        <v>397.32</v>
      </c>
      <c r="O21" s="41" t="n">
        <v>525</v>
      </c>
      <c r="P21" s="41" t="n">
        <v>531.67</v>
      </c>
      <c r="Q21" s="41" t="n">
        <v>627.58</v>
      </c>
      <c r="R21" s="41" t="n">
        <v>5994.31</v>
      </c>
    </row>
    <row r="22" ht="15" customHeight="1" s="39">
      <c r="C22" s="33" t="inlineStr">
        <is>
          <t>Application Fees</t>
        </is>
      </c>
      <c r="D22" s="4" t="n">
        <v>4630</v>
      </c>
      <c r="E22" s="6" t="n"/>
      <c r="F22" s="41" t="n">
        <v>-55</v>
      </c>
      <c r="G22" s="41" t="n">
        <v>0</v>
      </c>
      <c r="H22" s="41" t="n">
        <v>0</v>
      </c>
      <c r="I22" s="41" t="n">
        <v>0</v>
      </c>
      <c r="J22" s="41" t="n">
        <v>0</v>
      </c>
      <c r="K22" s="41" t="n">
        <v>0</v>
      </c>
      <c r="L22" s="41" t="n">
        <v>0</v>
      </c>
      <c r="M22" s="41" t="n">
        <v>135</v>
      </c>
      <c r="N22" s="41" t="n">
        <v>90</v>
      </c>
      <c r="O22" s="41" t="n">
        <v>0</v>
      </c>
      <c r="P22" s="41" t="n">
        <v>180</v>
      </c>
      <c r="Q22" s="41" t="n">
        <v>0</v>
      </c>
      <c r="R22" s="41" t="n">
        <v>350</v>
      </c>
    </row>
    <row r="23" ht="15" customHeight="1" s="39">
      <c r="C23" s="33" t="inlineStr">
        <is>
          <t>Returned Check Fees</t>
        </is>
      </c>
      <c r="D23" s="4" t="n">
        <v>4640</v>
      </c>
      <c r="E23" s="6" t="n"/>
      <c r="F23" s="41" t="n">
        <v>0</v>
      </c>
      <c r="G23" s="41" t="n">
        <v>150</v>
      </c>
      <c r="H23" s="41" t="n">
        <v>0</v>
      </c>
      <c r="I23" s="41" t="n">
        <v>100</v>
      </c>
      <c r="J23" s="41" t="n">
        <v>300</v>
      </c>
      <c r="K23" s="41" t="n">
        <v>-150</v>
      </c>
      <c r="L23" s="41" t="n">
        <v>-100</v>
      </c>
      <c r="M23" s="41" t="n">
        <v>0</v>
      </c>
      <c r="N23" s="41" t="n">
        <v>0</v>
      </c>
      <c r="O23" s="41" t="n">
        <v>100</v>
      </c>
      <c r="P23" s="41" t="n">
        <v>100</v>
      </c>
      <c r="Q23" s="41" t="n">
        <v>0</v>
      </c>
      <c r="R23" s="41" t="n">
        <v>500</v>
      </c>
    </row>
    <row r="24" ht="15" customHeight="1" s="39">
      <c r="C24" s="33" t="inlineStr">
        <is>
          <t>Lease Break Fee</t>
        </is>
      </c>
      <c r="D24" s="4" t="n">
        <v>4645</v>
      </c>
      <c r="E24" s="6" t="n"/>
      <c r="F24" s="41" t="n">
        <v>0</v>
      </c>
      <c r="G24" s="41" t="n">
        <v>0</v>
      </c>
      <c r="H24" s="41" t="n">
        <v>1445</v>
      </c>
      <c r="I24" s="41" t="n">
        <v>338</v>
      </c>
      <c r="J24" s="41" t="n">
        <v>0</v>
      </c>
      <c r="K24" s="41" t="n">
        <v>-2500</v>
      </c>
      <c r="L24" s="41" t="n">
        <v>200</v>
      </c>
      <c r="M24" s="41" t="n">
        <v>0</v>
      </c>
      <c r="N24" s="41" t="n">
        <v>0</v>
      </c>
      <c r="O24" s="41" t="n">
        <v>0</v>
      </c>
      <c r="P24" s="41" t="n">
        <v>0</v>
      </c>
      <c r="Q24" s="41" t="n">
        <v>0</v>
      </c>
      <c r="R24" s="41" t="n">
        <v>-517</v>
      </c>
    </row>
    <row r="25" ht="15" customHeight="1" s="39">
      <c r="C25" s="33" t="inlineStr">
        <is>
          <t>Late Fees</t>
        </is>
      </c>
      <c r="D25" s="4" t="n">
        <v>4650</v>
      </c>
      <c r="E25" s="5" t="n"/>
      <c r="F25" s="41" t="n">
        <v>2590.73</v>
      </c>
      <c r="G25" s="41" t="n">
        <v>1620</v>
      </c>
      <c r="H25" s="41" t="n">
        <v>2020</v>
      </c>
      <c r="I25" s="41" t="n">
        <v>2225</v>
      </c>
      <c r="J25" s="41" t="n">
        <v>2445.83</v>
      </c>
      <c r="K25" s="41" t="n">
        <v>981.65</v>
      </c>
      <c r="L25" s="41" t="n">
        <v>290.15</v>
      </c>
      <c r="M25" s="41" t="n">
        <v>1400</v>
      </c>
      <c r="N25" s="41" t="n">
        <v>1140</v>
      </c>
      <c r="O25" s="41" t="n">
        <v>2370</v>
      </c>
      <c r="P25" s="41" t="n">
        <v>1010</v>
      </c>
      <c r="Q25" s="41" t="n">
        <v>940</v>
      </c>
      <c r="R25" s="41" t="n">
        <v>19033.36</v>
      </c>
    </row>
    <row r="26" ht="15" customHeight="1" s="39">
      <c r="C26" s="33" t="inlineStr">
        <is>
          <t>Laundry Room Income</t>
        </is>
      </c>
      <c r="D26" s="4" t="n">
        <v>4660</v>
      </c>
      <c r="E26" s="6" t="n"/>
      <c r="F26" s="41" t="n">
        <v>0</v>
      </c>
      <c r="G26" s="41" t="n">
        <v>0</v>
      </c>
      <c r="H26" s="41" t="n">
        <v>0</v>
      </c>
      <c r="I26" s="41" t="n">
        <v>936.02</v>
      </c>
      <c r="J26" s="41" t="n">
        <v>375.16</v>
      </c>
      <c r="K26" s="41" t="n">
        <v>883.64</v>
      </c>
      <c r="L26" s="41" t="n">
        <v>864.54</v>
      </c>
      <c r="M26" s="41" t="n">
        <v>1886.5</v>
      </c>
      <c r="N26" s="41" t="n">
        <v>0</v>
      </c>
      <c r="O26" s="41" t="n">
        <v>966.62</v>
      </c>
      <c r="P26" s="41" t="n">
        <v>1973.6</v>
      </c>
      <c r="Q26" s="41" t="n">
        <v>956.26</v>
      </c>
      <c r="R26" s="41" t="n">
        <v>8842.34</v>
      </c>
    </row>
    <row r="27" ht="15" customHeight="1" s="39">
      <c r="C27" s="33" t="inlineStr">
        <is>
          <t>Non-Refundable Pet Fee</t>
        </is>
      </c>
      <c r="D27" s="4" t="n">
        <v>4665</v>
      </c>
      <c r="E27" s="6" t="n"/>
      <c r="F27" s="41" t="n">
        <v>450</v>
      </c>
      <c r="G27" s="41" t="n">
        <v>300</v>
      </c>
      <c r="H27" s="41" t="n">
        <v>0</v>
      </c>
      <c r="I27" s="41" t="n">
        <v>150</v>
      </c>
      <c r="J27" s="41" t="n">
        <v>150</v>
      </c>
      <c r="K27" s="41" t="n">
        <v>0</v>
      </c>
      <c r="L27" s="41" t="n">
        <v>0</v>
      </c>
      <c r="M27" s="41" t="n">
        <v>150</v>
      </c>
      <c r="N27" s="41" t="n">
        <v>348.52</v>
      </c>
      <c r="O27" s="41" t="n">
        <v>300</v>
      </c>
      <c r="P27" s="41" t="n">
        <v>150</v>
      </c>
      <c r="Q27" s="41" t="n">
        <v>300</v>
      </c>
      <c r="R27" s="41" t="n">
        <v>2298.52</v>
      </c>
    </row>
    <row r="28" ht="15" customHeight="1" s="39">
      <c r="C28" s="33" t="inlineStr">
        <is>
          <t>Key Charge</t>
        </is>
      </c>
      <c r="D28" s="4" t="n">
        <v>4680</v>
      </c>
      <c r="E28" s="6" t="n"/>
      <c r="F28" s="41" t="n">
        <v>0</v>
      </c>
      <c r="G28" s="41" t="n">
        <v>0</v>
      </c>
      <c r="H28" s="41" t="n">
        <v>25</v>
      </c>
      <c r="I28" s="41" t="n">
        <v>0</v>
      </c>
      <c r="J28" s="41" t="n">
        <v>10</v>
      </c>
      <c r="K28" s="41" t="n">
        <v>0</v>
      </c>
      <c r="L28" s="41" t="n">
        <v>0</v>
      </c>
      <c r="M28" s="41" t="n">
        <v>25</v>
      </c>
      <c r="N28" s="41" t="n">
        <v>0</v>
      </c>
      <c r="O28" s="41" t="n">
        <v>0</v>
      </c>
      <c r="P28" s="41" t="n">
        <v>0</v>
      </c>
      <c r="Q28" s="41" t="n">
        <v>0</v>
      </c>
      <c r="R28" s="41" t="n">
        <v>60</v>
      </c>
    </row>
    <row r="29" ht="15" customHeight="1" s="39">
      <c r="C29" s="33" t="inlineStr">
        <is>
          <t>Storage</t>
        </is>
      </c>
      <c r="D29" s="4" t="n">
        <v>4685</v>
      </c>
      <c r="E29" s="6" t="n"/>
      <c r="F29" s="41" t="n">
        <v>180</v>
      </c>
      <c r="G29" s="41" t="n">
        <v>190</v>
      </c>
      <c r="H29" s="41" t="n">
        <v>240</v>
      </c>
      <c r="I29" s="41" t="n">
        <v>215</v>
      </c>
      <c r="J29" s="41" t="n">
        <v>215</v>
      </c>
      <c r="K29" s="41" t="n">
        <v>265</v>
      </c>
      <c r="L29" s="41" t="n">
        <v>240</v>
      </c>
      <c r="M29" s="41" t="n">
        <v>240</v>
      </c>
      <c r="N29" s="41" t="n">
        <v>190</v>
      </c>
      <c r="O29" s="41" t="n">
        <v>190</v>
      </c>
      <c r="P29" s="41" t="n">
        <v>145</v>
      </c>
      <c r="Q29" s="41" t="n">
        <v>145</v>
      </c>
      <c r="R29" s="41" t="n">
        <v>2455</v>
      </c>
    </row>
    <row r="30" ht="15" customHeight="1" s="39">
      <c r="C30" s="33" t="inlineStr">
        <is>
          <t>Legal Fees Collected</t>
        </is>
      </c>
      <c r="D30" s="4" t="n">
        <v>4710</v>
      </c>
      <c r="E30" s="5" t="n"/>
      <c r="F30" s="41" t="n">
        <v>1680</v>
      </c>
      <c r="G30" s="41" t="n">
        <v>0</v>
      </c>
      <c r="H30" s="41" t="n">
        <v>1090</v>
      </c>
      <c r="I30" s="41" t="n">
        <v>741</v>
      </c>
      <c r="J30" s="41" t="n">
        <v>1540</v>
      </c>
      <c r="K30" s="41" t="n">
        <v>215</v>
      </c>
      <c r="L30" s="41" t="n">
        <v>-745</v>
      </c>
      <c r="M30" s="41" t="n">
        <v>965</v>
      </c>
      <c r="N30" s="41" t="n">
        <v>230</v>
      </c>
      <c r="O30" s="41" t="n">
        <v>1518</v>
      </c>
      <c r="P30" s="41" t="n">
        <v>865</v>
      </c>
      <c r="Q30" s="41" t="n">
        <v>0</v>
      </c>
      <c r="R30" s="41" t="n">
        <v>8099</v>
      </c>
    </row>
    <row r="31" ht="15" customHeight="1" s="39">
      <c r="C31" s="33" t="inlineStr">
        <is>
          <t>Utility Recapture</t>
        </is>
      </c>
      <c r="D31" s="4" t="n">
        <v>4720</v>
      </c>
      <c r="E31" s="5" t="n"/>
      <c r="F31" s="41" t="n">
        <v>5617</v>
      </c>
      <c r="G31" s="41" t="n">
        <v>5608.63</v>
      </c>
      <c r="H31" s="41" t="n">
        <v>5979.32</v>
      </c>
      <c r="I31" s="41" t="n">
        <v>6131</v>
      </c>
      <c r="J31" s="41" t="n">
        <v>6048.77</v>
      </c>
      <c r="K31" s="41" t="n">
        <v>5862.91</v>
      </c>
      <c r="L31" s="41" t="n">
        <v>5908.13</v>
      </c>
      <c r="M31" s="41" t="n">
        <v>5873.9</v>
      </c>
      <c r="N31" s="41" t="n">
        <v>5924.82</v>
      </c>
      <c r="O31" s="41" t="n">
        <v>6330.65</v>
      </c>
      <c r="P31" s="41" t="n">
        <v>6072.97</v>
      </c>
      <c r="Q31" s="41" t="n">
        <v>6108.91</v>
      </c>
      <c r="R31" s="41" t="n">
        <v>71467.00999999999</v>
      </c>
    </row>
    <row r="32" ht="15" customHeight="1" s="39">
      <c r="C32" s="33" t="inlineStr">
        <is>
          <t>Soda &amp; Vending Income</t>
        </is>
      </c>
      <c r="D32" s="4" t="n">
        <v>4730</v>
      </c>
      <c r="E32" s="6" t="n"/>
      <c r="F32" s="41" t="n">
        <v>0</v>
      </c>
      <c r="G32" s="41" t="n">
        <v>0</v>
      </c>
      <c r="H32" s="41" t="n">
        <v>0</v>
      </c>
      <c r="I32" s="41" t="n">
        <v>0</v>
      </c>
      <c r="J32" s="41" t="n">
        <v>84.2</v>
      </c>
      <c r="K32" s="41" t="n">
        <v>0</v>
      </c>
      <c r="L32" s="41" t="n">
        <v>0</v>
      </c>
      <c r="M32" s="41" t="n">
        <v>53.75</v>
      </c>
      <c r="N32" s="41" t="n">
        <v>0</v>
      </c>
      <c r="O32" s="41" t="n">
        <v>0</v>
      </c>
      <c r="P32" s="41" t="n">
        <v>51.84</v>
      </c>
      <c r="Q32" s="41" t="n">
        <v>0</v>
      </c>
      <c r="R32" s="41" t="n">
        <v>189.79</v>
      </c>
    </row>
    <row r="33">
      <c r="C33" s="33" t="inlineStr">
        <is>
          <t>Premium Income</t>
        </is>
      </c>
      <c r="D33" s="4" t="n">
        <v>4735</v>
      </c>
      <c r="E33" s="6" t="n"/>
      <c r="F33" s="41" t="n">
        <v>100</v>
      </c>
      <c r="G33" s="41" t="n">
        <v>100</v>
      </c>
      <c r="H33" s="41" t="n">
        <v>100</v>
      </c>
      <c r="I33" s="41" t="n">
        <v>56.67</v>
      </c>
      <c r="J33" s="41" t="n">
        <v>0</v>
      </c>
      <c r="K33" s="41" t="n">
        <v>0</v>
      </c>
      <c r="L33" s="41" t="n">
        <v>0</v>
      </c>
      <c r="M33" s="41" t="n">
        <v>0</v>
      </c>
      <c r="N33" s="41" t="n">
        <v>0</v>
      </c>
      <c r="O33" s="41" t="n">
        <v>0</v>
      </c>
      <c r="P33" s="41" t="n">
        <v>0</v>
      </c>
      <c r="Q33" s="41" t="n">
        <v>0</v>
      </c>
      <c r="R33" s="41" t="n">
        <v>356.67</v>
      </c>
    </row>
    <row r="34">
      <c r="C34" s="33" t="inlineStr">
        <is>
          <t>Damage Charge</t>
        </is>
      </c>
      <c r="D34" s="4" t="n">
        <v>4770</v>
      </c>
      <c r="E34" s="6" t="n"/>
      <c r="F34" s="41" t="n">
        <v>796.78</v>
      </c>
      <c r="G34" s="41" t="n">
        <v>165</v>
      </c>
      <c r="H34" s="41" t="n">
        <v>0</v>
      </c>
      <c r="I34" s="41" t="n">
        <v>290</v>
      </c>
      <c r="J34" s="41" t="n">
        <v>1495</v>
      </c>
      <c r="K34" s="41" t="n">
        <v>5485</v>
      </c>
      <c r="L34" s="41" t="n">
        <v>-2564.04</v>
      </c>
      <c r="M34" s="41" t="n">
        <v>587.24</v>
      </c>
      <c r="N34" s="41" t="n">
        <v>750</v>
      </c>
      <c r="O34" s="41" t="n">
        <v>1285</v>
      </c>
      <c r="P34" s="41" t="n">
        <v>995</v>
      </c>
      <c r="Q34" s="41" t="n">
        <v>1200</v>
      </c>
      <c r="R34" s="41" t="n">
        <v>10484.98</v>
      </c>
    </row>
    <row r="35">
      <c r="C35" s="33" t="inlineStr">
        <is>
          <t>Misc/Other Income</t>
        </is>
      </c>
      <c r="D35" s="4" t="n">
        <v>4790</v>
      </c>
      <c r="E35" s="5" t="n"/>
      <c r="F35" s="41" t="n">
        <v>1000</v>
      </c>
      <c r="G35" s="41" t="n">
        <v>1025.03</v>
      </c>
      <c r="H35" s="41" t="n">
        <v>0</v>
      </c>
      <c r="I35" s="41" t="n">
        <v>0</v>
      </c>
      <c r="J35" s="41" t="n">
        <v>0</v>
      </c>
      <c r="K35" s="41" t="n">
        <v>0</v>
      </c>
      <c r="L35" s="41" t="n">
        <v>80.72</v>
      </c>
      <c r="M35" s="41" t="n">
        <v>450.07</v>
      </c>
      <c r="N35" s="41" t="n">
        <v>2549.26</v>
      </c>
      <c r="O35" s="41" t="n">
        <v>0</v>
      </c>
      <c r="P35" s="41" t="n">
        <v>4907.94</v>
      </c>
      <c r="Q35" s="41" t="n">
        <v>1204.86</v>
      </c>
      <c r="R35" s="41" t="n">
        <v>11217.88</v>
      </c>
    </row>
    <row r="36">
      <c r="C36" s="33" t="inlineStr">
        <is>
          <t>Tax Passthru</t>
        </is>
      </c>
      <c r="D36" s="4" t="n">
        <v>4800</v>
      </c>
      <c r="E36" s="6" t="n"/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>
        <v>-11.81</v>
      </c>
      <c r="N36" s="40" t="n">
        <v>0</v>
      </c>
      <c r="O36" s="40" t="n">
        <v>-1.07</v>
      </c>
      <c r="P36" s="40" t="n">
        <v>0</v>
      </c>
      <c r="Q36" s="40" t="n">
        <v>0</v>
      </c>
      <c r="R36" s="40" t="n">
        <v>-12.88</v>
      </c>
    </row>
    <row r="37">
      <c r="C37" s="7" t="inlineStr">
        <is>
          <t>Total Other Income</t>
        </is>
      </c>
      <c r="D37" s="10" t="n"/>
      <c r="E37" s="2" t="n"/>
      <c r="F37" s="42">
        <f>SUM(F19:F36)</f>
        <v/>
      </c>
      <c r="G37" s="42">
        <f>SUM(G19:G36)</f>
        <v/>
      </c>
      <c r="H37" s="42">
        <f>SUM(H19:H36)</f>
        <v/>
      </c>
      <c r="I37" s="42">
        <f>SUM(I19:I36)</f>
        <v/>
      </c>
      <c r="J37" s="42">
        <f>SUM(J19:J36)</f>
        <v/>
      </c>
      <c r="K37" s="42">
        <f>SUM(K19:K36)</f>
        <v/>
      </c>
      <c r="L37" s="42">
        <f>SUM(L19:L36)</f>
        <v/>
      </c>
      <c r="M37" s="42">
        <f>SUM(M19:M36)</f>
        <v/>
      </c>
      <c r="N37" s="42">
        <f>SUM(N19:N36)</f>
        <v/>
      </c>
      <c r="O37" s="42">
        <f>SUM(O19:O36)</f>
        <v/>
      </c>
      <c r="P37" s="42">
        <f>SUM(P19:P36)</f>
        <v/>
      </c>
      <c r="Q37" s="42">
        <f>SUM(Q19:Q36)</f>
        <v/>
      </c>
      <c r="R37" s="42">
        <f>SUM(R19:R36)</f>
        <v/>
      </c>
    </row>
    <row r="38" ht="3" customHeight="1" s="39">
      <c r="F38" s="43" t="n"/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  <c r="Q38" s="43" t="n"/>
      <c r="R38" s="43" t="n"/>
    </row>
    <row r="39">
      <c r="C39" s="34" t="inlineStr">
        <is>
          <t>Effective Gross Income</t>
        </is>
      </c>
      <c r="D39" s="35" t="n"/>
      <c r="E39" s="36" t="n"/>
      <c r="F39" s="44">
        <f>+F16+F37</f>
        <v/>
      </c>
      <c r="G39" s="44">
        <f>+G16+G37</f>
        <v/>
      </c>
      <c r="H39" s="44">
        <f>+H16+H37</f>
        <v/>
      </c>
      <c r="I39" s="44">
        <f>+I16+I37</f>
        <v/>
      </c>
      <c r="J39" s="44">
        <f>+J16+J37</f>
        <v/>
      </c>
      <c r="K39" s="44">
        <f>+K16+K37</f>
        <v/>
      </c>
      <c r="L39" s="44">
        <f>+L16+L37</f>
        <v/>
      </c>
      <c r="M39" s="44">
        <f>+M16+M37</f>
        <v/>
      </c>
      <c r="N39" s="44">
        <f>+N16+N37</f>
        <v/>
      </c>
      <c r="O39" s="44">
        <f>+O16+O37</f>
        <v/>
      </c>
      <c r="P39" s="44">
        <f>+P16+P37</f>
        <v/>
      </c>
      <c r="Q39" s="44">
        <f>+Q16+Q37</f>
        <v/>
      </c>
      <c r="R39" s="44">
        <f>+R16+R37</f>
        <v/>
      </c>
    </row>
    <row r="40" ht="3" customHeight="1" s="39"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4" t="n"/>
    </row>
    <row r="41">
      <c r="C41" s="7" t="inlineStr">
        <is>
          <t>Operating Expenses</t>
        </is>
      </c>
      <c r="D41" s="7" t="n"/>
      <c r="E41" s="8" t="n"/>
      <c r="F41" s="25" t="n"/>
      <c r="G41" s="25" t="n"/>
      <c r="H41" s="25" t="n"/>
      <c r="I41" s="25" t="n"/>
      <c r="J41" s="25" t="n"/>
      <c r="K41" s="25" t="n"/>
      <c r="L41" s="25" t="n"/>
      <c r="M41" s="25" t="n"/>
      <c r="N41" s="25" t="n"/>
      <c r="O41" s="25" t="n"/>
      <c r="P41" s="25" t="n"/>
      <c r="Q41" s="25" t="n"/>
      <c r="R41" s="25" t="n"/>
    </row>
    <row r="42">
      <c r="C42" s="7" t="inlineStr">
        <is>
          <t>Maintenance Expense</t>
        </is>
      </c>
      <c r="D42" s="7" t="n"/>
      <c r="E42" s="8" t="n"/>
      <c r="F42" s="25" t="n"/>
      <c r="G42" s="25" t="n"/>
      <c r="H42" s="25" t="n"/>
      <c r="I42" s="25" t="n"/>
      <c r="J42" s="25" t="n"/>
      <c r="K42" s="25" t="n"/>
      <c r="L42" s="25" t="n"/>
      <c r="M42" s="25" t="n"/>
      <c r="N42" s="25" t="n"/>
      <c r="O42" s="25" t="n"/>
      <c r="P42" s="25" t="n"/>
      <c r="Q42" s="25" t="n"/>
      <c r="R42" s="25" t="n"/>
    </row>
    <row r="43">
      <c r="C43" s="33" t="inlineStr">
        <is>
          <t>Pool Maintenance</t>
        </is>
      </c>
      <c r="D43" s="4" t="n">
        <v>5010</v>
      </c>
      <c r="E43" s="6" t="n"/>
      <c r="F43" s="40" t="n">
        <v>116.13</v>
      </c>
      <c r="G43" s="40" t="n">
        <v>272.52</v>
      </c>
      <c r="H43" s="40" t="n">
        <v>0</v>
      </c>
      <c r="I43" s="40" t="n">
        <v>270.25</v>
      </c>
      <c r="J43" s="40" t="n">
        <v>167.12</v>
      </c>
      <c r="K43" s="40" t="n">
        <v>76.14</v>
      </c>
      <c r="L43" s="40" t="n">
        <v>143.22</v>
      </c>
      <c r="M43" s="40" t="n">
        <v>0</v>
      </c>
      <c r="N43" s="40" t="n">
        <v>0</v>
      </c>
      <c r="O43" s="40" t="n">
        <v>128.36</v>
      </c>
      <c r="P43" s="40" t="n">
        <v>347.54</v>
      </c>
      <c r="Q43" s="40" t="n">
        <v>0</v>
      </c>
      <c r="R43" s="40" t="n">
        <v>1521.28</v>
      </c>
    </row>
    <row r="44">
      <c r="C44" s="33" t="inlineStr">
        <is>
          <t>On-Site Materials</t>
        </is>
      </c>
      <c r="D44" s="4" t="n">
        <v>5015</v>
      </c>
      <c r="E44" s="5" t="n"/>
      <c r="F44" s="41" t="n">
        <v>4936.38</v>
      </c>
      <c r="G44" s="41" t="n">
        <v>1966.78</v>
      </c>
      <c r="H44" s="41" t="n">
        <v>874.03</v>
      </c>
      <c r="I44" s="41" t="n">
        <v>506.85</v>
      </c>
      <c r="J44" s="41" t="n">
        <v>1261.51</v>
      </c>
      <c r="K44" s="41" t="n">
        <v>1901.87</v>
      </c>
      <c r="L44" s="41" t="n">
        <v>1613.14</v>
      </c>
      <c r="M44" s="41" t="n">
        <v>2245.71</v>
      </c>
      <c r="N44" s="41" t="n">
        <v>1932.18</v>
      </c>
      <c r="O44" s="41" t="n">
        <v>3277.97</v>
      </c>
      <c r="P44" s="41" t="n">
        <v>1576.22</v>
      </c>
      <c r="Q44" s="41" t="n">
        <v>1924.36</v>
      </c>
      <c r="R44" s="41" t="n">
        <v>24017</v>
      </c>
    </row>
    <row r="45">
      <c r="C45" s="33" t="inlineStr">
        <is>
          <t>Appliance Maintenance</t>
        </is>
      </c>
      <c r="D45" s="4" t="n">
        <v>5020</v>
      </c>
      <c r="E45" s="6" t="n"/>
      <c r="F45" s="41" t="n">
        <v>267.9</v>
      </c>
      <c r="G45" s="41" t="n">
        <v>198.52</v>
      </c>
      <c r="H45" s="41" t="n">
        <v>0</v>
      </c>
      <c r="I45" s="41" t="n">
        <v>0</v>
      </c>
      <c r="J45" s="41" t="n">
        <v>0</v>
      </c>
      <c r="K45" s="41" t="n">
        <v>28.86</v>
      </c>
      <c r="L45" s="41" t="n">
        <v>0</v>
      </c>
      <c r="M45" s="41" t="n">
        <v>0</v>
      </c>
      <c r="N45" s="41" t="n">
        <v>0</v>
      </c>
      <c r="O45" s="41" t="n">
        <v>28.31</v>
      </c>
      <c r="P45" s="41" t="n">
        <v>299.58</v>
      </c>
      <c r="Q45" s="41" t="n">
        <v>112.07</v>
      </c>
      <c r="R45" s="41" t="n">
        <v>935.24</v>
      </c>
    </row>
    <row r="46">
      <c r="C46" s="33" t="inlineStr">
        <is>
          <t>Plumbing Repair</t>
        </is>
      </c>
      <c r="D46" s="4" t="n">
        <v>5030</v>
      </c>
      <c r="E46" s="5" t="n"/>
      <c r="F46" s="41" t="n">
        <v>1263</v>
      </c>
      <c r="G46" s="41" t="n">
        <v>653</v>
      </c>
      <c r="H46" s="41" t="n">
        <v>95</v>
      </c>
      <c r="I46" s="41" t="n">
        <v>237.5</v>
      </c>
      <c r="J46" s="41" t="n">
        <v>395</v>
      </c>
      <c r="K46" s="41" t="n">
        <v>981.39</v>
      </c>
      <c r="L46" s="41" t="n">
        <v>882</v>
      </c>
      <c r="M46" s="41" t="n">
        <v>190</v>
      </c>
      <c r="N46" s="41" t="n">
        <v>380</v>
      </c>
      <c r="O46" s="41" t="n">
        <v>1227.5</v>
      </c>
      <c r="P46" s="41" t="n">
        <v>285</v>
      </c>
      <c r="Q46" s="41" t="n">
        <v>883</v>
      </c>
      <c r="R46" s="41" t="n">
        <v>7472.39</v>
      </c>
    </row>
    <row r="47">
      <c r="C47" s="33" t="inlineStr">
        <is>
          <t>Plumbing Supplies</t>
        </is>
      </c>
      <c r="D47" s="4" t="n">
        <v>5031</v>
      </c>
      <c r="E47" s="6" t="n"/>
      <c r="F47" s="41" t="n">
        <v>0</v>
      </c>
      <c r="G47" s="41" t="n">
        <v>390.18</v>
      </c>
      <c r="H47" s="41" t="n">
        <v>0</v>
      </c>
      <c r="I47" s="41" t="n">
        <v>0</v>
      </c>
      <c r="J47" s="41" t="n">
        <v>70</v>
      </c>
      <c r="K47" s="41" t="n">
        <v>437.18</v>
      </c>
      <c r="L47" s="41" t="n">
        <v>293.63</v>
      </c>
      <c r="M47" s="41" t="n">
        <v>0</v>
      </c>
      <c r="N47" s="41" t="n">
        <v>12.94</v>
      </c>
      <c r="O47" s="41" t="n">
        <v>399.66</v>
      </c>
      <c r="P47" s="41" t="n">
        <v>51</v>
      </c>
      <c r="Q47" s="41" t="n">
        <v>432.82</v>
      </c>
      <c r="R47" s="41" t="n">
        <v>2087.41</v>
      </c>
    </row>
    <row r="48">
      <c r="C48" s="33" t="inlineStr">
        <is>
          <t>A/C &amp; Heat Maintenance</t>
        </is>
      </c>
      <c r="D48" s="4" t="n">
        <v>5040</v>
      </c>
      <c r="E48" s="6" t="n"/>
      <c r="F48" s="41" t="n">
        <v>133.5</v>
      </c>
      <c r="G48" s="41" t="n">
        <v>1385.73</v>
      </c>
      <c r="H48" s="41" t="n">
        <v>317.95</v>
      </c>
      <c r="I48" s="41" t="n">
        <v>0</v>
      </c>
      <c r="J48" s="41" t="n">
        <v>0</v>
      </c>
      <c r="K48" s="41" t="n">
        <v>95.13</v>
      </c>
      <c r="L48" s="41" t="n">
        <v>0</v>
      </c>
      <c r="M48" s="41" t="n">
        <v>813</v>
      </c>
      <c r="N48" s="41" t="n">
        <v>0</v>
      </c>
      <c r="O48" s="41" t="n">
        <v>175</v>
      </c>
      <c r="P48" s="41" t="n">
        <v>197.42</v>
      </c>
      <c r="Q48" s="41" t="n">
        <v>205</v>
      </c>
      <c r="R48" s="41" t="n">
        <v>3322.73</v>
      </c>
    </row>
    <row r="49">
      <c r="C49" s="33" t="inlineStr">
        <is>
          <t>Cleaning Supplies</t>
        </is>
      </c>
      <c r="D49" s="4" t="n">
        <v>5047</v>
      </c>
      <c r="E49" s="6" t="n"/>
      <c r="F49" s="41" t="n">
        <v>496.4</v>
      </c>
      <c r="G49" s="41" t="n">
        <v>0</v>
      </c>
      <c r="H49" s="41" t="n">
        <v>102</v>
      </c>
      <c r="I49" s="41" t="n">
        <v>48</v>
      </c>
      <c r="J49" s="41" t="n">
        <v>290</v>
      </c>
      <c r="K49" s="41" t="n">
        <v>0</v>
      </c>
      <c r="L49" s="41" t="n">
        <v>0</v>
      </c>
      <c r="M49" s="41" t="n">
        <v>105</v>
      </c>
      <c r="N49" s="41" t="n">
        <v>0</v>
      </c>
      <c r="O49" s="41" t="n">
        <v>253.38</v>
      </c>
      <c r="P49" s="41" t="n">
        <v>45.75</v>
      </c>
      <c r="Q49" s="41" t="n">
        <v>95</v>
      </c>
      <c r="R49" s="41" t="n">
        <v>1435.53</v>
      </c>
    </row>
    <row r="50">
      <c r="C50" s="33" t="inlineStr">
        <is>
          <t>Door Repair/ Replacement</t>
        </is>
      </c>
      <c r="D50" s="4" t="n">
        <v>5050</v>
      </c>
      <c r="E50" s="6" t="n"/>
      <c r="F50" s="41" t="n">
        <v>242.09</v>
      </c>
      <c r="G50" s="41" t="n">
        <v>46.62</v>
      </c>
      <c r="H50" s="41" t="n">
        <v>0</v>
      </c>
      <c r="I50" s="41" t="n">
        <v>0</v>
      </c>
      <c r="J50" s="41" t="n">
        <v>0</v>
      </c>
      <c r="K50" s="41" t="n">
        <v>416.87</v>
      </c>
      <c r="L50" s="41" t="n">
        <v>0</v>
      </c>
      <c r="M50" s="41" t="n">
        <v>623.39</v>
      </c>
      <c r="N50" s="41" t="n">
        <v>1021.57</v>
      </c>
      <c r="O50" s="41" t="n">
        <v>330</v>
      </c>
      <c r="P50" s="41" t="n">
        <v>429</v>
      </c>
      <c r="Q50" s="41" t="n">
        <v>0</v>
      </c>
      <c r="R50" s="41" t="n">
        <v>3109.54</v>
      </c>
    </row>
    <row r="51">
      <c r="C51" s="33" t="inlineStr">
        <is>
          <t>Locks/Keys Expense</t>
        </is>
      </c>
      <c r="D51" s="4" t="n">
        <v>5051</v>
      </c>
      <c r="E51" s="6" t="n"/>
      <c r="F51" s="41" t="n">
        <v>175</v>
      </c>
      <c r="G51" s="41" t="n">
        <v>320.17</v>
      </c>
      <c r="H51" s="41" t="n">
        <v>80</v>
      </c>
      <c r="I51" s="41" t="n">
        <v>165</v>
      </c>
      <c r="J51" s="41" t="n">
        <v>44.7</v>
      </c>
      <c r="K51" s="41" t="n">
        <v>35</v>
      </c>
      <c r="L51" s="41" t="n">
        <v>70</v>
      </c>
      <c r="M51" s="41" t="n">
        <v>30</v>
      </c>
      <c r="N51" s="41" t="n">
        <v>298.42</v>
      </c>
      <c r="O51" s="41" t="n">
        <v>255</v>
      </c>
      <c r="P51" s="41" t="n">
        <v>130</v>
      </c>
      <c r="Q51" s="41" t="n">
        <v>210.97</v>
      </c>
      <c r="R51" s="41" t="n">
        <v>1814.26</v>
      </c>
    </row>
    <row r="52">
      <c r="C52" s="33" t="inlineStr">
        <is>
          <t>Electrical Maintenance</t>
        </is>
      </c>
      <c r="D52" s="4" t="n">
        <v>5055</v>
      </c>
      <c r="E52" s="6" t="n"/>
      <c r="F52" s="41" t="n">
        <v>0</v>
      </c>
      <c r="G52" s="41" t="n">
        <v>0</v>
      </c>
      <c r="H52" s="41" t="n">
        <v>0</v>
      </c>
      <c r="I52" s="41" t="n">
        <v>0</v>
      </c>
      <c r="J52" s="41" t="n">
        <v>0</v>
      </c>
      <c r="K52" s="41" t="n">
        <v>0</v>
      </c>
      <c r="L52" s="41" t="n">
        <v>0</v>
      </c>
      <c r="M52" s="41" t="n">
        <v>0</v>
      </c>
      <c r="N52" s="41" t="n">
        <v>285</v>
      </c>
      <c r="O52" s="41" t="n">
        <v>341.16</v>
      </c>
      <c r="P52" s="41" t="n">
        <v>350</v>
      </c>
      <c r="Q52" s="41" t="n">
        <v>0</v>
      </c>
      <c r="R52" s="41" t="n">
        <v>976.16</v>
      </c>
    </row>
    <row r="53">
      <c r="C53" s="33" t="inlineStr">
        <is>
          <t>Window Repair</t>
        </is>
      </c>
      <c r="D53" s="4" t="n">
        <v>5065</v>
      </c>
      <c r="E53" s="6" t="n"/>
      <c r="F53" s="41" t="n">
        <v>0</v>
      </c>
      <c r="G53" s="41" t="n">
        <v>0</v>
      </c>
      <c r="H53" s="41" t="n">
        <v>0</v>
      </c>
      <c r="I53" s="41" t="n">
        <v>0</v>
      </c>
      <c r="J53" s="41" t="n">
        <v>0</v>
      </c>
      <c r="K53" s="41" t="n">
        <v>0</v>
      </c>
      <c r="L53" s="41" t="n">
        <v>0</v>
      </c>
      <c r="M53" s="41" t="n">
        <v>150</v>
      </c>
      <c r="N53" s="41" t="n">
        <v>0</v>
      </c>
      <c r="O53" s="41" t="n">
        <v>290</v>
      </c>
      <c r="P53" s="41" t="n">
        <v>165</v>
      </c>
      <c r="Q53" s="41" t="n">
        <v>0</v>
      </c>
      <c r="R53" s="41" t="n">
        <v>605</v>
      </c>
    </row>
    <row r="54">
      <c r="C54" s="33" t="inlineStr">
        <is>
          <t>Exterior Light Repair</t>
        </is>
      </c>
      <c r="D54" s="4" t="n">
        <v>5080</v>
      </c>
      <c r="E54" s="6" t="n"/>
      <c r="F54" s="41" t="n">
        <v>0</v>
      </c>
      <c r="G54" s="41" t="n">
        <v>85.43000000000001</v>
      </c>
      <c r="H54" s="41" t="n">
        <v>0</v>
      </c>
      <c r="I54" s="41" t="n">
        <v>0</v>
      </c>
      <c r="J54" s="41" t="n">
        <v>0</v>
      </c>
      <c r="K54" s="41" t="n">
        <v>0</v>
      </c>
      <c r="L54" s="41" t="n">
        <v>0</v>
      </c>
      <c r="M54" s="41" t="n">
        <v>0</v>
      </c>
      <c r="N54" s="41" t="n">
        <v>0</v>
      </c>
      <c r="O54" s="41" t="n">
        <v>0</v>
      </c>
      <c r="P54" s="41" t="n">
        <v>0</v>
      </c>
      <c r="Q54" s="41" t="n">
        <v>0</v>
      </c>
      <c r="R54" s="41" t="n">
        <v>85.43000000000001</v>
      </c>
    </row>
    <row r="55">
      <c r="C55" s="33" t="inlineStr">
        <is>
          <t>Security Cameras</t>
        </is>
      </c>
      <c r="D55" s="4" t="n">
        <v>5110</v>
      </c>
      <c r="E55" s="6" t="n"/>
      <c r="F55" s="41" t="n">
        <v>129.98</v>
      </c>
      <c r="G55" s="41" t="n">
        <v>127.53</v>
      </c>
      <c r="H55" s="41" t="n">
        <v>159.01</v>
      </c>
      <c r="I55" s="41" t="n">
        <v>151.55</v>
      </c>
      <c r="J55" s="41" t="n">
        <v>129.98</v>
      </c>
      <c r="K55" s="41" t="n">
        <v>21.57</v>
      </c>
      <c r="L55" s="41" t="n">
        <v>151.55</v>
      </c>
      <c r="M55" s="41" t="n">
        <v>0</v>
      </c>
      <c r="N55" s="41" t="n">
        <v>130</v>
      </c>
      <c r="O55" s="41" t="n">
        <v>21.59</v>
      </c>
      <c r="P55" s="41" t="n">
        <v>130.03</v>
      </c>
      <c r="Q55" s="41" t="n">
        <v>173.36</v>
      </c>
      <c r="R55" s="41" t="n">
        <v>1326.15</v>
      </c>
    </row>
    <row r="56">
      <c r="C56" s="33" t="inlineStr">
        <is>
          <t>Landscaping Additions</t>
        </is>
      </c>
      <c r="D56" s="4" t="n">
        <v>5121</v>
      </c>
      <c r="E56" s="6" t="n"/>
      <c r="F56" s="41" t="n">
        <v>0</v>
      </c>
      <c r="G56" s="41" t="n">
        <v>360</v>
      </c>
      <c r="H56" s="41" t="n">
        <v>0</v>
      </c>
      <c r="I56" s="41" t="n">
        <v>0</v>
      </c>
      <c r="J56" s="41" t="n">
        <v>0</v>
      </c>
      <c r="K56" s="41" t="n">
        <v>0</v>
      </c>
      <c r="L56" s="41" t="n">
        <v>0</v>
      </c>
      <c r="M56" s="41" t="n">
        <v>0</v>
      </c>
      <c r="N56" s="41" t="n">
        <v>0</v>
      </c>
      <c r="O56" s="41" t="n">
        <v>480</v>
      </c>
      <c r="P56" s="41" t="n">
        <v>630</v>
      </c>
      <c r="Q56" s="41" t="n">
        <v>0</v>
      </c>
      <c r="R56" s="41" t="n">
        <v>1470</v>
      </c>
    </row>
    <row r="57">
      <c r="C57" s="7" t="inlineStr">
        <is>
          <t>Total Maintenance Expense</t>
        </is>
      </c>
      <c r="D57" s="11" t="n"/>
      <c r="E57" s="2" t="n"/>
      <c r="F57" s="42">
        <f>SUM(F43:F56)</f>
        <v/>
      </c>
      <c r="G57" s="42">
        <f>SUM(G43:G56)</f>
        <v/>
      </c>
      <c r="H57" s="42">
        <f>SUM(H43:H56)</f>
        <v/>
      </c>
      <c r="I57" s="42">
        <f>SUM(I43:I56)</f>
        <v/>
      </c>
      <c r="J57" s="42">
        <f>SUM(J43:J56)</f>
        <v/>
      </c>
      <c r="K57" s="42">
        <f>SUM(K43:K56)</f>
        <v/>
      </c>
      <c r="L57" s="42">
        <f>SUM(L43:L56)</f>
        <v/>
      </c>
      <c r="M57" s="42">
        <f>SUM(M43:M56)</f>
        <v/>
      </c>
      <c r="N57" s="42">
        <f>SUM(N43:N56)</f>
        <v/>
      </c>
      <c r="O57" s="42">
        <f>SUM(O43:O56)</f>
        <v/>
      </c>
      <c r="P57" s="42">
        <f>SUM(P43:P56)</f>
        <v/>
      </c>
      <c r="Q57" s="42">
        <f>SUM(Q43:Q56)</f>
        <v/>
      </c>
      <c r="R57" s="42">
        <f>SUM(R43:R56)</f>
        <v/>
      </c>
    </row>
    <row r="58" ht="3" customHeight="1" s="39">
      <c r="F58" s="43" t="n"/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  <c r="Q58" s="43" t="n"/>
      <c r="R58" s="43" t="n"/>
    </row>
    <row r="59">
      <c r="C59" s="7" t="inlineStr">
        <is>
          <t>Redecorating Expense</t>
        </is>
      </c>
      <c r="D59" s="7" t="n"/>
      <c r="E59" s="8" t="n"/>
      <c r="F59" s="45" t="n"/>
      <c r="G59" s="45" t="n"/>
      <c r="H59" s="45" t="n"/>
      <c r="I59" s="45" t="n"/>
      <c r="J59" s="45" t="n"/>
      <c r="K59" s="45" t="n"/>
      <c r="L59" s="45" t="n"/>
      <c r="M59" s="45" t="n"/>
      <c r="N59" s="45" t="n"/>
      <c r="O59" s="45" t="n"/>
      <c r="P59" s="45" t="n"/>
      <c r="Q59" s="45" t="n"/>
      <c r="R59" s="45" t="n"/>
    </row>
    <row r="60">
      <c r="C60" s="33" t="inlineStr">
        <is>
          <t>Apartment Cleaning</t>
        </is>
      </c>
      <c r="D60" s="4" t="n">
        <v>5205</v>
      </c>
      <c r="E60" s="6" t="n"/>
      <c r="F60" s="40" t="n">
        <v>390</v>
      </c>
      <c r="G60" s="40" t="n">
        <v>650</v>
      </c>
      <c r="H60" s="40" t="n">
        <v>370</v>
      </c>
      <c r="I60" s="40" t="n">
        <v>235</v>
      </c>
      <c r="J60" s="40" t="n">
        <v>410</v>
      </c>
      <c r="K60" s="40" t="n">
        <v>280</v>
      </c>
      <c r="L60" s="40" t="n">
        <v>735</v>
      </c>
      <c r="M60" s="40" t="n">
        <v>335</v>
      </c>
      <c r="N60" s="40" t="n">
        <v>715</v>
      </c>
      <c r="O60" s="40" t="n">
        <v>0</v>
      </c>
      <c r="P60" s="40" t="n">
        <v>765</v>
      </c>
      <c r="Q60" s="40" t="n">
        <v>660</v>
      </c>
      <c r="R60" s="40" t="n">
        <v>5545</v>
      </c>
    </row>
    <row r="61">
      <c r="C61" s="33" t="inlineStr">
        <is>
          <t>Clean Carpet</t>
        </is>
      </c>
      <c r="D61" s="4" t="n">
        <v>5210</v>
      </c>
      <c r="E61" s="6" t="n"/>
      <c r="F61" s="41" t="n">
        <v>170</v>
      </c>
      <c r="G61" s="41" t="n">
        <v>125</v>
      </c>
      <c r="H61" s="41" t="n">
        <v>50</v>
      </c>
      <c r="I61" s="41" t="n">
        <v>0</v>
      </c>
      <c r="J61" s="41" t="n">
        <v>0</v>
      </c>
      <c r="K61" s="41" t="n">
        <v>0</v>
      </c>
      <c r="L61" s="41" t="n">
        <v>0</v>
      </c>
      <c r="M61" s="41" t="n">
        <v>0</v>
      </c>
      <c r="N61" s="41" t="n">
        <v>0</v>
      </c>
      <c r="O61" s="41" t="n">
        <v>890</v>
      </c>
      <c r="P61" s="41" t="n">
        <v>0</v>
      </c>
      <c r="Q61" s="41" t="n">
        <v>0</v>
      </c>
      <c r="R61" s="41" t="n">
        <v>1235</v>
      </c>
    </row>
    <row r="62">
      <c r="C62" s="33" t="inlineStr">
        <is>
          <t>Vinyl Repairs</t>
        </is>
      </c>
      <c r="D62" s="4" t="n">
        <v>5215</v>
      </c>
      <c r="E62" s="6" t="n"/>
      <c r="F62" s="41" t="n">
        <v>0</v>
      </c>
      <c r="G62" s="41" t="n">
        <v>0</v>
      </c>
      <c r="H62" s="41" t="n">
        <v>0</v>
      </c>
      <c r="I62" s="41" t="n">
        <v>0</v>
      </c>
      <c r="J62" s="41" t="n">
        <v>0</v>
      </c>
      <c r="K62" s="41" t="n">
        <v>0</v>
      </c>
      <c r="L62" s="41" t="n">
        <v>0</v>
      </c>
      <c r="M62" s="41" t="n">
        <v>100</v>
      </c>
      <c r="N62" s="41" t="n">
        <v>0</v>
      </c>
      <c r="O62" s="41" t="n">
        <v>0</v>
      </c>
      <c r="P62" s="41" t="n">
        <v>200</v>
      </c>
      <c r="Q62" s="41" t="n">
        <v>50</v>
      </c>
      <c r="R62" s="41" t="n">
        <v>350</v>
      </c>
    </row>
    <row r="63">
      <c r="C63" s="33" t="inlineStr">
        <is>
          <t>Paint Contractor</t>
        </is>
      </c>
      <c r="D63" s="4" t="n">
        <v>5225</v>
      </c>
      <c r="E63" s="6" t="n"/>
      <c r="F63" s="41" t="n">
        <v>0</v>
      </c>
      <c r="G63" s="41" t="n">
        <v>0</v>
      </c>
      <c r="H63" s="41" t="n">
        <v>0</v>
      </c>
      <c r="I63" s="41" t="n">
        <v>0</v>
      </c>
      <c r="J63" s="41" t="n">
        <v>205</v>
      </c>
      <c r="K63" s="41" t="n">
        <v>0</v>
      </c>
      <c r="L63" s="41" t="n">
        <v>0</v>
      </c>
      <c r="M63" s="41" t="n">
        <v>770</v>
      </c>
      <c r="N63" s="41" t="n">
        <v>0</v>
      </c>
      <c r="O63" s="41" t="n">
        <v>0</v>
      </c>
      <c r="P63" s="41" t="n">
        <v>220</v>
      </c>
      <c r="Q63" s="41" t="n">
        <v>940</v>
      </c>
      <c r="R63" s="41" t="n">
        <v>2135</v>
      </c>
    </row>
    <row r="64">
      <c r="C64" s="33" t="inlineStr">
        <is>
          <t>Painting Supplies</t>
        </is>
      </c>
      <c r="D64" s="4" t="n">
        <v>5230</v>
      </c>
      <c r="E64" s="5" t="n"/>
      <c r="F64" s="41" t="n">
        <v>1059.31</v>
      </c>
      <c r="G64" s="41" t="n">
        <v>668.6799999999999</v>
      </c>
      <c r="H64" s="41" t="n">
        <v>103</v>
      </c>
      <c r="I64" s="41" t="n">
        <v>64.3</v>
      </c>
      <c r="J64" s="41" t="n">
        <v>32.13</v>
      </c>
      <c r="K64" s="41" t="n">
        <v>380</v>
      </c>
      <c r="L64" s="41" t="n">
        <v>209.25</v>
      </c>
      <c r="M64" s="41" t="n">
        <v>314.26</v>
      </c>
      <c r="N64" s="41" t="n">
        <v>233.03</v>
      </c>
      <c r="O64" s="41" t="n">
        <v>435.95</v>
      </c>
      <c r="P64" s="41" t="n">
        <v>628.79</v>
      </c>
      <c r="Q64" s="41" t="n">
        <v>105.08</v>
      </c>
      <c r="R64" s="41" t="n">
        <v>4233.78</v>
      </c>
    </row>
    <row r="65">
      <c r="C65" s="33" t="inlineStr">
        <is>
          <t>General Maintenance</t>
        </is>
      </c>
      <c r="D65" s="4" t="n">
        <v>5240</v>
      </c>
      <c r="E65" s="6" t="n"/>
      <c r="F65" s="41" t="n">
        <v>0</v>
      </c>
      <c r="G65" s="41" t="n">
        <v>0</v>
      </c>
      <c r="H65" s="41" t="n">
        <v>0</v>
      </c>
      <c r="I65" s="41" t="n">
        <v>0</v>
      </c>
      <c r="J65" s="41" t="n">
        <v>0</v>
      </c>
      <c r="K65" s="41" t="n">
        <v>0</v>
      </c>
      <c r="L65" s="41" t="n">
        <v>588.1900000000001</v>
      </c>
      <c r="M65" s="41" t="n">
        <v>0</v>
      </c>
      <c r="N65" s="41" t="n">
        <v>0</v>
      </c>
      <c r="O65" s="41" t="n">
        <v>0</v>
      </c>
      <c r="P65" s="41" t="n">
        <v>0</v>
      </c>
      <c r="Q65" s="41" t="n">
        <v>0</v>
      </c>
      <c r="R65" s="41" t="n">
        <v>588.1900000000001</v>
      </c>
    </row>
    <row r="66">
      <c r="C66" s="33" t="inlineStr">
        <is>
          <t>Window Blinds</t>
        </is>
      </c>
      <c r="D66" s="4" t="n">
        <v>5250</v>
      </c>
      <c r="E66" s="6" t="n"/>
      <c r="F66" s="41" t="n">
        <v>763.6900000000001</v>
      </c>
      <c r="G66" s="41" t="n">
        <v>382.55</v>
      </c>
      <c r="H66" s="41" t="n">
        <v>0</v>
      </c>
      <c r="I66" s="41" t="n">
        <v>0</v>
      </c>
      <c r="J66" s="41" t="n">
        <v>0</v>
      </c>
      <c r="K66" s="41" t="n">
        <v>560.61</v>
      </c>
      <c r="L66" s="41" t="n">
        <v>553.7</v>
      </c>
      <c r="M66" s="41" t="n">
        <v>215.4</v>
      </c>
      <c r="N66" s="41" t="n">
        <v>151.01</v>
      </c>
      <c r="O66" s="41" t="n">
        <v>0</v>
      </c>
      <c r="P66" s="41" t="n">
        <v>237.4</v>
      </c>
      <c r="Q66" s="41" t="n">
        <v>0</v>
      </c>
      <c r="R66" s="41" t="n">
        <v>2864.36</v>
      </c>
    </row>
    <row r="67">
      <c r="C67" s="7" t="inlineStr">
        <is>
          <t>Total Redecorating Expense</t>
        </is>
      </c>
      <c r="D67" s="9" t="n"/>
      <c r="E67" s="2" t="n"/>
      <c r="F67" s="42">
        <f>SUM(F60:F66)</f>
        <v/>
      </c>
      <c r="G67" s="42">
        <f>SUM(G60:G66)</f>
        <v/>
      </c>
      <c r="H67" s="42">
        <f>SUM(H60:H66)</f>
        <v/>
      </c>
      <c r="I67" s="42">
        <f>SUM(I60:I66)</f>
        <v/>
      </c>
      <c r="J67" s="42">
        <f>SUM(J60:J66)</f>
        <v/>
      </c>
      <c r="K67" s="42">
        <f>SUM(K60:K66)</f>
        <v/>
      </c>
      <c r="L67" s="42">
        <f>SUM(L60:L66)</f>
        <v/>
      </c>
      <c r="M67" s="42">
        <f>SUM(M60:M66)</f>
        <v/>
      </c>
      <c r="N67" s="42">
        <f>SUM(N60:N66)</f>
        <v/>
      </c>
      <c r="O67" s="42">
        <f>SUM(O60:O66)</f>
        <v/>
      </c>
      <c r="P67" s="42">
        <f>SUM(P60:P66)</f>
        <v/>
      </c>
      <c r="Q67" s="42">
        <f>SUM(Q60:Q66)</f>
        <v/>
      </c>
      <c r="R67" s="42">
        <f>SUM(R60:R66)</f>
        <v/>
      </c>
    </row>
    <row r="68" ht="3" customHeight="1" s="39">
      <c r="F68" s="43" t="n"/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  <c r="Q68" s="43" t="n"/>
      <c r="R68" s="43" t="n"/>
    </row>
    <row r="69" ht="15" customHeight="1" s="39">
      <c r="C69" s="7" t="inlineStr">
        <is>
          <t>Contracting Expense</t>
        </is>
      </c>
      <c r="E69" s="8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</row>
    <row r="70">
      <c r="C70" s="33" t="inlineStr">
        <is>
          <t>Trash Disposal</t>
        </is>
      </c>
      <c r="D70" s="4" t="n">
        <v>5305</v>
      </c>
      <c r="E70" s="6" t="n"/>
      <c r="F70" s="40" t="n">
        <v>0</v>
      </c>
      <c r="G70" s="40" t="n">
        <v>0</v>
      </c>
      <c r="H70" s="40" t="n">
        <v>0</v>
      </c>
      <c r="I70" s="40" t="n">
        <v>0</v>
      </c>
      <c r="J70" s="40" t="n">
        <v>0</v>
      </c>
      <c r="K70" s="40" t="n">
        <v>0</v>
      </c>
      <c r="L70" s="40" t="n">
        <v>0</v>
      </c>
      <c r="M70" s="40" t="n">
        <v>0</v>
      </c>
      <c r="N70" s="40" t="n">
        <v>0</v>
      </c>
      <c r="O70" s="40" t="n">
        <v>0</v>
      </c>
      <c r="P70" s="40" t="n">
        <v>0</v>
      </c>
      <c r="Q70" s="40" t="n">
        <v>120</v>
      </c>
      <c r="R70" s="40" t="n">
        <v>120</v>
      </c>
    </row>
    <row r="71">
      <c r="C71" s="33" t="inlineStr">
        <is>
          <t>Pest Control</t>
        </is>
      </c>
      <c r="D71" s="4" t="n">
        <v>5310</v>
      </c>
      <c r="E71" s="6" t="n"/>
      <c r="F71" s="41" t="n">
        <v>430</v>
      </c>
      <c r="G71" s="41" t="n">
        <v>180</v>
      </c>
      <c r="H71" s="41" t="n">
        <v>200</v>
      </c>
      <c r="I71" s="41" t="n">
        <v>360</v>
      </c>
      <c r="J71" s="41" t="n">
        <v>430</v>
      </c>
      <c r="K71" s="41" t="n">
        <v>180</v>
      </c>
      <c r="L71" s="41" t="n">
        <v>180</v>
      </c>
      <c r="M71" s="41" t="n">
        <v>180</v>
      </c>
      <c r="N71" s="41" t="n">
        <v>180</v>
      </c>
      <c r="O71" s="41" t="n">
        <v>180</v>
      </c>
      <c r="P71" s="41" t="n">
        <v>180</v>
      </c>
      <c r="Q71" s="41" t="n">
        <v>180</v>
      </c>
      <c r="R71" s="41" t="n">
        <v>2860</v>
      </c>
    </row>
    <row r="72">
      <c r="C72" s="33" t="inlineStr">
        <is>
          <t>Landscaping Service</t>
        </is>
      </c>
      <c r="D72" s="4" t="n">
        <v>5340</v>
      </c>
      <c r="E72" s="5" t="n"/>
      <c r="F72" s="41" t="n">
        <v>1500</v>
      </c>
      <c r="G72" s="41" t="n">
        <v>1500</v>
      </c>
      <c r="H72" s="41" t="n">
        <v>1350</v>
      </c>
      <c r="I72" s="41" t="n">
        <v>1500</v>
      </c>
      <c r="J72" s="41" t="n">
        <v>1500</v>
      </c>
      <c r="K72" s="41" t="n">
        <v>0</v>
      </c>
      <c r="L72" s="41" t="n">
        <v>1650</v>
      </c>
      <c r="M72" s="41" t="n">
        <v>1650</v>
      </c>
      <c r="N72" s="41" t="n">
        <v>1650</v>
      </c>
      <c r="O72" s="41" t="n">
        <v>1650</v>
      </c>
      <c r="P72" s="41" t="n">
        <v>1650</v>
      </c>
      <c r="Q72" s="41" t="n">
        <v>1650</v>
      </c>
      <c r="R72" s="41" t="n">
        <v>17250</v>
      </c>
    </row>
    <row r="73">
      <c r="C73" s="33" t="inlineStr">
        <is>
          <t>Cleaning Contractor/ Common Area</t>
        </is>
      </c>
      <c r="D73" s="4" t="n">
        <v>5370</v>
      </c>
      <c r="E73" s="6" t="n"/>
      <c r="F73" s="41" t="n">
        <v>375</v>
      </c>
      <c r="G73" s="41" t="n">
        <v>300</v>
      </c>
      <c r="H73" s="41" t="n">
        <v>250</v>
      </c>
      <c r="I73" s="41" t="n">
        <v>225</v>
      </c>
      <c r="J73" s="41" t="n">
        <v>375</v>
      </c>
      <c r="K73" s="41" t="n">
        <v>375</v>
      </c>
      <c r="L73" s="41" t="n">
        <v>225</v>
      </c>
      <c r="M73" s="41" t="n">
        <v>375</v>
      </c>
      <c r="N73" s="41" t="n">
        <v>375</v>
      </c>
      <c r="O73" s="41" t="n">
        <v>0</v>
      </c>
      <c r="P73" s="41" t="n">
        <v>525</v>
      </c>
      <c r="Q73" s="41" t="n">
        <v>300</v>
      </c>
      <c r="R73" s="41" t="n">
        <v>3700</v>
      </c>
    </row>
    <row r="74">
      <c r="C74" s="7" t="inlineStr">
        <is>
          <t>Total Contracting Expense</t>
        </is>
      </c>
      <c r="D74" s="9" t="n"/>
      <c r="E74" s="2" t="n"/>
      <c r="F74" s="42">
        <f>SUM(F70:F73)</f>
        <v/>
      </c>
      <c r="G74" s="42">
        <f>SUM(G70:G73)</f>
        <v/>
      </c>
      <c r="H74" s="42">
        <f>SUM(H70:H73)</f>
        <v/>
      </c>
      <c r="I74" s="42">
        <f>SUM(I70:I73)</f>
        <v/>
      </c>
      <c r="J74" s="42">
        <f>SUM(J70:J73)</f>
        <v/>
      </c>
      <c r="K74" s="42">
        <f>SUM(K70:K73)</f>
        <v/>
      </c>
      <c r="L74" s="42">
        <f>SUM(L70:L73)</f>
        <v/>
      </c>
      <c r="M74" s="42">
        <f>SUM(M70:M73)</f>
        <v/>
      </c>
      <c r="N74" s="42">
        <f>SUM(N70:N73)</f>
        <v/>
      </c>
      <c r="O74" s="42">
        <f>SUM(O70:O73)</f>
        <v/>
      </c>
      <c r="P74" s="42">
        <f>SUM(P70:P73)</f>
        <v/>
      </c>
      <c r="Q74" s="42">
        <f>SUM(Q70:Q73)</f>
        <v/>
      </c>
      <c r="R74" s="42">
        <f>SUM(R70:R73)</f>
        <v/>
      </c>
    </row>
    <row r="75" ht="3" customHeight="1" s="39">
      <c r="F75" s="43" t="n"/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  <c r="Q75" s="43" t="n"/>
      <c r="R75" s="43" t="n"/>
    </row>
    <row r="76" ht="15" customHeight="1" s="39">
      <c r="C76" s="7" t="inlineStr">
        <is>
          <t>Management Expense</t>
        </is>
      </c>
      <c r="E76" s="8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</row>
    <row r="77">
      <c r="C77" s="33" t="inlineStr">
        <is>
          <t>Management Fee</t>
        </is>
      </c>
      <c r="D77" s="4" t="n">
        <v>5410</v>
      </c>
      <c r="E77" s="5" t="n"/>
      <c r="F77" s="40" t="n">
        <v>3366.92</v>
      </c>
      <c r="G77" s="40" t="n">
        <v>3019.4</v>
      </c>
      <c r="H77" s="40" t="n">
        <v>3220.79</v>
      </c>
      <c r="I77" s="40" t="n">
        <v>3363.32</v>
      </c>
      <c r="J77" s="40" t="n">
        <v>3485.05</v>
      </c>
      <c r="K77" s="40" t="n">
        <v>3286.34</v>
      </c>
      <c r="L77" s="40" t="n">
        <v>3050.16</v>
      </c>
      <c r="M77" s="40" t="n">
        <v>3315.77</v>
      </c>
      <c r="N77" s="40" t="n">
        <v>3260.59</v>
      </c>
      <c r="O77" s="40" t="n">
        <v>3523.52</v>
      </c>
      <c r="P77" s="40" t="n">
        <v>3497.93</v>
      </c>
      <c r="Q77" s="40" t="n">
        <v>3368.31</v>
      </c>
      <c r="R77" s="40" t="n">
        <v>39758.1</v>
      </c>
    </row>
    <row r="78">
      <c r="C78" s="33" t="inlineStr">
        <is>
          <t>Travel</t>
        </is>
      </c>
      <c r="D78" s="4" t="n">
        <v>5411</v>
      </c>
      <c r="E78" s="6" t="n"/>
      <c r="F78" s="41" t="n">
        <v>0</v>
      </c>
      <c r="G78" s="41" t="n">
        <v>12.65</v>
      </c>
      <c r="H78" s="41" t="n">
        <v>38.06</v>
      </c>
      <c r="I78" s="41" t="n">
        <v>30.41</v>
      </c>
      <c r="J78" s="41" t="n">
        <v>0</v>
      </c>
      <c r="K78" s="41" t="n">
        <v>0</v>
      </c>
      <c r="L78" s="41" t="n">
        <v>0</v>
      </c>
      <c r="M78" s="41" t="n">
        <v>0</v>
      </c>
      <c r="N78" s="41" t="n">
        <v>0</v>
      </c>
      <c r="O78" s="41" t="n">
        <v>0</v>
      </c>
      <c r="P78" s="41" t="n">
        <v>0</v>
      </c>
      <c r="Q78" s="41" t="n">
        <v>0</v>
      </c>
      <c r="R78" s="41" t="n">
        <v>81.12</v>
      </c>
    </row>
    <row r="79">
      <c r="C79" s="7" t="inlineStr">
        <is>
          <t>Total Management Expense</t>
        </is>
      </c>
      <c r="D79" s="9" t="n"/>
      <c r="E79" s="2" t="n"/>
      <c r="F79" s="42">
        <f>SUM(F77:F78)</f>
        <v/>
      </c>
      <c r="G79" s="42">
        <f>SUM(G77:G78)</f>
        <v/>
      </c>
      <c r="H79" s="42">
        <f>SUM(H77:H78)</f>
        <v/>
      </c>
      <c r="I79" s="42">
        <f>SUM(I77:I78)</f>
        <v/>
      </c>
      <c r="J79" s="42">
        <f>SUM(J77:J78)</f>
        <v/>
      </c>
      <c r="K79" s="42">
        <f>SUM(K77:K78)</f>
        <v/>
      </c>
      <c r="L79" s="42">
        <f>SUM(L77:L78)</f>
        <v/>
      </c>
      <c r="M79" s="42">
        <f>SUM(M77:M78)</f>
        <v/>
      </c>
      <c r="N79" s="42">
        <f>SUM(N77:N78)</f>
        <v/>
      </c>
      <c r="O79" s="42">
        <f>SUM(O77:O78)</f>
        <v/>
      </c>
      <c r="P79" s="42">
        <f>SUM(P77:P78)</f>
        <v/>
      </c>
      <c r="Q79" s="42">
        <f>SUM(Q77:Q78)</f>
        <v/>
      </c>
      <c r="R79" s="42">
        <f>SUM(R77:R78)</f>
        <v/>
      </c>
    </row>
    <row r="80" ht="3" customHeight="1" s="39">
      <c r="F80" s="43" t="n"/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  <c r="Q80" s="43" t="n"/>
      <c r="R80" s="43" t="n"/>
    </row>
    <row r="81" ht="15" customHeight="1" s="39">
      <c r="C81" s="7" t="inlineStr">
        <is>
          <t>On-Site Payroll Expense</t>
        </is>
      </c>
      <c r="E81" s="8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</row>
    <row r="82">
      <c r="C82" s="33" t="inlineStr">
        <is>
          <t>On-Site Manager</t>
        </is>
      </c>
      <c r="D82" s="4" t="n">
        <v>5510</v>
      </c>
      <c r="E82" s="5" t="n"/>
      <c r="F82" s="40" t="n">
        <v>3621.53</v>
      </c>
      <c r="G82" s="40" t="n">
        <v>3709.6</v>
      </c>
      <c r="H82" s="40" t="n">
        <v>3913.63</v>
      </c>
      <c r="I82" s="40" t="n">
        <v>3674.6</v>
      </c>
      <c r="J82" s="40" t="n">
        <v>5511.9</v>
      </c>
      <c r="K82" s="40" t="n">
        <v>3674.6</v>
      </c>
      <c r="L82" s="40" t="n">
        <v>3674.6</v>
      </c>
      <c r="M82" s="40" t="n">
        <v>3775.38</v>
      </c>
      <c r="N82" s="40" t="n">
        <v>3876.16</v>
      </c>
      <c r="O82" s="40" t="n">
        <v>3876.16</v>
      </c>
      <c r="P82" s="40" t="n">
        <v>3876.16</v>
      </c>
      <c r="Q82" s="40" t="n">
        <v>5814.24</v>
      </c>
      <c r="R82" s="40" t="n">
        <v>48998.56</v>
      </c>
    </row>
    <row r="83">
      <c r="C83" s="33" t="inlineStr">
        <is>
          <t>On-Site Assistant Manager</t>
        </is>
      </c>
      <c r="D83" s="4" t="n">
        <v>5520</v>
      </c>
      <c r="E83" s="6" t="n"/>
      <c r="F83" s="41" t="n">
        <v>0</v>
      </c>
      <c r="G83" s="41" t="n">
        <v>0</v>
      </c>
      <c r="H83" s="41" t="n">
        <v>3.11</v>
      </c>
      <c r="I83" s="41" t="n">
        <v>0</v>
      </c>
      <c r="J83" s="41" t="n">
        <v>0</v>
      </c>
      <c r="K83" s="41" t="n">
        <v>0</v>
      </c>
      <c r="L83" s="41" t="n">
        <v>0</v>
      </c>
      <c r="M83" s="41" t="n">
        <v>0</v>
      </c>
      <c r="N83" s="41" t="n">
        <v>0</v>
      </c>
      <c r="O83" s="41" t="n">
        <v>0</v>
      </c>
      <c r="P83" s="41" t="n">
        <v>0</v>
      </c>
      <c r="Q83" s="41" t="n">
        <v>0</v>
      </c>
      <c r="R83" s="41" t="n">
        <v>3.11</v>
      </c>
    </row>
    <row r="84">
      <c r="C84" s="33" t="inlineStr">
        <is>
          <t>On-site Leasing Agent</t>
        </is>
      </c>
      <c r="D84" s="4" t="n">
        <v>5525</v>
      </c>
      <c r="E84" s="5" t="n"/>
      <c r="F84" s="41" t="n">
        <v>1053</v>
      </c>
      <c r="G84" s="41" t="n">
        <v>1090.75</v>
      </c>
      <c r="H84" s="41" t="n">
        <v>1218.71</v>
      </c>
      <c r="I84" s="41" t="n">
        <v>898</v>
      </c>
      <c r="J84" s="41" t="n">
        <v>1809</v>
      </c>
      <c r="K84" s="41" t="n">
        <v>1380</v>
      </c>
      <c r="L84" s="41" t="n">
        <v>982</v>
      </c>
      <c r="M84" s="41" t="n">
        <v>546</v>
      </c>
      <c r="N84" s="41" t="n">
        <v>0</v>
      </c>
      <c r="O84" s="41" t="n">
        <v>1342.5</v>
      </c>
      <c r="P84" s="41" t="n">
        <v>1260</v>
      </c>
      <c r="Q84" s="41" t="n">
        <v>1822.5</v>
      </c>
      <c r="R84" s="41" t="n">
        <v>13402.46</v>
      </c>
    </row>
    <row r="85">
      <c r="C85" s="33" t="inlineStr">
        <is>
          <t>On-site Marketing</t>
        </is>
      </c>
      <c r="D85" s="4" t="n">
        <v>5530</v>
      </c>
      <c r="E85" s="6" t="n"/>
      <c r="F85" s="41" t="n">
        <v>0</v>
      </c>
      <c r="G85" s="41" t="n">
        <v>116.25</v>
      </c>
      <c r="H85" s="41" t="n">
        <v>0</v>
      </c>
      <c r="I85" s="41" t="n">
        <v>0</v>
      </c>
      <c r="J85" s="41" t="n">
        <v>0</v>
      </c>
      <c r="K85" s="41" t="n">
        <v>0</v>
      </c>
      <c r="L85" s="41" t="n">
        <v>0</v>
      </c>
      <c r="M85" s="41" t="n">
        <v>0</v>
      </c>
      <c r="N85" s="41" t="n">
        <v>0</v>
      </c>
      <c r="O85" s="41" t="n">
        <v>0</v>
      </c>
      <c r="P85" s="41" t="n">
        <v>0</v>
      </c>
      <c r="Q85" s="41" t="n">
        <v>0</v>
      </c>
      <c r="R85" s="41" t="n">
        <v>116.25</v>
      </c>
    </row>
    <row r="86">
      <c r="C86" s="33" t="inlineStr">
        <is>
          <t>On-Site Maintenance</t>
        </is>
      </c>
      <c r="D86" s="4" t="n">
        <v>5540</v>
      </c>
      <c r="E86" s="5" t="n"/>
      <c r="F86" s="41" t="n">
        <v>6300</v>
      </c>
      <c r="G86" s="41" t="n">
        <v>5978.75</v>
      </c>
      <c r="H86" s="41" t="n">
        <v>6988.25</v>
      </c>
      <c r="I86" s="41" t="n">
        <v>6119</v>
      </c>
      <c r="J86" s="41" t="n">
        <v>6285</v>
      </c>
      <c r="K86" s="41" t="n">
        <v>3973</v>
      </c>
      <c r="L86" s="41" t="n">
        <v>7177.75</v>
      </c>
      <c r="M86" s="41" t="n">
        <v>5450</v>
      </c>
      <c r="N86" s="41" t="n">
        <v>6570</v>
      </c>
      <c r="O86" s="41" t="n">
        <v>6622.5</v>
      </c>
      <c r="P86" s="41" t="n">
        <v>6268.25</v>
      </c>
      <c r="Q86" s="41" t="n">
        <v>9414.5</v>
      </c>
      <c r="R86" s="41" t="n">
        <v>77147</v>
      </c>
    </row>
    <row r="87">
      <c r="C87" s="33" t="inlineStr">
        <is>
          <t>Uniforms</t>
        </is>
      </c>
      <c r="D87" s="4" t="n">
        <v>5550</v>
      </c>
      <c r="E87" s="6" t="n"/>
      <c r="F87" s="41" t="n">
        <v>360.16</v>
      </c>
      <c r="G87" s="41" t="n">
        <v>0</v>
      </c>
      <c r="H87" s="41" t="n">
        <v>0</v>
      </c>
      <c r="I87" s="41" t="n">
        <v>0</v>
      </c>
      <c r="J87" s="41" t="n">
        <v>0</v>
      </c>
      <c r="K87" s="41" t="n">
        <v>0</v>
      </c>
      <c r="L87" s="41" t="n">
        <v>0</v>
      </c>
      <c r="M87" s="41" t="n">
        <v>0</v>
      </c>
      <c r="N87" s="41" t="n">
        <v>74</v>
      </c>
      <c r="O87" s="41" t="n">
        <v>0</v>
      </c>
      <c r="P87" s="41" t="n">
        <v>0</v>
      </c>
      <c r="Q87" s="41" t="n">
        <v>0</v>
      </c>
      <c r="R87" s="41" t="n">
        <v>434.16</v>
      </c>
    </row>
    <row r="88">
      <c r="C88" s="33" t="inlineStr">
        <is>
          <t>On-Site Cleaning</t>
        </is>
      </c>
      <c r="D88" s="4" t="n">
        <v>5560</v>
      </c>
      <c r="E88" s="6" t="n"/>
      <c r="F88" s="41" t="n">
        <v>0</v>
      </c>
      <c r="G88" s="41" t="n">
        <v>0</v>
      </c>
      <c r="H88" s="41" t="n">
        <v>0</v>
      </c>
      <c r="I88" s="41" t="n">
        <v>0</v>
      </c>
      <c r="J88" s="41" t="n">
        <v>0</v>
      </c>
      <c r="K88" s="41" t="n">
        <v>250</v>
      </c>
      <c r="L88" s="41" t="n">
        <v>0</v>
      </c>
      <c r="M88" s="41" t="n">
        <v>0</v>
      </c>
      <c r="N88" s="41" t="n">
        <v>0</v>
      </c>
      <c r="O88" s="41" t="n">
        <v>0</v>
      </c>
      <c r="P88" s="41" t="n">
        <v>0</v>
      </c>
      <c r="Q88" s="41" t="n">
        <v>0</v>
      </c>
      <c r="R88" s="41" t="n">
        <v>250</v>
      </c>
    </row>
    <row r="89">
      <c r="C89" s="33" t="inlineStr">
        <is>
          <t>On-Site Incentive</t>
        </is>
      </c>
      <c r="D89" s="4" t="n">
        <v>5570</v>
      </c>
      <c r="E89" s="5" t="n"/>
      <c r="F89" s="41" t="n">
        <v>1000</v>
      </c>
      <c r="G89" s="41" t="n">
        <v>870</v>
      </c>
      <c r="H89" s="41" t="n">
        <v>1119.99</v>
      </c>
      <c r="I89" s="41" t="n">
        <v>930.01</v>
      </c>
      <c r="J89" s="41" t="n">
        <v>1422.5</v>
      </c>
      <c r="K89" s="41" t="n">
        <v>1130</v>
      </c>
      <c r="L89" s="41" t="n">
        <v>1010</v>
      </c>
      <c r="M89" s="41" t="n">
        <v>880</v>
      </c>
      <c r="N89" s="41" t="n">
        <v>804.99</v>
      </c>
      <c r="O89" s="41" t="n">
        <v>1165</v>
      </c>
      <c r="P89" s="41" t="n">
        <v>670</v>
      </c>
      <c r="Q89" s="41" t="n">
        <v>1515</v>
      </c>
      <c r="R89" s="41" t="n">
        <v>12517.49</v>
      </c>
    </row>
    <row r="90">
      <c r="C90" s="33" t="inlineStr">
        <is>
          <t>Employer Tax</t>
        </is>
      </c>
      <c r="D90" s="4" t="n">
        <v>5580</v>
      </c>
      <c r="E90" s="5" t="n"/>
      <c r="F90" s="41" t="n">
        <v>2179.03</v>
      </c>
      <c r="G90" s="41" t="n">
        <v>2084.09</v>
      </c>
      <c r="H90" s="41" t="n">
        <v>2135.83</v>
      </c>
      <c r="I90" s="41" t="n">
        <v>1978.13</v>
      </c>
      <c r="J90" s="41" t="n">
        <v>2709.03</v>
      </c>
      <c r="K90" s="41" t="n">
        <v>1634.04</v>
      </c>
      <c r="L90" s="41" t="n">
        <v>2235.15</v>
      </c>
      <c r="M90" s="41" t="n">
        <v>1920.74</v>
      </c>
      <c r="N90" s="41" t="n">
        <v>1910.18</v>
      </c>
      <c r="O90" s="41" t="n">
        <v>2358.54</v>
      </c>
      <c r="P90" s="41" t="n">
        <v>2325.26</v>
      </c>
      <c r="Q90" s="41" t="n">
        <v>3553.14</v>
      </c>
      <c r="R90" s="41" t="n">
        <v>27023.16</v>
      </c>
    </row>
    <row r="91">
      <c r="C91" s="33" t="inlineStr">
        <is>
          <t>Health Insurance</t>
        </is>
      </c>
      <c r="D91" s="4" t="n">
        <v>5581</v>
      </c>
      <c r="E91" s="6" t="n"/>
      <c r="F91" s="41" t="n">
        <v>436.74</v>
      </c>
      <c r="G91" s="41" t="n">
        <v>436.74</v>
      </c>
      <c r="H91" s="41" t="n">
        <v>436.74</v>
      </c>
      <c r="I91" s="41" t="n">
        <v>436.74</v>
      </c>
      <c r="J91" s="41" t="n">
        <v>436.74</v>
      </c>
      <c r="K91" s="41" t="n">
        <v>436.74</v>
      </c>
      <c r="L91" s="41" t="n">
        <v>0</v>
      </c>
      <c r="M91" s="41" t="n">
        <v>893.48</v>
      </c>
      <c r="N91" s="41" t="n">
        <v>456.74</v>
      </c>
      <c r="O91" s="41" t="n">
        <v>0</v>
      </c>
      <c r="P91" s="41" t="n">
        <v>913.48</v>
      </c>
      <c r="Q91" s="41" t="n">
        <v>456.74</v>
      </c>
      <c r="R91" s="41" t="n">
        <v>5340.88</v>
      </c>
    </row>
    <row r="92">
      <c r="C92" s="7" t="inlineStr">
        <is>
          <t>Total On-Site Payroll Expense</t>
        </is>
      </c>
      <c r="D92" s="9" t="n"/>
      <c r="E92" s="2" t="n"/>
      <c r="F92" s="42">
        <f>SUM(F82:F91)</f>
        <v/>
      </c>
      <c r="G92" s="42">
        <f>SUM(G82:G91)</f>
        <v/>
      </c>
      <c r="H92" s="42">
        <f>SUM(H82:H91)</f>
        <v/>
      </c>
      <c r="I92" s="42">
        <f>SUM(I82:I91)</f>
        <v/>
      </c>
      <c r="J92" s="42">
        <f>SUM(J82:J91)</f>
        <v/>
      </c>
      <c r="K92" s="42">
        <f>SUM(K82:K91)</f>
        <v/>
      </c>
      <c r="L92" s="42">
        <f>SUM(L82:L91)</f>
        <v/>
      </c>
      <c r="M92" s="42">
        <f>SUM(M82:M91)</f>
        <v/>
      </c>
      <c r="N92" s="42">
        <f>SUM(N82:N91)</f>
        <v/>
      </c>
      <c r="O92" s="42">
        <f>SUM(O82:O91)</f>
        <v/>
      </c>
      <c r="P92" s="42">
        <f>SUM(P82:P91)</f>
        <v/>
      </c>
      <c r="Q92" s="42">
        <f>SUM(Q82:Q91)</f>
        <v/>
      </c>
      <c r="R92" s="42">
        <f>SUM(R82:R91)</f>
        <v/>
      </c>
    </row>
    <row r="93" ht="3" customHeight="1" s="39">
      <c r="F93" s="43" t="n"/>
      <c r="G93" s="43" t="n"/>
      <c r="H93" s="43" t="n"/>
      <c r="I93" s="43" t="n"/>
      <c r="J93" s="43" t="n"/>
      <c r="K93" s="43" t="n"/>
      <c r="L93" s="43" t="n"/>
      <c r="M93" s="43" t="n"/>
      <c r="N93" s="43" t="n"/>
      <c r="O93" s="43" t="n"/>
      <c r="P93" s="43" t="n"/>
      <c r="Q93" s="43" t="n"/>
      <c r="R93" s="43" t="n"/>
    </row>
    <row r="94" ht="15" customHeight="1" s="39">
      <c r="C94" s="7" t="inlineStr">
        <is>
          <t>Utilities Expense</t>
        </is>
      </c>
      <c r="D94" s="8" t="n"/>
      <c r="E94" s="8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45" t="n"/>
    </row>
    <row r="95">
      <c r="C95" s="33" t="inlineStr">
        <is>
          <t>Electricity Expense</t>
        </is>
      </c>
      <c r="D95" s="4" t="n">
        <v>5610</v>
      </c>
      <c r="E95" s="5" t="n"/>
      <c r="F95" s="40" t="n">
        <v>2450.48</v>
      </c>
      <c r="G95" s="40" t="n">
        <v>1872.81</v>
      </c>
      <c r="H95" s="40" t="n">
        <v>2159.76</v>
      </c>
      <c r="I95" s="40" t="n">
        <v>1697.75</v>
      </c>
      <c r="J95" s="40" t="n">
        <v>1574.64</v>
      </c>
      <c r="K95" s="40" t="n">
        <v>1397.25</v>
      </c>
      <c r="L95" s="40" t="n">
        <v>981.45</v>
      </c>
      <c r="M95" s="40" t="n">
        <v>953.9299999999999</v>
      </c>
      <c r="N95" s="40" t="n">
        <v>1061.97</v>
      </c>
      <c r="O95" s="40" t="n">
        <v>1020.09</v>
      </c>
      <c r="P95" s="40" t="n">
        <v>3800</v>
      </c>
      <c r="Q95" s="40" t="n">
        <v>3147.48</v>
      </c>
      <c r="R95" s="40" t="n">
        <v>22117.61</v>
      </c>
    </row>
    <row r="96">
      <c r="C96" s="33" t="inlineStr">
        <is>
          <t>Water &amp; Sewer Expense</t>
        </is>
      </c>
      <c r="D96" s="4" t="n">
        <v>5620</v>
      </c>
      <c r="E96" s="5" t="n"/>
      <c r="F96" s="41" t="n">
        <v>3614.28</v>
      </c>
      <c r="G96" s="41" t="n">
        <v>2366.8</v>
      </c>
      <c r="H96" s="41" t="n">
        <v>1698.42</v>
      </c>
      <c r="I96" s="41" t="n">
        <v>3341.67</v>
      </c>
      <c r="J96" s="41" t="n">
        <v>4884.68</v>
      </c>
      <c r="K96" s="41" t="n">
        <v>6640.15</v>
      </c>
      <c r="L96" s="41" t="n">
        <v>0</v>
      </c>
      <c r="M96" s="41" t="n">
        <v>6762.67</v>
      </c>
      <c r="N96" s="41" t="n">
        <v>8131.55</v>
      </c>
      <c r="O96" s="41" t="n">
        <v>6733.2</v>
      </c>
      <c r="P96" s="41" t="n">
        <v>9008.219999999999</v>
      </c>
      <c r="Q96" s="41" t="n">
        <v>7223.63</v>
      </c>
      <c r="R96" s="41" t="n">
        <v>60405.27</v>
      </c>
    </row>
    <row r="97">
      <c r="C97" s="33" t="inlineStr">
        <is>
          <t>Trash Removal</t>
        </is>
      </c>
      <c r="D97" s="4" t="n">
        <v>5622</v>
      </c>
      <c r="E97" s="5" t="n"/>
      <c r="F97" s="41" t="n">
        <v>1325.89</v>
      </c>
      <c r="G97" s="41" t="n">
        <v>940</v>
      </c>
      <c r="H97" s="41" t="n">
        <v>1357.81</v>
      </c>
      <c r="I97" s="41" t="n">
        <v>1455</v>
      </c>
      <c r="J97" s="41" t="n">
        <v>1338.28</v>
      </c>
      <c r="K97" s="41" t="n">
        <v>1180</v>
      </c>
      <c r="L97" s="41" t="n">
        <v>1509.49</v>
      </c>
      <c r="M97" s="41" t="n">
        <v>1506.32</v>
      </c>
      <c r="N97" s="41" t="n">
        <v>1316</v>
      </c>
      <c r="O97" s="41" t="n">
        <v>1322.3</v>
      </c>
      <c r="P97" s="41" t="n">
        <v>1444.72</v>
      </c>
      <c r="Q97" s="41" t="n">
        <v>1330.24</v>
      </c>
      <c r="R97" s="41" t="n">
        <v>16026.05</v>
      </c>
    </row>
    <row r="98">
      <c r="C98" s="33" t="inlineStr">
        <is>
          <t>Gas</t>
        </is>
      </c>
      <c r="D98" s="4" t="n">
        <v>5630</v>
      </c>
      <c r="E98" s="5" t="n"/>
      <c r="F98" s="41" t="n">
        <v>1438.09</v>
      </c>
      <c r="G98" s="41" t="n">
        <v>1529.33</v>
      </c>
      <c r="H98" s="41" t="n">
        <v>1140.19</v>
      </c>
      <c r="I98" s="41" t="n">
        <v>1424.35</v>
      </c>
      <c r="J98" s="41" t="n">
        <v>1325.41</v>
      </c>
      <c r="K98" s="41" t="n">
        <v>1565.38</v>
      </c>
      <c r="L98" s="41" t="n">
        <v>1691.51</v>
      </c>
      <c r="M98" s="41" t="n">
        <v>1759.93</v>
      </c>
      <c r="N98" s="41" t="n">
        <v>1380.44</v>
      </c>
      <c r="O98" s="41" t="n">
        <v>1458.29</v>
      </c>
      <c r="P98" s="41" t="n">
        <v>1362.31</v>
      </c>
      <c r="Q98" s="41" t="n">
        <v>1232.38</v>
      </c>
      <c r="R98" s="41" t="n">
        <v>17307.61</v>
      </c>
    </row>
    <row r="99">
      <c r="C99" s="7" t="inlineStr">
        <is>
          <t>Total Utilities Expense</t>
        </is>
      </c>
      <c r="D99" s="9" t="n"/>
      <c r="E99" s="2" t="n"/>
      <c r="F99" s="42">
        <f>SUM(F95:F98)</f>
        <v/>
      </c>
      <c r="G99" s="42">
        <f>SUM(G95:G98)</f>
        <v/>
      </c>
      <c r="H99" s="42">
        <f>SUM(H95:H98)</f>
        <v/>
      </c>
      <c r="I99" s="42">
        <f>SUM(I95:I98)</f>
        <v/>
      </c>
      <c r="J99" s="42">
        <f>SUM(J95:J98)</f>
        <v/>
      </c>
      <c r="K99" s="42">
        <f>SUM(K95:K98)</f>
        <v/>
      </c>
      <c r="L99" s="42">
        <f>SUM(L95:L98)</f>
        <v/>
      </c>
      <c r="M99" s="42">
        <f>SUM(M95:M98)</f>
        <v/>
      </c>
      <c r="N99" s="42">
        <f>SUM(N95:N98)</f>
        <v/>
      </c>
      <c r="O99" s="42">
        <f>SUM(O95:O98)</f>
        <v/>
      </c>
      <c r="P99" s="42">
        <f>SUM(P95:P98)</f>
        <v/>
      </c>
      <c r="Q99" s="42">
        <f>SUM(Q95:Q98)</f>
        <v/>
      </c>
      <c r="R99" s="42">
        <f>SUM(R95:R98)</f>
        <v/>
      </c>
    </row>
    <row r="100" ht="3" customHeight="1" s="39">
      <c r="F100" s="43" t="n"/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  <c r="Q100" s="43" t="n"/>
      <c r="R100" s="43" t="n"/>
    </row>
    <row r="101" ht="15" customHeight="1" s="39">
      <c r="C101" s="7" t="inlineStr">
        <is>
          <t>Advertising &amp; Promotion Expense</t>
        </is>
      </c>
      <c r="D101" s="8" t="n"/>
      <c r="E101" s="8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5" t="n"/>
      <c r="Q101" s="45" t="n"/>
      <c r="R101" s="45" t="n"/>
    </row>
    <row r="102">
      <c r="C102" s="33" t="inlineStr">
        <is>
          <t>Advertising</t>
        </is>
      </c>
      <c r="D102" s="4" t="n">
        <v>5715</v>
      </c>
      <c r="E102" s="5" t="n"/>
      <c r="F102" s="40" t="n">
        <v>1361.82</v>
      </c>
      <c r="G102" s="40" t="n">
        <v>757.8200000000001</v>
      </c>
      <c r="H102" s="40" t="n">
        <v>220.91</v>
      </c>
      <c r="I102" s="40" t="n">
        <v>718.85</v>
      </c>
      <c r="J102" s="40" t="n">
        <v>1078.4</v>
      </c>
      <c r="K102" s="40" t="n">
        <v>1198</v>
      </c>
      <c r="L102" s="40" t="n">
        <v>998.74</v>
      </c>
      <c r="M102" s="40" t="n">
        <v>0</v>
      </c>
      <c r="N102" s="40" t="n">
        <v>197.93</v>
      </c>
      <c r="O102" s="40" t="n">
        <v>193.36</v>
      </c>
      <c r="P102" s="40" t="n">
        <v>0</v>
      </c>
      <c r="Q102" s="40" t="n">
        <v>0</v>
      </c>
      <c r="R102" s="40" t="n">
        <v>6725.83</v>
      </c>
    </row>
    <row r="103">
      <c r="C103" s="33" t="inlineStr">
        <is>
          <t>Advertising - Online</t>
        </is>
      </c>
      <c r="D103" s="4" t="n">
        <v>5716</v>
      </c>
      <c r="E103" s="6" t="n"/>
      <c r="F103" s="41" t="n">
        <v>0</v>
      </c>
      <c r="G103" s="41" t="n">
        <v>0</v>
      </c>
      <c r="H103" s="41" t="n">
        <v>220</v>
      </c>
      <c r="I103" s="41" t="n">
        <v>150</v>
      </c>
      <c r="J103" s="41" t="n">
        <v>300</v>
      </c>
      <c r="K103" s="41" t="n">
        <v>464.85</v>
      </c>
      <c r="L103" s="41" t="n">
        <v>445.65</v>
      </c>
      <c r="M103" s="41" t="n">
        <v>1051.27</v>
      </c>
      <c r="N103" s="41" t="n">
        <v>950.5599999999999</v>
      </c>
      <c r="O103" s="41" t="n">
        <v>1820.25</v>
      </c>
      <c r="P103" s="41" t="n">
        <v>1821.29</v>
      </c>
      <c r="Q103" s="41" t="n">
        <v>1821.29</v>
      </c>
      <c r="R103" s="41" t="n">
        <v>9045.16</v>
      </c>
    </row>
    <row r="104">
      <c r="C104" s="33" t="inlineStr">
        <is>
          <t>Referral Fees</t>
        </is>
      </c>
      <c r="D104" s="4" t="n">
        <v>5720</v>
      </c>
      <c r="E104" s="6" t="n"/>
      <c r="F104" s="41" t="n">
        <v>0</v>
      </c>
      <c r="G104" s="41" t="n">
        <v>0</v>
      </c>
      <c r="H104" s="41" t="n">
        <v>150</v>
      </c>
      <c r="I104" s="41" t="n">
        <v>0</v>
      </c>
      <c r="J104" s="41" t="n">
        <v>0</v>
      </c>
      <c r="K104" s="41" t="n">
        <v>0</v>
      </c>
      <c r="L104" s="41" t="n">
        <v>0</v>
      </c>
      <c r="M104" s="41" t="n">
        <v>0</v>
      </c>
      <c r="N104" s="41" t="n">
        <v>0</v>
      </c>
      <c r="O104" s="41" t="n">
        <v>0</v>
      </c>
      <c r="P104" s="41" t="n">
        <v>0</v>
      </c>
      <c r="Q104" s="41" t="n">
        <v>0</v>
      </c>
      <c r="R104" s="41" t="n">
        <v>150</v>
      </c>
    </row>
    <row r="105">
      <c r="C105" s="33" t="inlineStr">
        <is>
          <t>Promotional Items</t>
        </is>
      </c>
      <c r="D105" s="4" t="n">
        <v>5750</v>
      </c>
      <c r="E105" s="6" t="n"/>
      <c r="F105" s="41" t="n">
        <v>590.53</v>
      </c>
      <c r="G105" s="41" t="n">
        <v>700</v>
      </c>
      <c r="H105" s="41" t="n">
        <v>400</v>
      </c>
      <c r="I105" s="41" t="n">
        <v>600</v>
      </c>
      <c r="J105" s="41" t="n">
        <v>300</v>
      </c>
      <c r="K105" s="41" t="n">
        <v>478</v>
      </c>
      <c r="L105" s="41" t="n">
        <v>540</v>
      </c>
      <c r="M105" s="41" t="n">
        <v>500.64</v>
      </c>
      <c r="N105" s="41" t="n">
        <v>396.21</v>
      </c>
      <c r="O105" s="41" t="n">
        <v>300</v>
      </c>
      <c r="P105" s="41" t="n">
        <v>450</v>
      </c>
      <c r="Q105" s="41" t="n">
        <v>300</v>
      </c>
      <c r="R105" s="41" t="n">
        <v>5555.38</v>
      </c>
    </row>
    <row r="106">
      <c r="C106" s="7" t="inlineStr">
        <is>
          <t>Total Advertising &amp; Promotion Expense</t>
        </is>
      </c>
      <c r="D106" s="9" t="n"/>
      <c r="E106" s="2" t="n"/>
      <c r="F106" s="42">
        <f>SUM(F102:F105)</f>
        <v/>
      </c>
      <c r="G106" s="42">
        <f>SUM(G102:G105)</f>
        <v/>
      </c>
      <c r="H106" s="42">
        <f>SUM(H102:H105)</f>
        <v/>
      </c>
      <c r="I106" s="42">
        <f>SUM(I102:I105)</f>
        <v/>
      </c>
      <c r="J106" s="42">
        <f>SUM(J102:J105)</f>
        <v/>
      </c>
      <c r="K106" s="42">
        <f>SUM(K102:K105)</f>
        <v/>
      </c>
      <c r="L106" s="42">
        <f>SUM(L102:L105)</f>
        <v/>
      </c>
      <c r="M106" s="42">
        <f>SUM(M102:M105)</f>
        <v/>
      </c>
      <c r="N106" s="42">
        <f>SUM(N102:N105)</f>
        <v/>
      </c>
      <c r="O106" s="42">
        <f>SUM(O102:O105)</f>
        <v/>
      </c>
      <c r="P106" s="42">
        <f>SUM(P102:P105)</f>
        <v/>
      </c>
      <c r="Q106" s="42">
        <f>SUM(Q102:Q105)</f>
        <v/>
      </c>
      <c r="R106" s="42">
        <f>SUM(R102:R105)</f>
        <v/>
      </c>
    </row>
    <row r="107" ht="3" customHeight="1" s="39">
      <c r="F107" s="43" t="n"/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  <c r="Q107" s="43" t="n"/>
      <c r="R107" s="43" t="n"/>
    </row>
    <row r="108" ht="15" customHeight="1" s="39">
      <c r="C108" s="7" t="inlineStr">
        <is>
          <t>General &amp; Administrative Expense</t>
        </is>
      </c>
      <c r="D108" s="8" t="n"/>
      <c r="E108" s="8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5" t="n"/>
      <c r="Q108" s="45" t="n"/>
      <c r="R108" s="45" t="n"/>
    </row>
    <row r="109">
      <c r="C109" s="33" t="inlineStr">
        <is>
          <t>Telephone</t>
        </is>
      </c>
      <c r="D109" s="4" t="n">
        <v>6005</v>
      </c>
      <c r="E109" s="6" t="n"/>
      <c r="F109" s="40" t="n">
        <v>135.05</v>
      </c>
      <c r="G109" s="40" t="n">
        <v>156.62</v>
      </c>
      <c r="H109" s="40" t="n">
        <v>156.4</v>
      </c>
      <c r="I109" s="40" t="n">
        <v>155.76</v>
      </c>
      <c r="J109" s="40" t="n">
        <v>155.76</v>
      </c>
      <c r="K109" s="40" t="n">
        <v>265.14</v>
      </c>
      <c r="L109" s="40" t="n">
        <v>156.73</v>
      </c>
      <c r="M109" s="40" t="n">
        <v>265.14</v>
      </c>
      <c r="N109" s="40" t="n">
        <v>156.68</v>
      </c>
      <c r="O109" s="40" t="n">
        <v>265.13</v>
      </c>
      <c r="P109" s="40" t="n">
        <v>156.69</v>
      </c>
      <c r="Q109" s="40" t="n">
        <v>156.32</v>
      </c>
      <c r="R109" s="40" t="n">
        <v>2181.42</v>
      </c>
    </row>
    <row r="110">
      <c r="C110" s="33" t="inlineStr">
        <is>
          <t>Internet</t>
        </is>
      </c>
      <c r="D110" s="4" t="n">
        <v>6006</v>
      </c>
      <c r="E110" s="6" t="n"/>
      <c r="F110" s="41" t="n">
        <v>354.36</v>
      </c>
      <c r="G110" s="41" t="n">
        <v>356.81</v>
      </c>
      <c r="H110" s="41" t="n">
        <v>325.33</v>
      </c>
      <c r="I110" s="41" t="n">
        <v>354.36</v>
      </c>
      <c r="J110" s="41" t="n">
        <v>354.36</v>
      </c>
      <c r="K110" s="41" t="n">
        <v>354.36</v>
      </c>
      <c r="L110" s="41" t="n">
        <v>354.36</v>
      </c>
      <c r="M110" s="41" t="n">
        <v>354.36</v>
      </c>
      <c r="N110" s="41" t="n">
        <v>354.36</v>
      </c>
      <c r="O110" s="41" t="n">
        <v>354.37</v>
      </c>
      <c r="P110" s="41" t="n">
        <v>354.37</v>
      </c>
      <c r="Q110" s="41" t="n">
        <v>384.37</v>
      </c>
      <c r="R110" s="41" t="n">
        <v>4255.77</v>
      </c>
    </row>
    <row r="111">
      <c r="C111" s="33" t="inlineStr">
        <is>
          <t>Answering Service</t>
        </is>
      </c>
      <c r="D111" s="4" t="n">
        <v>6007</v>
      </c>
      <c r="E111" s="6" t="n"/>
      <c r="F111" s="41" t="n">
        <v>45</v>
      </c>
      <c r="G111" s="41" t="n">
        <v>45</v>
      </c>
      <c r="H111" s="41" t="n">
        <v>45</v>
      </c>
      <c r="I111" s="41" t="n">
        <v>0</v>
      </c>
      <c r="J111" s="41" t="n">
        <v>90</v>
      </c>
      <c r="K111" s="41" t="n">
        <v>45</v>
      </c>
      <c r="L111" s="41" t="n">
        <v>45</v>
      </c>
      <c r="M111" s="41" t="n">
        <v>90</v>
      </c>
      <c r="N111" s="41" t="n">
        <v>119.85</v>
      </c>
      <c r="O111" s="41" t="n">
        <v>45</v>
      </c>
      <c r="P111" s="41" t="n">
        <v>45</v>
      </c>
      <c r="Q111" s="41" t="n">
        <v>45</v>
      </c>
      <c r="R111" s="41" t="n">
        <v>659.85</v>
      </c>
    </row>
    <row r="112">
      <c r="C112" s="33" t="inlineStr">
        <is>
          <t>Cable</t>
        </is>
      </c>
      <c r="D112" s="4" t="n">
        <v>6008</v>
      </c>
      <c r="E112" s="6" t="n"/>
      <c r="F112" s="41" t="n">
        <v>36.48</v>
      </c>
      <c r="G112" s="41" t="n">
        <v>36.48</v>
      </c>
      <c r="H112" s="41" t="n">
        <v>36.48</v>
      </c>
      <c r="I112" s="41" t="n">
        <v>36.48</v>
      </c>
      <c r="J112" s="41" t="n">
        <v>36.48</v>
      </c>
      <c r="K112" s="41" t="n">
        <v>36.48</v>
      </c>
      <c r="L112" s="41" t="n">
        <v>36.48</v>
      </c>
      <c r="M112" s="41" t="n">
        <v>36.48</v>
      </c>
      <c r="N112" s="41" t="n">
        <v>36.48</v>
      </c>
      <c r="O112" s="41" t="n">
        <v>36.48</v>
      </c>
      <c r="P112" s="41" t="n">
        <v>36.48</v>
      </c>
      <c r="Q112" s="41" t="n">
        <v>38.98</v>
      </c>
      <c r="R112" s="41" t="n">
        <v>440.26</v>
      </c>
    </row>
    <row r="113">
      <c r="C113" s="33" t="inlineStr">
        <is>
          <t>Postage/Shipping</t>
        </is>
      </c>
      <c r="D113" s="4" t="n">
        <v>6010</v>
      </c>
      <c r="E113" s="6" t="n"/>
      <c r="F113" s="41" t="n">
        <v>29.68</v>
      </c>
      <c r="G113" s="41" t="n">
        <v>45.91</v>
      </c>
      <c r="H113" s="41" t="n">
        <v>44.37</v>
      </c>
      <c r="I113" s="41" t="n">
        <v>45</v>
      </c>
      <c r="J113" s="41" t="n">
        <v>45</v>
      </c>
      <c r="K113" s="41" t="n">
        <v>45</v>
      </c>
      <c r="L113" s="41" t="n">
        <v>45</v>
      </c>
      <c r="M113" s="41" t="n">
        <v>45</v>
      </c>
      <c r="N113" s="41" t="n">
        <v>90</v>
      </c>
      <c r="O113" s="41" t="n">
        <v>50</v>
      </c>
      <c r="P113" s="41" t="n">
        <v>50</v>
      </c>
      <c r="Q113" s="41" t="n">
        <v>50</v>
      </c>
      <c r="R113" s="41" t="n">
        <v>584.96</v>
      </c>
    </row>
    <row r="114">
      <c r="C114" s="33" t="inlineStr">
        <is>
          <t>Accounting</t>
        </is>
      </c>
      <c r="D114" s="4" t="n">
        <v>6015</v>
      </c>
      <c r="E114" s="6" t="n"/>
      <c r="F114" s="41" t="n">
        <v>0</v>
      </c>
      <c r="G114" s="41" t="n">
        <v>0</v>
      </c>
      <c r="H114" s="41" t="n">
        <v>0</v>
      </c>
      <c r="I114" s="41" t="n">
        <v>0</v>
      </c>
      <c r="J114" s="41" t="n">
        <v>0</v>
      </c>
      <c r="K114" s="41" t="n">
        <v>0</v>
      </c>
      <c r="L114" s="41" t="n">
        <v>0</v>
      </c>
      <c r="M114" s="41" t="n">
        <v>0</v>
      </c>
      <c r="N114" s="41" t="n">
        <v>0</v>
      </c>
      <c r="O114" s="41" t="n">
        <v>142</v>
      </c>
      <c r="P114" s="41" t="n">
        <v>24.88</v>
      </c>
      <c r="Q114" s="41" t="n">
        <v>88.56999999999999</v>
      </c>
      <c r="R114" s="41" t="n">
        <v>255.45</v>
      </c>
    </row>
    <row r="115">
      <c r="C115" s="33" t="inlineStr">
        <is>
          <t>Credit Report</t>
        </is>
      </c>
      <c r="D115" s="4" t="n">
        <v>6020</v>
      </c>
      <c r="E115" s="6" t="n"/>
      <c r="F115" s="41" t="n">
        <v>119</v>
      </c>
      <c r="G115" s="41" t="n">
        <v>318</v>
      </c>
      <c r="H115" s="41" t="n">
        <v>364.95</v>
      </c>
      <c r="I115" s="41" t="n">
        <v>102</v>
      </c>
      <c r="J115" s="41" t="n">
        <v>85</v>
      </c>
      <c r="K115" s="41" t="n">
        <v>190.5</v>
      </c>
      <c r="L115" s="41" t="n">
        <v>276.93</v>
      </c>
      <c r="M115" s="41" t="n">
        <v>187</v>
      </c>
      <c r="N115" s="41" t="n">
        <v>363.8</v>
      </c>
      <c r="O115" s="41" t="n">
        <v>0</v>
      </c>
      <c r="P115" s="41" t="n">
        <v>230.92</v>
      </c>
      <c r="Q115" s="41" t="n">
        <v>236.47</v>
      </c>
      <c r="R115" s="41" t="n">
        <v>2474.57</v>
      </c>
    </row>
    <row r="116">
      <c r="C116" s="33" t="inlineStr">
        <is>
          <t>Training &amp; Operations</t>
        </is>
      </c>
      <c r="D116" s="4" t="n">
        <v>6023</v>
      </c>
      <c r="E116" s="6" t="n"/>
      <c r="F116" s="41" t="n">
        <v>0</v>
      </c>
      <c r="G116" s="41" t="n">
        <v>0</v>
      </c>
      <c r="H116" s="41" t="n">
        <v>0</v>
      </c>
      <c r="I116" s="41" t="n">
        <v>0</v>
      </c>
      <c r="J116" s="41" t="n">
        <v>0</v>
      </c>
      <c r="K116" s="41" t="n">
        <v>151.39</v>
      </c>
      <c r="L116" s="41" t="n">
        <v>0</v>
      </c>
      <c r="M116" s="41" t="n">
        <v>0</v>
      </c>
      <c r="N116" s="41" t="n">
        <v>0</v>
      </c>
      <c r="O116" s="41" t="n">
        <v>0</v>
      </c>
      <c r="P116" s="41" t="n">
        <v>0</v>
      </c>
      <c r="Q116" s="41" t="n">
        <v>29.18</v>
      </c>
      <c r="R116" s="41" t="n">
        <v>180.57</v>
      </c>
    </row>
    <row r="117">
      <c r="C117" s="33" t="inlineStr">
        <is>
          <t>Office Supplies</t>
        </is>
      </c>
      <c r="D117" s="4" t="n">
        <v>6024</v>
      </c>
      <c r="E117" s="6" t="n"/>
      <c r="F117" s="41" t="n">
        <v>284.1</v>
      </c>
      <c r="G117" s="41" t="n">
        <v>284.66</v>
      </c>
      <c r="H117" s="41" t="n">
        <v>137.59</v>
      </c>
      <c r="I117" s="41" t="n">
        <v>108.47</v>
      </c>
      <c r="J117" s="41" t="n">
        <v>229.28</v>
      </c>
      <c r="K117" s="41" t="n">
        <v>404.75</v>
      </c>
      <c r="L117" s="41" t="n">
        <v>299.08</v>
      </c>
      <c r="M117" s="41" t="n">
        <v>23.02</v>
      </c>
      <c r="N117" s="41" t="n">
        <v>109.29</v>
      </c>
      <c r="O117" s="41" t="n">
        <v>216.27</v>
      </c>
      <c r="P117" s="41" t="n">
        <v>163.7</v>
      </c>
      <c r="Q117" s="41" t="n">
        <v>412.27</v>
      </c>
      <c r="R117" s="41" t="n">
        <v>2672.48</v>
      </c>
    </row>
    <row r="118">
      <c r="C118" s="33" t="inlineStr">
        <is>
          <t>IT Service</t>
        </is>
      </c>
      <c r="D118" s="4" t="n">
        <v>6025</v>
      </c>
      <c r="E118" s="6" t="n"/>
      <c r="F118" s="41" t="n">
        <v>86.78</v>
      </c>
      <c r="G118" s="41" t="n">
        <v>175.16</v>
      </c>
      <c r="H118" s="41" t="n">
        <v>41.66</v>
      </c>
      <c r="I118" s="41" t="n">
        <v>68.33</v>
      </c>
      <c r="J118" s="41" t="n">
        <v>51.7</v>
      </c>
      <c r="K118" s="41" t="n">
        <v>500</v>
      </c>
      <c r="L118" s="41" t="n">
        <v>0</v>
      </c>
      <c r="M118" s="41" t="n">
        <v>39.63</v>
      </c>
      <c r="N118" s="41" t="n">
        <v>22.5</v>
      </c>
      <c r="O118" s="41" t="n">
        <v>0</v>
      </c>
      <c r="P118" s="41" t="n">
        <v>33.38</v>
      </c>
      <c r="Q118" s="41" t="n">
        <v>15.21</v>
      </c>
      <c r="R118" s="41" t="n">
        <v>1034.35</v>
      </c>
    </row>
    <row r="119">
      <c r="C119" s="33" t="inlineStr">
        <is>
          <t>Sales Tax Payments</t>
        </is>
      </c>
      <c r="D119" s="4" t="n">
        <v>6030</v>
      </c>
      <c r="E119" s="6" t="n"/>
      <c r="F119" s="41" t="n">
        <v>-27.43</v>
      </c>
      <c r="G119" s="41" t="n">
        <v>0</v>
      </c>
      <c r="H119" s="41" t="n">
        <v>0</v>
      </c>
      <c r="I119" s="41" t="n">
        <v>-295.95</v>
      </c>
      <c r="J119" s="41" t="n">
        <v>-1972.88</v>
      </c>
      <c r="K119" s="41" t="n">
        <v>-67.88</v>
      </c>
      <c r="L119" s="41" t="n">
        <v>0</v>
      </c>
      <c r="M119" s="41" t="n">
        <v>-205.48</v>
      </c>
      <c r="N119" s="41" t="n">
        <v>0</v>
      </c>
      <c r="O119" s="41" t="n">
        <v>-44.7</v>
      </c>
      <c r="P119" s="41" t="n">
        <v>0</v>
      </c>
      <c r="Q119" s="41" t="n">
        <v>-40.75</v>
      </c>
      <c r="R119" s="41" t="n">
        <v>-2655.07</v>
      </c>
    </row>
    <row r="120">
      <c r="C120" s="33" t="inlineStr">
        <is>
          <t>Legal</t>
        </is>
      </c>
      <c r="D120" s="4" t="n">
        <v>6035</v>
      </c>
      <c r="E120" s="6" t="n"/>
      <c r="F120" s="41" t="n">
        <v>621</v>
      </c>
      <c r="G120" s="41" t="n">
        <v>1094</v>
      </c>
      <c r="H120" s="41" t="n">
        <v>0</v>
      </c>
      <c r="I120" s="41" t="n">
        <v>624</v>
      </c>
      <c r="J120" s="41" t="n">
        <v>434</v>
      </c>
      <c r="K120" s="41" t="n">
        <v>1197</v>
      </c>
      <c r="L120" s="41" t="n">
        <v>582</v>
      </c>
      <c r="M120" s="41" t="n">
        <v>305</v>
      </c>
      <c r="N120" s="41" t="n">
        <v>541</v>
      </c>
      <c r="O120" s="41" t="n">
        <v>228</v>
      </c>
      <c r="P120" s="41" t="n">
        <v>1897</v>
      </c>
      <c r="Q120" s="41" t="n">
        <v>470</v>
      </c>
      <c r="R120" s="41" t="n">
        <v>7993</v>
      </c>
    </row>
    <row r="121">
      <c r="C121" s="33" t="inlineStr">
        <is>
          <t>Permits &amp; License</t>
        </is>
      </c>
      <c r="D121" s="4" t="n">
        <v>6040</v>
      </c>
      <c r="E121" s="6" t="n"/>
      <c r="F121" s="41" t="n">
        <v>0</v>
      </c>
      <c r="G121" s="41" t="n">
        <v>0</v>
      </c>
      <c r="H121" s="41" t="n">
        <v>0</v>
      </c>
      <c r="I121" s="41" t="n">
        <v>0</v>
      </c>
      <c r="J121" s="41" t="n">
        <v>458.25</v>
      </c>
      <c r="K121" s="41" t="n">
        <v>0</v>
      </c>
      <c r="L121" s="41" t="n">
        <v>0</v>
      </c>
      <c r="M121" s="41" t="n">
        <v>0</v>
      </c>
      <c r="N121" s="41" t="n">
        <v>0</v>
      </c>
      <c r="O121" s="41" t="n">
        <v>0</v>
      </c>
      <c r="P121" s="41" t="n">
        <v>3</v>
      </c>
      <c r="Q121" s="41" t="n">
        <v>0</v>
      </c>
      <c r="R121" s="41" t="n">
        <v>461.25</v>
      </c>
    </row>
    <row r="122">
      <c r="C122" s="33" t="inlineStr">
        <is>
          <t>Property Tax</t>
        </is>
      </c>
      <c r="D122" s="4" t="n">
        <v>6045</v>
      </c>
      <c r="E122" s="5" t="n"/>
      <c r="F122" s="41" t="n">
        <v>3098.54</v>
      </c>
      <c r="G122" s="41" t="n">
        <v>3098.54</v>
      </c>
      <c r="H122" s="41" t="n">
        <v>3098.54</v>
      </c>
      <c r="I122" s="41" t="n">
        <v>3098.54</v>
      </c>
      <c r="J122" s="41" t="n">
        <v>3098.54</v>
      </c>
      <c r="K122" s="41" t="n">
        <v>3098.54</v>
      </c>
      <c r="L122" s="41" t="n">
        <v>3098.54</v>
      </c>
      <c r="M122" s="41" t="n">
        <v>3098.54</v>
      </c>
      <c r="N122" s="41" t="n">
        <v>3079.32</v>
      </c>
      <c r="O122" s="41" t="n">
        <v>3079.32</v>
      </c>
      <c r="P122" s="41" t="n">
        <v>3079.32</v>
      </c>
      <c r="Q122" s="41" t="n">
        <v>3079.32</v>
      </c>
      <c r="R122" s="41" t="n">
        <v>37105.6</v>
      </c>
    </row>
    <row r="123">
      <c r="C123" s="33" t="inlineStr">
        <is>
          <t>Property Insurance</t>
        </is>
      </c>
      <c r="D123" s="4" t="n">
        <v>6050</v>
      </c>
      <c r="E123" s="5" t="n"/>
      <c r="F123" s="41" t="n">
        <v>1484.96</v>
      </c>
      <c r="G123" s="41" t="n">
        <v>1484.96</v>
      </c>
      <c r="H123" s="41" t="n">
        <v>1484.96</v>
      </c>
      <c r="I123" s="41" t="n">
        <v>1484.96</v>
      </c>
      <c r="J123" s="41" t="n">
        <v>1484.96</v>
      </c>
      <c r="K123" s="41" t="n">
        <v>1484.96</v>
      </c>
      <c r="L123" s="41" t="n">
        <v>1484.96</v>
      </c>
      <c r="M123" s="41" t="n">
        <v>1484.96</v>
      </c>
      <c r="N123" s="41" t="n">
        <v>1477.68</v>
      </c>
      <c r="O123" s="41" t="n">
        <v>1414.25</v>
      </c>
      <c r="P123" s="41" t="n">
        <v>1414.25</v>
      </c>
      <c r="Q123" s="41" t="n">
        <v>1414.25</v>
      </c>
      <c r="R123" s="41" t="n">
        <v>17600.11</v>
      </c>
    </row>
    <row r="124">
      <c r="C124" s="33" t="inlineStr">
        <is>
          <t>Property Software</t>
        </is>
      </c>
      <c r="D124" s="4" t="n">
        <v>6055</v>
      </c>
      <c r="E124" s="6" t="n"/>
      <c r="F124" s="41" t="n">
        <v>215.3</v>
      </c>
      <c r="G124" s="41" t="n">
        <v>639.0599999999999</v>
      </c>
      <c r="H124" s="41" t="n">
        <v>211.06</v>
      </c>
      <c r="I124" s="41" t="n">
        <v>184.57</v>
      </c>
      <c r="J124" s="41" t="n">
        <v>196.01</v>
      </c>
      <c r="K124" s="41" t="n">
        <v>203.32</v>
      </c>
      <c r="L124" s="41" t="n">
        <v>176.48</v>
      </c>
      <c r="M124" s="41" t="n">
        <v>169.69</v>
      </c>
      <c r="N124" s="41" t="n">
        <v>173.88</v>
      </c>
      <c r="O124" s="41" t="n">
        <v>167.19</v>
      </c>
      <c r="P124" s="41" t="n">
        <v>167.19</v>
      </c>
      <c r="Q124" s="41" t="n">
        <v>167.19</v>
      </c>
      <c r="R124" s="41" t="n">
        <v>2670.94</v>
      </c>
    </row>
    <row r="125">
      <c r="C125" s="33" t="inlineStr">
        <is>
          <t>Bank Fees</t>
        </is>
      </c>
      <c r="D125" s="4" t="n">
        <v>6065</v>
      </c>
      <c r="E125" s="6" t="n"/>
      <c r="F125" s="41" t="n">
        <v>0</v>
      </c>
      <c r="G125" s="41" t="n">
        <v>15.29</v>
      </c>
      <c r="H125" s="41" t="n">
        <v>30</v>
      </c>
      <c r="I125" s="41" t="n">
        <v>10.46</v>
      </c>
      <c r="J125" s="41" t="n">
        <v>57</v>
      </c>
      <c r="K125" s="41" t="n">
        <v>24</v>
      </c>
      <c r="L125" s="41" t="n">
        <v>0</v>
      </c>
      <c r="M125" s="41" t="n">
        <v>25</v>
      </c>
      <c r="N125" s="41" t="n">
        <v>-50</v>
      </c>
      <c r="O125" s="41" t="n">
        <v>0</v>
      </c>
      <c r="P125" s="41" t="n">
        <v>0</v>
      </c>
      <c r="Q125" s="41" t="n">
        <v>0</v>
      </c>
      <c r="R125" s="41" t="n">
        <v>111.75</v>
      </c>
    </row>
    <row r="126">
      <c r="C126" s="7" t="inlineStr">
        <is>
          <t>Total General &amp; Administrative Expense</t>
        </is>
      </c>
      <c r="D126" s="9" t="n"/>
      <c r="E126" s="2" t="n"/>
      <c r="F126" s="42">
        <f>SUM(F109:F125)</f>
        <v/>
      </c>
      <c r="G126" s="42">
        <f>SUM(G109:G125)</f>
        <v/>
      </c>
      <c r="H126" s="42">
        <f>SUM(H109:H125)</f>
        <v/>
      </c>
      <c r="I126" s="42">
        <f>SUM(I109:I125)</f>
        <v/>
      </c>
      <c r="J126" s="42">
        <f>SUM(J109:J125)</f>
        <v/>
      </c>
      <c r="K126" s="42">
        <f>SUM(K109:K125)</f>
        <v/>
      </c>
      <c r="L126" s="42">
        <f>SUM(L109:L125)</f>
        <v/>
      </c>
      <c r="M126" s="42">
        <f>SUM(M109:M125)</f>
        <v/>
      </c>
      <c r="N126" s="42">
        <f>SUM(N109:N125)</f>
        <v/>
      </c>
      <c r="O126" s="42">
        <f>SUM(O109:O125)</f>
        <v/>
      </c>
      <c r="P126" s="42">
        <f>SUM(P109:P125)</f>
        <v/>
      </c>
      <c r="Q126" s="42">
        <f>SUM(Q109:Q125)</f>
        <v/>
      </c>
      <c r="R126" s="42">
        <f>SUM(R109:R125)</f>
        <v/>
      </c>
    </row>
    <row r="127" ht="3" customHeight="1" s="39">
      <c r="F127" s="43" t="n"/>
      <c r="G127" s="43" t="n"/>
      <c r="H127" s="43" t="n"/>
      <c r="I127" s="43" t="n"/>
      <c r="J127" s="43" t="n"/>
      <c r="K127" s="43" t="n"/>
      <c r="L127" s="43" t="n"/>
      <c r="M127" s="43" t="n"/>
      <c r="N127" s="43" t="n"/>
      <c r="O127" s="43" t="n"/>
      <c r="P127" s="43" t="n"/>
      <c r="Q127" s="43" t="n"/>
      <c r="R127" s="43" t="n"/>
    </row>
    <row r="128">
      <c r="C128" s="34" t="inlineStr">
        <is>
          <t>Total Operating Expense</t>
        </is>
      </c>
      <c r="D128" s="35" t="n"/>
      <c r="E128" s="36" t="n"/>
      <c r="F128" s="44">
        <f>+F57+F67+F74+F79+F92+F99+F106+F126</f>
        <v/>
      </c>
      <c r="G128" s="44">
        <f>+G57+G67+G74+G79+G92+G99+G106+G126</f>
        <v/>
      </c>
      <c r="H128" s="44">
        <f>+H57+H67+H74+H79+H92+H99+H106+H126</f>
        <v/>
      </c>
      <c r="I128" s="44">
        <f>+I57+I67+I74+I79+I92+I99+I106+I126</f>
        <v/>
      </c>
      <c r="J128" s="44">
        <f>+J57+J67+J74+J79+J92+J99+J106+J126</f>
        <v/>
      </c>
      <c r="K128" s="44">
        <f>+K57+K67+K74+K79+K92+K99+K106+K126</f>
        <v/>
      </c>
      <c r="L128" s="44">
        <f>+L57+L67+L74+L79+L92+L99+L106+L126</f>
        <v/>
      </c>
      <c r="M128" s="44">
        <f>+M57+M67+M74+M79+M92+M99+M106+M126</f>
        <v/>
      </c>
      <c r="N128" s="44">
        <f>+N57+N67+N74+N79+N92+N99+N106+N126</f>
        <v/>
      </c>
      <c r="O128" s="44">
        <f>+O57+O67+O74+O79+O92+O99+O106+O126</f>
        <v/>
      </c>
      <c r="P128" s="44">
        <f>+P57+P67+P74+P79+P92+P99+P106+P126</f>
        <v/>
      </c>
      <c r="Q128" s="44">
        <f>+Q57+Q67+Q74+Q79+Q92+Q99+Q106+Q126</f>
        <v/>
      </c>
      <c r="R128" s="44">
        <f>+R57+R67+R74+R79+R92+R99+R106+R126</f>
        <v/>
      </c>
    </row>
    <row r="129" ht="3" customHeight="1" s="39">
      <c r="C129" s="10" t="n"/>
      <c r="D129" s="10" t="n"/>
      <c r="E129" s="10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</row>
    <row r="130">
      <c r="C130" s="34" t="inlineStr">
        <is>
          <t>Net Operating Income ($)</t>
        </is>
      </c>
      <c r="D130" s="35" t="n"/>
      <c r="E130" s="36" t="n"/>
      <c r="F130" s="44">
        <f>+F39-F128</f>
        <v/>
      </c>
      <c r="G130" s="44">
        <f>+G39-G128</f>
        <v/>
      </c>
      <c r="H130" s="44">
        <f>+H39-H128</f>
        <v/>
      </c>
      <c r="I130" s="44">
        <f>+I39-I128</f>
        <v/>
      </c>
      <c r="J130" s="44">
        <f>+J39-J128</f>
        <v/>
      </c>
      <c r="K130" s="44">
        <f>+K39-K128</f>
        <v/>
      </c>
      <c r="L130" s="44">
        <f>+L39-L128</f>
        <v/>
      </c>
      <c r="M130" s="44">
        <f>+M39-M128</f>
        <v/>
      </c>
      <c r="N130" s="44">
        <f>+N39-N128</f>
        <v/>
      </c>
      <c r="O130" s="44">
        <f>+O39-O128</f>
        <v/>
      </c>
      <c r="P130" s="44">
        <f>+P39-P128</f>
        <v/>
      </c>
      <c r="Q130" s="44">
        <f>+Q39-Q128</f>
        <v/>
      </c>
      <c r="R130" s="44">
        <f>+R39-R128</f>
        <v/>
      </c>
    </row>
    <row r="131">
      <c r="C131" s="34" t="inlineStr">
        <is>
          <t>Net Operating Income Margin (%)</t>
        </is>
      </c>
      <c r="D131" s="35" t="n"/>
      <c r="E131" s="36" t="n"/>
      <c r="F131" s="47">
        <f>+IFERROR(F130/F$39,0)</f>
        <v/>
      </c>
      <c r="G131" s="47">
        <f>+IFERROR(G130/G$39,0)</f>
        <v/>
      </c>
      <c r="H131" s="47">
        <f>+IFERROR(H130/H$39,0)</f>
        <v/>
      </c>
      <c r="I131" s="47">
        <f>+IFERROR(I130/I$39,0)</f>
        <v/>
      </c>
      <c r="J131" s="47">
        <f>+IFERROR(J130/J$39,0)</f>
        <v/>
      </c>
      <c r="K131" s="47">
        <f>+IFERROR(K130/K$39,0)</f>
        <v/>
      </c>
      <c r="L131" s="47">
        <f>+IFERROR(L130/L$39,0)</f>
        <v/>
      </c>
      <c r="M131" s="47">
        <f>+IFERROR(M130/M$39,0)</f>
        <v/>
      </c>
      <c r="N131" s="47">
        <f>+IFERROR(N130/N$39,0)</f>
        <v/>
      </c>
      <c r="O131" s="47">
        <f>+IFERROR(O130/O$39,0)</f>
        <v/>
      </c>
      <c r="P131" s="47">
        <f>+IFERROR(P130/P$39,0)</f>
        <v/>
      </c>
      <c r="Q131" s="47">
        <f>+IFERROR(Q130/Q$39,0)</f>
        <v/>
      </c>
      <c r="R131" s="47">
        <f>+IFERROR(R130/R$39,0)</f>
        <v/>
      </c>
    </row>
    <row r="132" ht="3" customHeight="1" s="39">
      <c r="C132" s="10" t="n"/>
      <c r="D132" s="10" t="n"/>
      <c r="E132" s="10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</row>
    <row r="133" ht="15" customHeight="1" s="39">
      <c r="C133" s="7" t="inlineStr">
        <is>
          <t>Other Income &amp; Expense</t>
        </is>
      </c>
      <c r="D133" s="8" t="n"/>
      <c r="E133" s="8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5" t="n"/>
      <c r="Q133" s="45" t="n"/>
      <c r="R133" s="45" t="n"/>
    </row>
    <row r="134">
      <c r="C134" s="7" t="inlineStr">
        <is>
          <t>Other Expense</t>
        </is>
      </c>
      <c r="D134" s="8" t="n"/>
      <c r="E134" s="8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5" t="n"/>
      <c r="Q134" s="45" t="n"/>
      <c r="R134" s="45" t="n"/>
    </row>
    <row r="135" ht="15" customHeight="1" s="39">
      <c r="C135" s="7" t="inlineStr">
        <is>
          <t>Partnership Expense</t>
        </is>
      </c>
      <c r="D135" s="8" t="n"/>
      <c r="E135" s="8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5" t="n"/>
      <c r="Q135" s="45" t="n"/>
      <c r="R135" s="45" t="n"/>
    </row>
    <row r="136">
      <c r="C136" s="33" t="inlineStr">
        <is>
          <t>Professional Fees</t>
        </is>
      </c>
      <c r="D136" s="4" t="n">
        <v>8020</v>
      </c>
      <c r="E136" s="6" t="n"/>
      <c r="F136" s="40" t="n">
        <v>0</v>
      </c>
      <c r="G136" s="40" t="n">
        <v>0</v>
      </c>
      <c r="H136" s="40" t="n">
        <v>0</v>
      </c>
      <c r="I136" s="40" t="n">
        <v>0</v>
      </c>
      <c r="J136" s="40" t="n">
        <v>0</v>
      </c>
      <c r="K136" s="40" t="n">
        <v>0</v>
      </c>
      <c r="L136" s="40" t="n">
        <v>0</v>
      </c>
      <c r="M136" s="40" t="n">
        <v>0</v>
      </c>
      <c r="N136" s="40" t="n">
        <v>0</v>
      </c>
      <c r="O136" s="40" t="n">
        <v>0</v>
      </c>
      <c r="P136" s="40" t="n">
        <v>0</v>
      </c>
      <c r="Q136" s="40" t="n">
        <v>890</v>
      </c>
      <c r="R136" s="40" t="n">
        <v>890</v>
      </c>
    </row>
    <row r="137">
      <c r="C137" s="7" t="inlineStr">
        <is>
          <t>Total Partnership Expense</t>
        </is>
      </c>
      <c r="D137" s="9" t="n"/>
      <c r="E137" s="12" t="n"/>
      <c r="F137" s="42">
        <f>SUM(F136)</f>
        <v/>
      </c>
      <c r="G137" s="42">
        <f>SUM(G136)</f>
        <v/>
      </c>
      <c r="H137" s="42">
        <f>SUM(H136)</f>
        <v/>
      </c>
      <c r="I137" s="42">
        <f>SUM(I136)</f>
        <v/>
      </c>
      <c r="J137" s="42">
        <f>SUM(J136)</f>
        <v/>
      </c>
      <c r="K137" s="42">
        <f>SUM(K136)</f>
        <v/>
      </c>
      <c r="L137" s="42">
        <f>SUM(L136)</f>
        <v/>
      </c>
      <c r="M137" s="42">
        <f>SUM(M136)</f>
        <v/>
      </c>
      <c r="N137" s="42">
        <f>SUM(N136)</f>
        <v/>
      </c>
      <c r="O137" s="42">
        <f>SUM(O136)</f>
        <v/>
      </c>
      <c r="P137" s="42">
        <f>SUM(P136)</f>
        <v/>
      </c>
      <c r="Q137" s="42">
        <f>SUM(Q136)</f>
        <v/>
      </c>
      <c r="R137" s="42">
        <f>SUM(R136)</f>
        <v/>
      </c>
    </row>
    <row r="138" ht="3" customHeight="1" s="39">
      <c r="C138" s="10" t="n"/>
      <c r="D138" s="10" t="n"/>
      <c r="E138" s="10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</row>
    <row r="139">
      <c r="C139" s="7" t="inlineStr">
        <is>
          <t>Debt Service</t>
        </is>
      </c>
      <c r="D139" s="8" t="n"/>
      <c r="E139" s="8" t="n"/>
      <c r="F139" s="25" t="n"/>
      <c r="G139" s="25" t="n"/>
      <c r="H139" s="25" t="n"/>
      <c r="I139" s="25" t="n"/>
      <c r="J139" s="25" t="n"/>
      <c r="K139" s="25" t="n"/>
      <c r="L139" s="25" t="n"/>
      <c r="M139" s="25" t="n"/>
      <c r="N139" s="25" t="n"/>
      <c r="O139" s="25" t="n"/>
      <c r="P139" s="25" t="n"/>
      <c r="Q139" s="25" t="n"/>
      <c r="R139" s="25" t="n"/>
    </row>
    <row r="140">
      <c r="C140" s="33" t="inlineStr">
        <is>
          <t>Mortgage Interest</t>
        </is>
      </c>
      <c r="D140" s="4" t="n">
        <v>9015</v>
      </c>
      <c r="E140" s="5" t="n"/>
      <c r="F140" s="40" t="n">
        <v>34367.38</v>
      </c>
      <c r="G140" s="40" t="n">
        <v>33258.75</v>
      </c>
      <c r="H140" s="40" t="n">
        <v>34367.38</v>
      </c>
      <c r="I140" s="40" t="n">
        <v>34367.38</v>
      </c>
      <c r="J140" s="40" t="n">
        <v>33258.75</v>
      </c>
      <c r="K140" s="40" t="n">
        <v>34367.38</v>
      </c>
      <c r="L140" s="40" t="n">
        <v>33258.75</v>
      </c>
      <c r="M140" s="40" t="n">
        <v>34367.38</v>
      </c>
      <c r="N140" s="40" t="n">
        <v>34367.38</v>
      </c>
      <c r="O140" s="40" t="n">
        <v>31041.5</v>
      </c>
      <c r="P140" s="40" t="n">
        <v>34367.38</v>
      </c>
      <c r="Q140" s="40" t="n">
        <v>33258.75</v>
      </c>
      <c r="R140" s="40" t="n">
        <v>404648.16</v>
      </c>
    </row>
    <row r="141">
      <c r="C141" s="7" t="inlineStr">
        <is>
          <t>Total Debt Service</t>
        </is>
      </c>
      <c r="D141" s="10" t="n"/>
      <c r="E141" s="2" t="n"/>
      <c r="F141" s="42">
        <f>SUM(F140)</f>
        <v/>
      </c>
      <c r="G141" s="42">
        <f>SUM(G140)</f>
        <v/>
      </c>
      <c r="H141" s="42">
        <f>SUM(H140)</f>
        <v/>
      </c>
      <c r="I141" s="42">
        <f>SUM(I140)</f>
        <v/>
      </c>
      <c r="J141" s="42">
        <f>SUM(J140)</f>
        <v/>
      </c>
      <c r="K141" s="42">
        <f>SUM(K140)</f>
        <v/>
      </c>
      <c r="L141" s="42">
        <f>SUM(L140)</f>
        <v/>
      </c>
      <c r="M141" s="42">
        <f>SUM(M140)</f>
        <v/>
      </c>
      <c r="N141" s="42">
        <f>SUM(N140)</f>
        <v/>
      </c>
      <c r="O141" s="42">
        <f>SUM(O140)</f>
        <v/>
      </c>
      <c r="P141" s="42">
        <f>SUM(P140)</f>
        <v/>
      </c>
      <c r="Q141" s="42">
        <f>SUM(Q140)</f>
        <v/>
      </c>
      <c r="R141" s="42">
        <f>SUM(R140)</f>
        <v/>
      </c>
    </row>
    <row r="142" ht="3" customHeight="1" s="39">
      <c r="C142" s="10" t="n"/>
      <c r="D142" s="10" t="n"/>
      <c r="E142" s="10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</row>
    <row r="143" ht="15" customHeight="1" s="39">
      <c r="C143" s="7" t="inlineStr">
        <is>
          <t>Capital Improvements</t>
        </is>
      </c>
      <c r="D143" s="8" t="n"/>
      <c r="E143" s="8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5" t="n"/>
      <c r="Q143" s="45" t="n"/>
      <c r="R143" s="45" t="n"/>
    </row>
    <row r="144">
      <c r="C144" s="33" t="inlineStr">
        <is>
          <t>Vinyl Replacement</t>
        </is>
      </c>
      <c r="D144" s="4" t="n">
        <v>9120</v>
      </c>
      <c r="E144" s="5" t="n"/>
      <c r="F144" s="40" t="n">
        <v>9308.809999999999</v>
      </c>
      <c r="G144" s="40" t="n">
        <v>6238.64</v>
      </c>
      <c r="H144" s="40" t="n">
        <v>577.8</v>
      </c>
      <c r="I144" s="40" t="n">
        <v>5370.36</v>
      </c>
      <c r="J144" s="40" t="n">
        <v>4863.81</v>
      </c>
      <c r="K144" s="40" t="n">
        <v>13322.4</v>
      </c>
      <c r="L144" s="40" t="n">
        <v>3162.74</v>
      </c>
      <c r="M144" s="40" t="n">
        <v>1264.58</v>
      </c>
      <c r="N144" s="40" t="n">
        <v>6496.17</v>
      </c>
      <c r="O144" s="40" t="n">
        <v>4381.05</v>
      </c>
      <c r="P144" s="40" t="n">
        <v>5124.4</v>
      </c>
      <c r="Q144" s="40" t="n">
        <v>6475.88</v>
      </c>
      <c r="R144" s="40" t="n">
        <v>66586.64</v>
      </c>
    </row>
    <row r="145">
      <c r="C145" s="33" t="inlineStr">
        <is>
          <t>Window Replacement</t>
        </is>
      </c>
      <c r="D145" s="4" t="n">
        <v>9130</v>
      </c>
      <c r="E145" s="6" t="n"/>
      <c r="F145" s="41" t="n">
        <v>0</v>
      </c>
      <c r="G145" s="41" t="n">
        <v>175</v>
      </c>
      <c r="H145" s="41" t="n">
        <v>85</v>
      </c>
      <c r="I145" s="41" t="n">
        <v>0</v>
      </c>
      <c r="J145" s="41" t="n">
        <v>75</v>
      </c>
      <c r="K145" s="41" t="n">
        <v>0</v>
      </c>
      <c r="L145" s="41" t="n">
        <v>170</v>
      </c>
      <c r="M145" s="41" t="n">
        <v>0</v>
      </c>
      <c r="N145" s="41" t="n">
        <v>0</v>
      </c>
      <c r="O145" s="41" t="n">
        <v>0</v>
      </c>
      <c r="P145" s="41" t="n">
        <v>170</v>
      </c>
      <c r="Q145" s="41" t="n">
        <v>370</v>
      </c>
      <c r="R145" s="41" t="n">
        <v>1045</v>
      </c>
    </row>
    <row r="146">
      <c r="C146" s="33" t="inlineStr">
        <is>
          <t>Appliance Replacement</t>
        </is>
      </c>
      <c r="D146" s="4" t="n">
        <v>9140</v>
      </c>
      <c r="E146" s="6" t="n"/>
      <c r="F146" s="41" t="n">
        <v>682.62</v>
      </c>
      <c r="G146" s="41" t="n">
        <v>0</v>
      </c>
      <c r="H146" s="41" t="n">
        <v>1019.57</v>
      </c>
      <c r="I146" s="41" t="n">
        <v>799.95</v>
      </c>
      <c r="J146" s="41" t="n">
        <v>0</v>
      </c>
      <c r="K146" s="41" t="n">
        <v>770.45</v>
      </c>
      <c r="L146" s="41" t="n">
        <v>566.85</v>
      </c>
      <c r="M146" s="41" t="n">
        <v>3994.89</v>
      </c>
      <c r="N146" s="41" t="n">
        <v>2006.37</v>
      </c>
      <c r="O146" s="41" t="n">
        <v>571.64</v>
      </c>
      <c r="P146" s="41" t="n">
        <v>683.09</v>
      </c>
      <c r="Q146" s="41" t="n">
        <v>683.09</v>
      </c>
      <c r="R146" s="41" t="n">
        <v>11778.52</v>
      </c>
    </row>
    <row r="147">
      <c r="C147" s="33" t="inlineStr">
        <is>
          <t>Fitness Center</t>
        </is>
      </c>
      <c r="D147" s="4" t="n">
        <v>9146</v>
      </c>
      <c r="E147" s="6" t="n"/>
      <c r="F147" s="41" t="n">
        <v>0</v>
      </c>
      <c r="G147" s="41" t="n">
        <v>0</v>
      </c>
      <c r="H147" s="41" t="n">
        <v>1165</v>
      </c>
      <c r="I147" s="41" t="n">
        <v>0</v>
      </c>
      <c r="J147" s="41" t="n">
        <v>0</v>
      </c>
      <c r="K147" s="41" t="n">
        <v>0</v>
      </c>
      <c r="L147" s="41" t="n">
        <v>0</v>
      </c>
      <c r="M147" s="41" t="n">
        <v>0</v>
      </c>
      <c r="N147" s="41" t="n">
        <v>0</v>
      </c>
      <c r="O147" s="41" t="n">
        <v>0</v>
      </c>
      <c r="P147" s="41" t="n">
        <v>0</v>
      </c>
      <c r="Q147" s="41" t="n">
        <v>0</v>
      </c>
      <c r="R147" s="41" t="n">
        <v>1165</v>
      </c>
    </row>
    <row r="148">
      <c r="C148" s="33" t="inlineStr">
        <is>
          <t>Air Conditioners &amp; HVAC</t>
        </is>
      </c>
      <c r="D148" s="4" t="n">
        <v>9160</v>
      </c>
      <c r="E148" s="5" t="n"/>
      <c r="F148" s="41" t="n">
        <v>3800</v>
      </c>
      <c r="G148" s="41" t="n">
        <v>3800</v>
      </c>
      <c r="H148" s="41" t="n">
        <v>3800</v>
      </c>
      <c r="I148" s="41" t="n">
        <v>3350</v>
      </c>
      <c r="J148" s="41" t="n">
        <v>0</v>
      </c>
      <c r="K148" s="41" t="n">
        <v>0</v>
      </c>
      <c r="L148" s="41" t="n">
        <v>0</v>
      </c>
      <c r="M148" s="41" t="n">
        <v>3434.8</v>
      </c>
      <c r="N148" s="41" t="n">
        <v>3800</v>
      </c>
      <c r="O148" s="41" t="n">
        <v>4434.11</v>
      </c>
      <c r="P148" s="41" t="n">
        <v>2495</v>
      </c>
      <c r="Q148" s="41" t="n">
        <v>540.83</v>
      </c>
      <c r="R148" s="41" t="n">
        <v>29454.74</v>
      </c>
    </row>
    <row r="149">
      <c r="C149" s="33" t="inlineStr">
        <is>
          <t>Exterior Improvements</t>
        </is>
      </c>
      <c r="D149" s="4" t="n">
        <v>9180</v>
      </c>
      <c r="E149" s="6" t="n"/>
      <c r="F149" s="41" t="n">
        <v>285</v>
      </c>
      <c r="G149" s="41" t="n">
        <v>1002.94</v>
      </c>
      <c r="H149" s="41" t="n">
        <v>10203.18</v>
      </c>
      <c r="I149" s="41" t="n">
        <v>1620</v>
      </c>
      <c r="J149" s="41" t="n">
        <v>0</v>
      </c>
      <c r="K149" s="41" t="n">
        <v>0</v>
      </c>
      <c r="L149" s="41" t="n">
        <v>8254.5</v>
      </c>
      <c r="M149" s="41" t="n">
        <v>1893.79</v>
      </c>
      <c r="N149" s="41" t="n">
        <v>1351.76</v>
      </c>
      <c r="O149" s="41" t="n">
        <v>1140.29</v>
      </c>
      <c r="P149" s="41" t="n">
        <v>690</v>
      </c>
      <c r="Q149" s="41" t="n">
        <v>0</v>
      </c>
      <c r="R149" s="41" t="n">
        <v>26441.46</v>
      </c>
    </row>
    <row r="150">
      <c r="C150" s="33" t="inlineStr">
        <is>
          <t>Interior Improvements</t>
        </is>
      </c>
      <c r="D150" s="4" t="n">
        <v>9185</v>
      </c>
      <c r="E150" s="5" t="n"/>
      <c r="F150" s="41" t="n">
        <v>20518.32</v>
      </c>
      <c r="G150" s="41" t="n">
        <v>19386.02</v>
      </c>
      <c r="H150" s="41" t="n">
        <v>5179.35</v>
      </c>
      <c r="I150" s="41" t="n">
        <v>10792.75</v>
      </c>
      <c r="J150" s="41" t="n">
        <v>4682.19</v>
      </c>
      <c r="K150" s="41" t="n">
        <v>3391.12</v>
      </c>
      <c r="L150" s="41" t="n">
        <v>491.65</v>
      </c>
      <c r="M150" s="41" t="n">
        <v>3589.93</v>
      </c>
      <c r="N150" s="41" t="n">
        <v>12946.62</v>
      </c>
      <c r="O150" s="41" t="n">
        <v>4276.21</v>
      </c>
      <c r="P150" s="41" t="n">
        <v>1860.68</v>
      </c>
      <c r="Q150" s="41" t="n">
        <v>155</v>
      </c>
      <c r="R150" s="41" t="n">
        <v>87269.84</v>
      </c>
    </row>
    <row r="151">
      <c r="C151" s="33" t="inlineStr">
        <is>
          <t>Special Pest Control</t>
        </is>
      </c>
      <c r="D151" s="4" t="n">
        <v>9186</v>
      </c>
      <c r="E151" s="6" t="n"/>
      <c r="F151" s="41" t="n">
        <v>0</v>
      </c>
      <c r="G151" s="41" t="n">
        <v>0</v>
      </c>
      <c r="H151" s="41" t="n">
        <v>0</v>
      </c>
      <c r="I151" s="41" t="n">
        <v>0</v>
      </c>
      <c r="J151" s="41" t="n">
        <v>0</v>
      </c>
      <c r="K151" s="41" t="n">
        <v>0</v>
      </c>
      <c r="L151" s="41" t="n">
        <v>1050</v>
      </c>
      <c r="M151" s="41" t="n">
        <v>0</v>
      </c>
      <c r="N151" s="41" t="n">
        <v>150</v>
      </c>
      <c r="O151" s="41" t="n">
        <v>150</v>
      </c>
      <c r="P151" s="41" t="n">
        <v>150</v>
      </c>
      <c r="Q151" s="41" t="n">
        <v>0</v>
      </c>
      <c r="R151" s="41" t="n">
        <v>1500</v>
      </c>
    </row>
    <row r="152">
      <c r="C152" s="33" t="inlineStr">
        <is>
          <t>Bulk Trash</t>
        </is>
      </c>
      <c r="D152" s="4" t="n">
        <v>9187</v>
      </c>
      <c r="E152" s="6" t="n"/>
      <c r="F152" s="41" t="n">
        <v>0</v>
      </c>
      <c r="G152" s="41" t="n">
        <v>0</v>
      </c>
      <c r="H152" s="41" t="n">
        <v>0</v>
      </c>
      <c r="I152" s="41" t="n">
        <v>0</v>
      </c>
      <c r="J152" s="41" t="n">
        <v>0</v>
      </c>
      <c r="K152" s="41" t="n">
        <v>0</v>
      </c>
      <c r="L152" s="41" t="n">
        <v>0</v>
      </c>
      <c r="M152" s="41" t="n">
        <v>0</v>
      </c>
      <c r="N152" s="41" t="n">
        <v>280</v>
      </c>
      <c r="O152" s="41" t="n">
        <v>0</v>
      </c>
      <c r="P152" s="41" t="n">
        <v>0</v>
      </c>
      <c r="Q152" s="41" t="n">
        <v>0</v>
      </c>
      <c r="R152" s="41" t="n">
        <v>280</v>
      </c>
    </row>
    <row r="153">
      <c r="C153" s="33" t="inlineStr">
        <is>
          <t>Interior Paint</t>
        </is>
      </c>
      <c r="D153" s="4" t="n">
        <v>9189</v>
      </c>
      <c r="E153" s="6" t="n"/>
      <c r="F153" s="41" t="n">
        <v>0</v>
      </c>
      <c r="G153" s="41" t="n">
        <v>1700</v>
      </c>
      <c r="H153" s="41" t="n">
        <v>385.22</v>
      </c>
      <c r="I153" s="41" t="n">
        <v>0</v>
      </c>
      <c r="J153" s="41" t="n">
        <v>784.0599999999999</v>
      </c>
      <c r="K153" s="41" t="n">
        <v>3978.76</v>
      </c>
      <c r="L153" s="41" t="n">
        <v>1085.78</v>
      </c>
      <c r="M153" s="41" t="n">
        <v>804.76</v>
      </c>
      <c r="N153" s="41" t="n">
        <v>2567.84</v>
      </c>
      <c r="O153" s="41" t="n">
        <v>0</v>
      </c>
      <c r="P153" s="41" t="n">
        <v>483.4</v>
      </c>
      <c r="Q153" s="41" t="n">
        <v>0</v>
      </c>
      <c r="R153" s="41" t="n">
        <v>11789.82</v>
      </c>
    </row>
    <row r="154">
      <c r="C154" s="33" t="inlineStr">
        <is>
          <t>Exterior Paint</t>
        </is>
      </c>
      <c r="D154" s="4" t="n">
        <v>9190</v>
      </c>
      <c r="E154" s="5" t="n"/>
      <c r="F154" s="41" t="n">
        <v>11812</v>
      </c>
      <c r="G154" s="41" t="n">
        <v>11812</v>
      </c>
      <c r="H154" s="41" t="n">
        <v>0</v>
      </c>
      <c r="I154" s="41" t="n">
        <v>0</v>
      </c>
      <c r="J154" s="41" t="n">
        <v>0</v>
      </c>
      <c r="K154" s="41" t="n">
        <v>0</v>
      </c>
      <c r="L154" s="41" t="n">
        <v>0</v>
      </c>
      <c r="M154" s="41" t="n">
        <v>0</v>
      </c>
      <c r="N154" s="41" t="n">
        <v>0</v>
      </c>
      <c r="O154" s="41" t="n">
        <v>0</v>
      </c>
      <c r="P154" s="41" t="n">
        <v>0</v>
      </c>
      <c r="Q154" s="41" t="n">
        <v>0</v>
      </c>
      <c r="R154" s="41" t="n">
        <v>23624</v>
      </c>
    </row>
    <row r="155">
      <c r="C155" s="33" t="inlineStr">
        <is>
          <t>Cabinets</t>
        </is>
      </c>
      <c r="D155" s="4" t="n">
        <v>9221</v>
      </c>
      <c r="E155" s="6" t="n"/>
      <c r="F155" s="41" t="n">
        <v>0</v>
      </c>
      <c r="G155" s="41" t="n">
        <v>0</v>
      </c>
      <c r="H155" s="41" t="n">
        <v>0</v>
      </c>
      <c r="I155" s="41" t="n">
        <v>0</v>
      </c>
      <c r="J155" s="41" t="n">
        <v>0</v>
      </c>
      <c r="K155" s="41" t="n">
        <v>0</v>
      </c>
      <c r="L155" s="41" t="n">
        <v>0</v>
      </c>
      <c r="M155" s="41" t="n">
        <v>841.54</v>
      </c>
      <c r="N155" s="41" t="n">
        <v>0</v>
      </c>
      <c r="O155" s="41" t="n">
        <v>0</v>
      </c>
      <c r="P155" s="41" t="n">
        <v>0</v>
      </c>
      <c r="Q155" s="41" t="n">
        <v>0</v>
      </c>
      <c r="R155" s="41" t="n">
        <v>841.54</v>
      </c>
    </row>
    <row r="156">
      <c r="C156" s="33" t="inlineStr">
        <is>
          <t>Plumbing Improvement/ Repair</t>
        </is>
      </c>
      <c r="D156" s="4" t="n">
        <v>9222</v>
      </c>
      <c r="E156" s="5" t="n"/>
      <c r="F156" s="41" t="n">
        <v>16675</v>
      </c>
      <c r="G156" s="41" t="n">
        <v>9695</v>
      </c>
      <c r="H156" s="41" t="n">
        <v>6777.5</v>
      </c>
      <c r="I156" s="41" t="n">
        <v>150.61</v>
      </c>
      <c r="J156" s="41" t="n">
        <v>718.45</v>
      </c>
      <c r="K156" s="41" t="n">
        <v>7436.28</v>
      </c>
      <c r="L156" s="41" t="n">
        <v>1800</v>
      </c>
      <c r="M156" s="41" t="n">
        <v>5859.12</v>
      </c>
      <c r="N156" s="41" t="n">
        <v>6407</v>
      </c>
      <c r="O156" s="41" t="n">
        <v>7032.27</v>
      </c>
      <c r="P156" s="41" t="n">
        <v>4485.5</v>
      </c>
      <c r="Q156" s="41" t="n">
        <v>4837.5</v>
      </c>
      <c r="R156" s="41" t="n">
        <v>71874.23</v>
      </c>
    </row>
    <row r="157">
      <c r="C157" s="33" t="inlineStr">
        <is>
          <t>Office Improvements</t>
        </is>
      </c>
      <c r="D157" s="4" t="n">
        <v>9228</v>
      </c>
      <c r="E157" s="6" t="n"/>
      <c r="F157" s="41" t="n">
        <v>0</v>
      </c>
      <c r="G157" s="41" t="n">
        <v>0</v>
      </c>
      <c r="H157" s="41" t="n">
        <v>51.27</v>
      </c>
      <c r="I157" s="41" t="n">
        <v>0</v>
      </c>
      <c r="J157" s="41" t="n">
        <v>0</v>
      </c>
      <c r="K157" s="41" t="n">
        <v>0</v>
      </c>
      <c r="L157" s="41" t="n">
        <v>0</v>
      </c>
      <c r="M157" s="41" t="n">
        <v>0</v>
      </c>
      <c r="N157" s="41" t="n">
        <v>0</v>
      </c>
      <c r="O157" s="41" t="n">
        <v>0</v>
      </c>
      <c r="P157" s="41" t="n">
        <v>0</v>
      </c>
      <c r="Q157" s="41" t="n">
        <v>0</v>
      </c>
      <c r="R157" s="41" t="n">
        <v>51.27</v>
      </c>
    </row>
    <row r="158">
      <c r="C158" s="33" t="inlineStr">
        <is>
          <t>Tub Resurface</t>
        </is>
      </c>
      <c r="D158" s="4" t="n">
        <v>9239</v>
      </c>
      <c r="E158" s="6" t="n"/>
      <c r="F158" s="41" t="n">
        <v>0</v>
      </c>
      <c r="G158" s="41" t="n">
        <v>200</v>
      </c>
      <c r="H158" s="41" t="n">
        <v>200</v>
      </c>
      <c r="I158" s="41" t="n">
        <v>0</v>
      </c>
      <c r="J158" s="41" t="n">
        <v>235</v>
      </c>
      <c r="K158" s="41" t="n">
        <v>200</v>
      </c>
      <c r="L158" s="41" t="n">
        <v>0</v>
      </c>
      <c r="M158" s="41" t="n">
        <v>320</v>
      </c>
      <c r="N158" s="41" t="n">
        <v>0</v>
      </c>
      <c r="O158" s="41" t="n">
        <v>0</v>
      </c>
      <c r="P158" s="41" t="n">
        <v>0</v>
      </c>
      <c r="Q158" s="41" t="n">
        <v>0</v>
      </c>
      <c r="R158" s="41" t="n">
        <v>1155</v>
      </c>
    </row>
    <row r="159">
      <c r="C159" s="33" t="inlineStr">
        <is>
          <t>Pool/Spa Improvements</t>
        </is>
      </c>
      <c r="D159" s="4" t="n">
        <v>9240</v>
      </c>
      <c r="E159" s="6" t="n"/>
      <c r="F159" s="41" t="n">
        <v>0</v>
      </c>
      <c r="G159" s="41" t="n">
        <v>0</v>
      </c>
      <c r="H159" s="41" t="n">
        <v>0</v>
      </c>
      <c r="I159" s="41" t="n">
        <v>570.0700000000001</v>
      </c>
      <c r="J159" s="41" t="n">
        <v>0</v>
      </c>
      <c r="K159" s="41" t="n">
        <v>570.0700000000001</v>
      </c>
      <c r="L159" s="41" t="n">
        <v>0</v>
      </c>
      <c r="M159" s="41" t="n">
        <v>0</v>
      </c>
      <c r="N159" s="41" t="n">
        <v>0</v>
      </c>
      <c r="O159" s="41" t="n">
        <v>0</v>
      </c>
      <c r="P159" s="41" t="n">
        <v>0</v>
      </c>
      <c r="Q159" s="41" t="n">
        <v>0</v>
      </c>
      <c r="R159" s="41" t="n">
        <v>1140.14</v>
      </c>
    </row>
    <row r="160">
      <c r="C160" s="33" t="inlineStr">
        <is>
          <t>Special Permits</t>
        </is>
      </c>
      <c r="D160" s="4" t="n">
        <v>9241</v>
      </c>
      <c r="E160" s="6" t="n"/>
      <c r="F160" s="41" t="n">
        <v>0</v>
      </c>
      <c r="G160" s="41" t="n">
        <v>0</v>
      </c>
      <c r="H160" s="41" t="n">
        <v>0</v>
      </c>
      <c r="I160" s="41" t="n">
        <v>0</v>
      </c>
      <c r="J160" s="41" t="n">
        <v>0</v>
      </c>
      <c r="K160" s="41" t="n">
        <v>1005.45</v>
      </c>
      <c r="L160" s="41" t="n">
        <v>0</v>
      </c>
      <c r="M160" s="41" t="n">
        <v>270</v>
      </c>
      <c r="N160" s="41" t="n">
        <v>0</v>
      </c>
      <c r="O160" s="41" t="n">
        <v>0</v>
      </c>
      <c r="P160" s="41" t="n">
        <v>0</v>
      </c>
      <c r="Q160" s="41" t="n">
        <v>0</v>
      </c>
      <c r="R160" s="41" t="n">
        <v>1275.45</v>
      </c>
    </row>
    <row r="161">
      <c r="C161" s="33" t="inlineStr">
        <is>
          <t>Office Equipment</t>
        </is>
      </c>
      <c r="D161" s="4" t="n">
        <v>9260</v>
      </c>
      <c r="E161" s="6" t="n"/>
      <c r="F161" s="41" t="n">
        <v>0</v>
      </c>
      <c r="G161" s="41" t="n">
        <v>0</v>
      </c>
      <c r="H161" s="41" t="n">
        <v>0</v>
      </c>
      <c r="I161" s="41" t="n">
        <v>0</v>
      </c>
      <c r="J161" s="41" t="n">
        <v>0</v>
      </c>
      <c r="K161" s="41" t="n">
        <v>0</v>
      </c>
      <c r="L161" s="41" t="n">
        <v>0</v>
      </c>
      <c r="M161" s="41" t="n">
        <v>0</v>
      </c>
      <c r="N161" s="41" t="n">
        <v>842.03</v>
      </c>
      <c r="O161" s="41" t="n">
        <v>0</v>
      </c>
      <c r="P161" s="41" t="n">
        <v>0</v>
      </c>
      <c r="Q161" s="41" t="n">
        <v>0</v>
      </c>
      <c r="R161" s="41" t="n">
        <v>842.03</v>
      </c>
    </row>
    <row r="162">
      <c r="C162" s="33" t="inlineStr">
        <is>
          <t>Signs/Banners</t>
        </is>
      </c>
      <c r="D162" s="4" t="n">
        <v>9261</v>
      </c>
      <c r="E162" s="6" t="n"/>
      <c r="F162" s="41" t="n">
        <v>0</v>
      </c>
      <c r="G162" s="41" t="n">
        <v>0</v>
      </c>
      <c r="H162" s="41" t="n">
        <v>0</v>
      </c>
      <c r="I162" s="41" t="n">
        <v>0</v>
      </c>
      <c r="J162" s="41" t="n">
        <v>0</v>
      </c>
      <c r="K162" s="41" t="n">
        <v>173.76</v>
      </c>
      <c r="L162" s="41" t="n">
        <v>0</v>
      </c>
      <c r="M162" s="41" t="n">
        <v>0</v>
      </c>
      <c r="N162" s="41" t="n">
        <v>0</v>
      </c>
      <c r="O162" s="41" t="n">
        <v>0</v>
      </c>
      <c r="P162" s="41" t="n">
        <v>36</v>
      </c>
      <c r="Q162" s="41" t="n">
        <v>0</v>
      </c>
      <c r="R162" s="41" t="n">
        <v>209.76</v>
      </c>
    </row>
    <row r="163">
      <c r="C163" s="33" t="inlineStr">
        <is>
          <t>Landscaping Improvements</t>
        </is>
      </c>
      <c r="D163" s="4" t="n">
        <v>9265</v>
      </c>
      <c r="E163" s="6" t="n"/>
      <c r="F163" s="41" t="n">
        <v>0</v>
      </c>
      <c r="G163" s="41" t="n">
        <v>480</v>
      </c>
      <c r="H163" s="41" t="n">
        <v>0</v>
      </c>
      <c r="I163" s="41" t="n">
        <v>200</v>
      </c>
      <c r="J163" s="41" t="n">
        <v>1915</v>
      </c>
      <c r="K163" s="41" t="n">
        <v>0</v>
      </c>
      <c r="L163" s="41" t="n">
        <v>0</v>
      </c>
      <c r="M163" s="41" t="n">
        <v>0</v>
      </c>
      <c r="N163" s="41" t="n">
        <v>2500</v>
      </c>
      <c r="O163" s="41" t="n">
        <v>0</v>
      </c>
      <c r="P163" s="41" t="n">
        <v>1640</v>
      </c>
      <c r="Q163" s="41" t="n">
        <v>370</v>
      </c>
      <c r="R163" s="41" t="n">
        <v>7105</v>
      </c>
    </row>
    <row r="164">
      <c r="C164" s="33" t="inlineStr">
        <is>
          <t>Exterior Lighting/Signs</t>
        </is>
      </c>
      <c r="D164" s="4" t="n">
        <v>9270</v>
      </c>
      <c r="E164" s="6" t="n"/>
      <c r="F164" s="41" t="n">
        <v>0</v>
      </c>
      <c r="G164" s="41" t="n">
        <v>0</v>
      </c>
      <c r="H164" s="41" t="n">
        <v>0</v>
      </c>
      <c r="I164" s="41" t="n">
        <v>0</v>
      </c>
      <c r="J164" s="41" t="n">
        <v>344.95</v>
      </c>
      <c r="K164" s="41" t="n">
        <v>0</v>
      </c>
      <c r="L164" s="41" t="n">
        <v>0</v>
      </c>
      <c r="M164" s="41" t="n">
        <v>0</v>
      </c>
      <c r="N164" s="41" t="n">
        <v>9805.59</v>
      </c>
      <c r="O164" s="41" t="n">
        <v>0</v>
      </c>
      <c r="P164" s="41" t="n">
        <v>0</v>
      </c>
      <c r="Q164" s="41" t="n">
        <v>0</v>
      </c>
      <c r="R164" s="41" t="n">
        <v>10150.54</v>
      </c>
    </row>
    <row r="165">
      <c r="C165" s="7" t="inlineStr">
        <is>
          <t>Total Capital Improvements</t>
        </is>
      </c>
      <c r="D165" s="8" t="n"/>
      <c r="E165" s="2" t="n"/>
      <c r="F165" s="42">
        <f>SUM(F144:F164)</f>
        <v/>
      </c>
      <c r="G165" s="42">
        <f>SUM(G144:G164)</f>
        <v/>
      </c>
      <c r="H165" s="42">
        <f>SUM(H144:H164)</f>
        <v/>
      </c>
      <c r="I165" s="42">
        <f>SUM(I144:I164)</f>
        <v/>
      </c>
      <c r="J165" s="42">
        <f>SUM(J144:J164)</f>
        <v/>
      </c>
      <c r="K165" s="42">
        <f>SUM(K144:K164)</f>
        <v/>
      </c>
      <c r="L165" s="42">
        <f>SUM(L144:L164)</f>
        <v/>
      </c>
      <c r="M165" s="42">
        <f>SUM(M144:M164)</f>
        <v/>
      </c>
      <c r="N165" s="42">
        <f>SUM(N144:N164)</f>
        <v/>
      </c>
      <c r="O165" s="42">
        <f>SUM(O144:O164)</f>
        <v/>
      </c>
      <c r="P165" s="42">
        <f>SUM(P144:P164)</f>
        <v/>
      </c>
      <c r="Q165" s="42">
        <f>SUM(Q144:Q164)</f>
        <v/>
      </c>
      <c r="R165" s="42">
        <f>SUM(R144:R164)</f>
        <v/>
      </c>
    </row>
    <row r="166" ht="3" customHeight="1" s="39">
      <c r="C166" s="10" t="n"/>
      <c r="D166" s="10" t="n"/>
      <c r="E166" s="10" t="n"/>
      <c r="F166" s="46" t="n"/>
      <c r="G166" s="46" t="n"/>
      <c r="H166" s="46" t="n"/>
      <c r="I166" s="46" t="n"/>
      <c r="J166" s="46" t="n"/>
      <c r="K166" s="46" t="n"/>
      <c r="L166" s="46" t="n"/>
      <c r="M166" s="46" t="n"/>
      <c r="N166" s="46" t="n"/>
      <c r="O166" s="46" t="n"/>
      <c r="P166" s="46" t="n"/>
      <c r="Q166" s="46" t="n"/>
      <c r="R166" s="46" t="n"/>
    </row>
    <row r="167">
      <c r="C167" s="34" t="inlineStr">
        <is>
          <t>Total Other Expense</t>
        </is>
      </c>
      <c r="D167" s="35" t="n"/>
      <c r="E167" s="36" t="n"/>
      <c r="F167" s="44">
        <f>+F137+F141+F165</f>
        <v/>
      </c>
      <c r="G167" s="44">
        <f>+G137+G141+G165</f>
        <v/>
      </c>
      <c r="H167" s="44">
        <f>+H137+H141+H165</f>
        <v/>
      </c>
      <c r="I167" s="44">
        <f>+I137+I141+I165</f>
        <v/>
      </c>
      <c r="J167" s="44">
        <f>+J137+J141+J165</f>
        <v/>
      </c>
      <c r="K167" s="44">
        <f>+K137+K141+K165</f>
        <v/>
      </c>
      <c r="L167" s="44">
        <f>+L137+L141+L165</f>
        <v/>
      </c>
      <c r="M167" s="44">
        <f>+M137+M141+M165</f>
        <v/>
      </c>
      <c r="N167" s="44">
        <f>+N137+N141+N165</f>
        <v/>
      </c>
      <c r="O167" s="44">
        <f>+O137+O141+O165</f>
        <v/>
      </c>
      <c r="P167" s="44">
        <f>+P137+P141+P165</f>
        <v/>
      </c>
      <c r="Q167" s="44">
        <f>+Q137+Q141+Q165</f>
        <v/>
      </c>
      <c r="R167" s="44">
        <f>+R137+R141+R165</f>
        <v/>
      </c>
    </row>
    <row r="168" ht="3" customHeight="1" s="39">
      <c r="C168" s="10" t="n"/>
      <c r="D168" s="10" t="n"/>
      <c r="E168" s="10" t="n"/>
      <c r="F168" s="46" t="n"/>
      <c r="G168" s="46" t="n"/>
      <c r="H168" s="46" t="n"/>
      <c r="I168" s="46" t="n"/>
      <c r="J168" s="46" t="n"/>
      <c r="K168" s="46" t="n"/>
      <c r="L168" s="46" t="n"/>
      <c r="M168" s="46" t="n"/>
      <c r="N168" s="46" t="n"/>
      <c r="O168" s="46" t="n"/>
      <c r="P168" s="46" t="n"/>
      <c r="Q168" s="46" t="n"/>
      <c r="R168" s="46" t="n"/>
    </row>
    <row r="169">
      <c r="C169" s="34" t="inlineStr">
        <is>
          <t>Net Income</t>
        </is>
      </c>
      <c r="D169" s="35" t="n"/>
      <c r="E169" s="36" t="n"/>
      <c r="F169" s="44">
        <f>+F130-F167</f>
        <v/>
      </c>
      <c r="G169" s="44">
        <f>+G130-G167</f>
        <v/>
      </c>
      <c r="H169" s="44">
        <f>+H130-H167</f>
        <v/>
      </c>
      <c r="I169" s="44">
        <f>+I130-I167</f>
        <v/>
      </c>
      <c r="J169" s="44">
        <f>+J130-J167</f>
        <v/>
      </c>
      <c r="K169" s="44">
        <f>+K130-K167</f>
        <v/>
      </c>
      <c r="L169" s="44">
        <f>+L130-L167</f>
        <v/>
      </c>
      <c r="M169" s="44">
        <f>+M130-M167</f>
        <v/>
      </c>
      <c r="N169" s="44">
        <f>+N130-N167</f>
        <v/>
      </c>
      <c r="O169" s="44">
        <f>+O130-O167</f>
        <v/>
      </c>
      <c r="P169" s="44">
        <f>+P130-P167</f>
        <v/>
      </c>
      <c r="Q169" s="44">
        <f>+Q130-Q167</f>
        <v/>
      </c>
      <c r="R169" s="44">
        <f>+R130-R167</f>
        <v/>
      </c>
    </row>
    <row r="170">
      <c r="C170" s="34" t="inlineStr">
        <is>
          <t>Net Income Margin (%)</t>
        </is>
      </c>
      <c r="D170" s="35" t="n"/>
      <c r="E170" s="36" t="n"/>
      <c r="F170" s="47">
        <f>+IFERROR(F169/F$39,0)</f>
        <v/>
      </c>
      <c r="G170" s="47">
        <f>+IFERROR(G169/G$39,0)</f>
        <v/>
      </c>
      <c r="H170" s="47">
        <f>+IFERROR(H169/H$39,0)</f>
        <v/>
      </c>
      <c r="I170" s="47">
        <f>+IFERROR(I169/I$39,0)</f>
        <v/>
      </c>
      <c r="J170" s="47">
        <f>+IFERROR(J169/J$39,0)</f>
        <v/>
      </c>
      <c r="K170" s="47">
        <f>+IFERROR(K169/K$39,0)</f>
        <v/>
      </c>
      <c r="L170" s="47">
        <f>+IFERROR(L169/L$39,0)</f>
        <v/>
      </c>
      <c r="M170" s="47">
        <f>+IFERROR(M169/M$39,0)</f>
        <v/>
      </c>
      <c r="N170" s="47">
        <f>+IFERROR(N169/N$39,0)</f>
        <v/>
      </c>
      <c r="O170" s="47">
        <f>+IFERROR(O169/O$39,0)</f>
        <v/>
      </c>
      <c r="P170" s="47">
        <f>+IFERROR(P169/P$39,0)</f>
        <v/>
      </c>
      <c r="Q170" s="47">
        <f>+IFERROR(Q169/Q$39,0)</f>
        <v/>
      </c>
      <c r="R170" s="47">
        <f>+IFERROR(R169/R$39,0)</f>
        <v/>
      </c>
    </row>
    <row r="171" ht="3" customHeight="1" s="39"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2019-06-17T21:55:34Z</dcterms:created>
  <dcterms:modified xsi:type="dcterms:W3CDTF">2025-03-07T13:16:47Z</dcterms:modified>
  <cp:lastModifiedBy>Matt Borgeson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