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styEddy\OneDrive - 29th Street Capital\Desktop\29th Street Capital\Dispositions\Argenta\Due Diligence\Financials-Rent Rolls-AR\"/>
    </mc:Choice>
  </mc:AlternateContent>
  <xr:revisionPtr revIDLastSave="0" documentId="13_ncr:1_{7CC0D512-ABF4-4926-97E5-E687377FFD1E}" xr6:coauthVersionLast="47" xr6:coauthVersionMax="47" xr10:uidLastSave="{00000000-0000-0000-0000-000000000000}"/>
  <bookViews>
    <workbookView xWindow="-12120" yWindow="12852" windowWidth="23256" windowHeight="12456" xr2:uid="{00000000-000D-0000-FFFF-FFFF00000000}"/>
  </bookViews>
  <sheets>
    <sheet name="Argenta Apartments" sheetId="1" r:id="rId1"/>
  </sheets>
  <definedNames>
    <definedName name="_xlnm.Print_Titles" localSheetId="0">'Argenta Apartments'!$7:$7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1" i="1" l="1"/>
  <c r="S221" i="1"/>
  <c r="R221" i="1"/>
  <c r="T219" i="1"/>
  <c r="S219" i="1"/>
  <c r="R219" i="1"/>
  <c r="T217" i="1"/>
  <c r="S217" i="1"/>
  <c r="R217" i="1"/>
  <c r="AF215" i="1"/>
  <c r="N215" i="1" s="1"/>
  <c r="X215" i="1"/>
  <c r="F215" i="1" s="1"/>
  <c r="T215" i="1"/>
  <c r="S215" i="1"/>
  <c r="R215" i="1"/>
  <c r="AG214" i="1"/>
  <c r="AG215" i="1" s="1"/>
  <c r="O215" i="1" s="1"/>
  <c r="AF214" i="1"/>
  <c r="AE214" i="1"/>
  <c r="AE215" i="1" s="1"/>
  <c r="M215" i="1" s="1"/>
  <c r="AD214" i="1"/>
  <c r="AD215" i="1" s="1"/>
  <c r="L215" i="1" s="1"/>
  <c r="AC214" i="1"/>
  <c r="AC215" i="1" s="1"/>
  <c r="K215" i="1" s="1"/>
  <c r="AB214" i="1"/>
  <c r="AB215" i="1" s="1"/>
  <c r="J215" i="1" s="1"/>
  <c r="AA214" i="1"/>
  <c r="AA215" i="1" s="1"/>
  <c r="I215" i="1" s="1"/>
  <c r="Z214" i="1"/>
  <c r="Z215" i="1" s="1"/>
  <c r="H215" i="1" s="1"/>
  <c r="Y214" i="1"/>
  <c r="Y215" i="1" s="1"/>
  <c r="G215" i="1" s="1"/>
  <c r="X214" i="1"/>
  <c r="W214" i="1"/>
  <c r="W215" i="1" s="1"/>
  <c r="E215" i="1" s="1"/>
  <c r="V214" i="1"/>
  <c r="V215" i="1" s="1"/>
  <c r="D215" i="1" s="1"/>
  <c r="U214" i="1"/>
  <c r="U215" i="1" s="1"/>
  <c r="C215" i="1" s="1"/>
  <c r="T211" i="1"/>
  <c r="S211" i="1"/>
  <c r="R211" i="1"/>
  <c r="AG210" i="1"/>
  <c r="AF210" i="1"/>
  <c r="AF217" i="1" s="1"/>
  <c r="N217" i="1" s="1"/>
  <c r="AE210" i="1"/>
  <c r="AD210" i="1"/>
  <c r="AC210" i="1"/>
  <c r="AB210" i="1"/>
  <c r="AA210" i="1"/>
  <c r="Z210" i="1"/>
  <c r="Y210" i="1"/>
  <c r="X210" i="1"/>
  <c r="W210" i="1"/>
  <c r="V210" i="1"/>
  <c r="U210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AG208" i="1"/>
  <c r="AF208" i="1"/>
  <c r="AE208" i="1"/>
  <c r="AD208" i="1"/>
  <c r="AC208" i="1"/>
  <c r="AB208" i="1"/>
  <c r="AA208" i="1"/>
  <c r="AA211" i="1" s="1"/>
  <c r="I211" i="1" s="1"/>
  <c r="Z208" i="1"/>
  <c r="Y208" i="1"/>
  <c r="X208" i="1"/>
  <c r="X211" i="1" s="1"/>
  <c r="F211" i="1" s="1"/>
  <c r="W208" i="1"/>
  <c r="V208" i="1"/>
  <c r="U208" i="1"/>
  <c r="U211" i="1" s="1"/>
  <c r="C211" i="1" s="1"/>
  <c r="V205" i="1"/>
  <c r="D205" i="1" s="1"/>
  <c r="T205" i="1"/>
  <c r="S205" i="1"/>
  <c r="R205" i="1"/>
  <c r="AG204" i="1"/>
  <c r="AG205" i="1" s="1"/>
  <c r="O205" i="1" s="1"/>
  <c r="AF204" i="1"/>
  <c r="AF205" i="1" s="1"/>
  <c r="N205" i="1" s="1"/>
  <c r="AE204" i="1"/>
  <c r="AE205" i="1" s="1"/>
  <c r="M205" i="1" s="1"/>
  <c r="AD204" i="1"/>
  <c r="AD205" i="1" s="1"/>
  <c r="L205" i="1" s="1"/>
  <c r="AC204" i="1"/>
  <c r="AB204" i="1"/>
  <c r="AB205" i="1" s="1"/>
  <c r="J205" i="1" s="1"/>
  <c r="AA204" i="1"/>
  <c r="AA205" i="1" s="1"/>
  <c r="I205" i="1" s="1"/>
  <c r="Z204" i="1"/>
  <c r="Z205" i="1" s="1"/>
  <c r="H205" i="1" s="1"/>
  <c r="Y204" i="1"/>
  <c r="Y205" i="1" s="1"/>
  <c r="G205" i="1" s="1"/>
  <c r="X204" i="1"/>
  <c r="X205" i="1" s="1"/>
  <c r="F205" i="1" s="1"/>
  <c r="W204" i="1"/>
  <c r="W205" i="1" s="1"/>
  <c r="E205" i="1" s="1"/>
  <c r="V204" i="1"/>
  <c r="U204" i="1"/>
  <c r="U205" i="1" s="1"/>
  <c r="C205" i="1" s="1"/>
  <c r="T200" i="1"/>
  <c r="S200" i="1"/>
  <c r="R200" i="1"/>
  <c r="T198" i="1"/>
  <c r="S198" i="1"/>
  <c r="R198" i="1"/>
  <c r="AG197" i="1"/>
  <c r="AG198" i="1" s="1"/>
  <c r="O198" i="1" s="1"/>
  <c r="AF197" i="1"/>
  <c r="AF198" i="1" s="1"/>
  <c r="N198" i="1" s="1"/>
  <c r="AE197" i="1"/>
  <c r="AE198" i="1" s="1"/>
  <c r="M198" i="1" s="1"/>
  <c r="AD197" i="1"/>
  <c r="AD198" i="1" s="1"/>
  <c r="L198" i="1" s="1"/>
  <c r="AC197" i="1"/>
  <c r="AC198" i="1" s="1"/>
  <c r="K198" i="1" s="1"/>
  <c r="AB197" i="1"/>
  <c r="AB198" i="1" s="1"/>
  <c r="J198" i="1" s="1"/>
  <c r="AA197" i="1"/>
  <c r="AA198" i="1" s="1"/>
  <c r="I198" i="1" s="1"/>
  <c r="Z197" i="1"/>
  <c r="Z198" i="1" s="1"/>
  <c r="H198" i="1" s="1"/>
  <c r="Y197" i="1"/>
  <c r="Y198" i="1" s="1"/>
  <c r="G198" i="1" s="1"/>
  <c r="X197" i="1"/>
  <c r="X198" i="1" s="1"/>
  <c r="F198" i="1" s="1"/>
  <c r="W197" i="1"/>
  <c r="W198" i="1" s="1"/>
  <c r="E198" i="1" s="1"/>
  <c r="V197" i="1"/>
  <c r="V198" i="1" s="1"/>
  <c r="D198" i="1" s="1"/>
  <c r="U197" i="1"/>
  <c r="U198" i="1" s="1"/>
  <c r="C198" i="1" s="1"/>
  <c r="T194" i="1"/>
  <c r="S194" i="1"/>
  <c r="R194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4" i="1"/>
  <c r="S174" i="1"/>
  <c r="R174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AC160" i="1"/>
  <c r="K160" i="1" s="1"/>
  <c r="T160" i="1"/>
  <c r="S160" i="1"/>
  <c r="R160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AG152" i="1"/>
  <c r="AG160" i="1" s="1"/>
  <c r="O160" i="1" s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49" i="1"/>
  <c r="S149" i="1"/>
  <c r="R149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19" i="1"/>
  <c r="S119" i="1"/>
  <c r="R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AG112" i="1"/>
  <c r="AG119" i="1" s="1"/>
  <c r="O119" i="1" s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AG111" i="1"/>
  <c r="AF111" i="1"/>
  <c r="AE111" i="1"/>
  <c r="AD111" i="1"/>
  <c r="AD119" i="1" s="1"/>
  <c r="L119" i="1" s="1"/>
  <c r="AC111" i="1"/>
  <c r="AB111" i="1"/>
  <c r="AA111" i="1"/>
  <c r="Z111" i="1"/>
  <c r="Y111" i="1"/>
  <c r="X111" i="1"/>
  <c r="W111" i="1"/>
  <c r="V111" i="1"/>
  <c r="U111" i="1"/>
  <c r="AG110" i="1"/>
  <c r="AF110" i="1"/>
  <c r="AE110" i="1"/>
  <c r="AD110" i="1"/>
  <c r="AC110" i="1"/>
  <c r="AB110" i="1"/>
  <c r="AA110" i="1"/>
  <c r="AA119" i="1" s="1"/>
  <c r="I119" i="1" s="1"/>
  <c r="Z110" i="1"/>
  <c r="Z119" i="1" s="1"/>
  <c r="H119" i="1" s="1"/>
  <c r="Y110" i="1"/>
  <c r="X110" i="1"/>
  <c r="W110" i="1"/>
  <c r="V110" i="1"/>
  <c r="U110" i="1"/>
  <c r="T107" i="1"/>
  <c r="S107" i="1"/>
  <c r="R107" i="1"/>
  <c r="T105" i="1"/>
  <c r="S105" i="1"/>
  <c r="R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AG102" i="1"/>
  <c r="AF102" i="1"/>
  <c r="AF105" i="1" s="1"/>
  <c r="N105" i="1" s="1"/>
  <c r="AE102" i="1"/>
  <c r="AD102" i="1"/>
  <c r="AD105" i="1" s="1"/>
  <c r="L105" i="1" s="1"/>
  <c r="AC102" i="1"/>
  <c r="AB102" i="1"/>
  <c r="AA102" i="1"/>
  <c r="Z102" i="1"/>
  <c r="Y102" i="1"/>
  <c r="X102" i="1"/>
  <c r="W102" i="1"/>
  <c r="V102" i="1"/>
  <c r="U102" i="1"/>
  <c r="AG101" i="1"/>
  <c r="AF101" i="1"/>
  <c r="AE101" i="1"/>
  <c r="AD101" i="1"/>
  <c r="AC101" i="1"/>
  <c r="AC105" i="1" s="1"/>
  <c r="K105" i="1" s="1"/>
  <c r="AB101" i="1"/>
  <c r="AA101" i="1"/>
  <c r="Z101" i="1"/>
  <c r="Z105" i="1" s="1"/>
  <c r="H105" i="1" s="1"/>
  <c r="Y101" i="1"/>
  <c r="X101" i="1"/>
  <c r="W101" i="1"/>
  <c r="W105" i="1" s="1"/>
  <c r="E105" i="1" s="1"/>
  <c r="V101" i="1"/>
  <c r="U101" i="1"/>
  <c r="T98" i="1"/>
  <c r="S98" i="1"/>
  <c r="R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AG96" i="1"/>
  <c r="AF96" i="1"/>
  <c r="AE96" i="1"/>
  <c r="AD96" i="1"/>
  <c r="AC96" i="1"/>
  <c r="AB96" i="1"/>
  <c r="AA96" i="1"/>
  <c r="Z96" i="1"/>
  <c r="Y96" i="1"/>
  <c r="X96" i="1"/>
  <c r="X98" i="1" s="1"/>
  <c r="F98" i="1" s="1"/>
  <c r="W96" i="1"/>
  <c r="V96" i="1"/>
  <c r="U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U98" i="1" s="1"/>
  <c r="C98" i="1" s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AG93" i="1"/>
  <c r="AF93" i="1"/>
  <c r="AE93" i="1"/>
  <c r="AE98" i="1" s="1"/>
  <c r="M98" i="1" s="1"/>
  <c r="AD93" i="1"/>
  <c r="AC93" i="1"/>
  <c r="AB93" i="1"/>
  <c r="AA93" i="1"/>
  <c r="Z93" i="1"/>
  <c r="Y93" i="1"/>
  <c r="Y98" i="1" s="1"/>
  <c r="G98" i="1" s="1"/>
  <c r="X93" i="1"/>
  <c r="W93" i="1"/>
  <c r="V93" i="1"/>
  <c r="U93" i="1"/>
  <c r="AG92" i="1"/>
  <c r="AF92" i="1"/>
  <c r="AE92" i="1"/>
  <c r="AD92" i="1"/>
  <c r="AC92" i="1"/>
  <c r="AB92" i="1"/>
  <c r="AA92" i="1"/>
  <c r="AA98" i="1" s="1"/>
  <c r="I98" i="1" s="1"/>
  <c r="Z92" i="1"/>
  <c r="Y92" i="1"/>
  <c r="X92" i="1"/>
  <c r="W92" i="1"/>
  <c r="V92" i="1"/>
  <c r="U92" i="1"/>
  <c r="T89" i="1"/>
  <c r="S89" i="1"/>
  <c r="R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76" i="1"/>
  <c r="S76" i="1"/>
  <c r="R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3" i="1"/>
  <c r="S63" i="1"/>
  <c r="R63" i="1"/>
  <c r="T61" i="1"/>
  <c r="S61" i="1"/>
  <c r="R61" i="1"/>
  <c r="AG59" i="1"/>
  <c r="O59" i="1" s="1"/>
  <c r="T59" i="1"/>
  <c r="S59" i="1"/>
  <c r="R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AG54" i="1"/>
  <c r="AF54" i="1"/>
  <c r="AE54" i="1"/>
  <c r="AD54" i="1"/>
  <c r="AC54" i="1"/>
  <c r="AB54" i="1"/>
  <c r="AB59" i="1" s="1"/>
  <c r="J59" i="1" s="1"/>
  <c r="AA54" i="1"/>
  <c r="AA59" i="1" s="1"/>
  <c r="I59" i="1" s="1"/>
  <c r="Z54" i="1"/>
  <c r="Z59" i="1" s="1"/>
  <c r="H59" i="1" s="1"/>
  <c r="Y54" i="1"/>
  <c r="X54" i="1"/>
  <c r="W54" i="1"/>
  <c r="V54" i="1"/>
  <c r="U54" i="1"/>
  <c r="T51" i="1"/>
  <c r="S51" i="1"/>
  <c r="R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AG44" i="1"/>
  <c r="AF44" i="1"/>
  <c r="AF51" i="1" s="1"/>
  <c r="N51" i="1" s="1"/>
  <c r="AE44" i="1"/>
  <c r="AE51" i="1" s="1"/>
  <c r="M51" i="1" s="1"/>
  <c r="AD44" i="1"/>
  <c r="AC44" i="1"/>
  <c r="AC51" i="1" s="1"/>
  <c r="K51" i="1" s="1"/>
  <c r="AB44" i="1"/>
  <c r="AA44" i="1"/>
  <c r="Z44" i="1"/>
  <c r="Y44" i="1"/>
  <c r="X44" i="1"/>
  <c r="W44" i="1"/>
  <c r="V44" i="1"/>
  <c r="U44" i="1"/>
  <c r="T41" i="1"/>
  <c r="S41" i="1"/>
  <c r="R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G38" i="1"/>
  <c r="AF38" i="1"/>
  <c r="AE38" i="1"/>
  <c r="AD38" i="1"/>
  <c r="AC38" i="1"/>
  <c r="AB38" i="1"/>
  <c r="AA38" i="1"/>
  <c r="Z38" i="1"/>
  <c r="Z41" i="1" s="1"/>
  <c r="H41" i="1" s="1"/>
  <c r="Y38" i="1"/>
  <c r="X38" i="1"/>
  <c r="W38" i="1"/>
  <c r="V38" i="1"/>
  <c r="U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G35" i="1"/>
  <c r="AG41" i="1" s="1"/>
  <c r="O41" i="1" s="1"/>
  <c r="AF35" i="1"/>
  <c r="AF41" i="1" s="1"/>
  <c r="N41" i="1" s="1"/>
  <c r="AE35" i="1"/>
  <c r="AD35" i="1"/>
  <c r="AC35" i="1"/>
  <c r="AB35" i="1"/>
  <c r="AA35" i="1"/>
  <c r="Z35" i="1"/>
  <c r="Y35" i="1"/>
  <c r="X35" i="1"/>
  <c r="X41" i="1" s="1"/>
  <c r="F41" i="1" s="1"/>
  <c r="W35" i="1"/>
  <c r="W41" i="1" s="1"/>
  <c r="E41" i="1" s="1"/>
  <c r="V35" i="1"/>
  <c r="U35" i="1"/>
  <c r="U41" i="1" s="1"/>
  <c r="C41" i="1" s="1"/>
  <c r="T32" i="1"/>
  <c r="S32" i="1"/>
  <c r="R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AG28" i="1"/>
  <c r="AF28" i="1"/>
  <c r="AE28" i="1"/>
  <c r="AD28" i="1"/>
  <c r="AD32" i="1" s="1"/>
  <c r="L32" i="1" s="1"/>
  <c r="AC28" i="1"/>
  <c r="AB28" i="1"/>
  <c r="AB32" i="1" s="1"/>
  <c r="J32" i="1" s="1"/>
  <c r="AA28" i="1"/>
  <c r="AA32" i="1" s="1"/>
  <c r="I32" i="1" s="1"/>
  <c r="Z28" i="1"/>
  <c r="Y28" i="1"/>
  <c r="X28" i="1"/>
  <c r="W28" i="1"/>
  <c r="V28" i="1"/>
  <c r="U28" i="1"/>
  <c r="T24" i="1"/>
  <c r="S24" i="1"/>
  <c r="R24" i="1"/>
  <c r="T22" i="1"/>
  <c r="S22" i="1"/>
  <c r="R22" i="1"/>
  <c r="AG21" i="1"/>
  <c r="AF21" i="1"/>
  <c r="AF22" i="1" s="1"/>
  <c r="N22" i="1" s="1"/>
  <c r="AE21" i="1"/>
  <c r="AD21" i="1"/>
  <c r="AC21" i="1"/>
  <c r="AB21" i="1"/>
  <c r="AA21" i="1"/>
  <c r="Z21" i="1"/>
  <c r="Y21" i="1"/>
  <c r="X21" i="1"/>
  <c r="W21" i="1"/>
  <c r="V21" i="1"/>
  <c r="U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G17" i="1"/>
  <c r="AF17" i="1"/>
  <c r="AE17" i="1"/>
  <c r="AD17" i="1"/>
  <c r="AC17" i="1"/>
  <c r="AB17" i="1"/>
  <c r="AA17" i="1"/>
  <c r="Z17" i="1"/>
  <c r="Y17" i="1"/>
  <c r="Y22" i="1" s="1"/>
  <c r="G22" i="1" s="1"/>
  <c r="X17" i="1"/>
  <c r="W17" i="1"/>
  <c r="V17" i="1"/>
  <c r="U17" i="1"/>
  <c r="AG16" i="1"/>
  <c r="AG22" i="1" s="1"/>
  <c r="O22" i="1" s="1"/>
  <c r="AF16" i="1"/>
  <c r="AE16" i="1"/>
  <c r="AD16" i="1"/>
  <c r="AC16" i="1"/>
  <c r="AB16" i="1"/>
  <c r="AB24" i="1" s="1"/>
  <c r="J24" i="1" s="1"/>
  <c r="AA16" i="1"/>
  <c r="Z16" i="1"/>
  <c r="Y16" i="1"/>
  <c r="X16" i="1"/>
  <c r="W16" i="1"/>
  <c r="V16" i="1"/>
  <c r="U16" i="1"/>
  <c r="AB13" i="1"/>
  <c r="J13" i="1" s="1"/>
  <c r="V13" i="1"/>
  <c r="D13" i="1" s="1"/>
  <c r="T13" i="1"/>
  <c r="S13" i="1"/>
  <c r="R13" i="1"/>
  <c r="AG12" i="1"/>
  <c r="AF12" i="1"/>
  <c r="AE12" i="1"/>
  <c r="AD12" i="1"/>
  <c r="AC12" i="1"/>
  <c r="AB12" i="1"/>
  <c r="AA12" i="1"/>
  <c r="Z12" i="1"/>
  <c r="Y12" i="1"/>
  <c r="X12" i="1"/>
  <c r="W12" i="1"/>
  <c r="W13" i="1" s="1"/>
  <c r="E13" i="1" s="1"/>
  <c r="V12" i="1"/>
  <c r="U12" i="1"/>
  <c r="AG11" i="1"/>
  <c r="AF11" i="1"/>
  <c r="AE11" i="1"/>
  <c r="AD11" i="1"/>
  <c r="AC11" i="1"/>
  <c r="AB11" i="1"/>
  <c r="AA11" i="1"/>
  <c r="Z11" i="1"/>
  <c r="Y11" i="1"/>
  <c r="Y13" i="1" s="1"/>
  <c r="G13" i="1" s="1"/>
  <c r="X11" i="1"/>
  <c r="W11" i="1"/>
  <c r="V11" i="1"/>
  <c r="V24" i="1" s="1"/>
  <c r="D24" i="1" s="1"/>
  <c r="U11" i="1"/>
  <c r="U13" i="1" s="1"/>
  <c r="C13" i="1" s="1"/>
  <c r="W59" i="1" l="1"/>
  <c r="E59" i="1" s="1"/>
  <c r="Y105" i="1"/>
  <c r="G105" i="1" s="1"/>
  <c r="AE105" i="1"/>
  <c r="M105" i="1" s="1"/>
  <c r="AD51" i="1"/>
  <c r="L51" i="1" s="1"/>
  <c r="AG51" i="1"/>
  <c r="O51" i="1" s="1"/>
  <c r="AC59" i="1"/>
  <c r="K59" i="1" s="1"/>
  <c r="AF98" i="1"/>
  <c r="N98" i="1" s="1"/>
  <c r="V217" i="1"/>
  <c r="D217" i="1" s="1"/>
  <c r="Y211" i="1"/>
  <c r="G211" i="1" s="1"/>
  <c r="AB217" i="1"/>
  <c r="J217" i="1" s="1"/>
  <c r="AB89" i="1"/>
  <c r="J89" i="1" s="1"/>
  <c r="U194" i="1"/>
  <c r="C194" i="1" s="1"/>
  <c r="X194" i="1"/>
  <c r="F194" i="1" s="1"/>
  <c r="W194" i="1"/>
  <c r="E194" i="1" s="1"/>
  <c r="AE194" i="1"/>
  <c r="M194" i="1" s="1"/>
  <c r="Z211" i="1"/>
  <c r="H211" i="1" s="1"/>
  <c r="AC211" i="1"/>
  <c r="K211" i="1" s="1"/>
  <c r="AD98" i="1"/>
  <c r="L98" i="1" s="1"/>
  <c r="AE32" i="1"/>
  <c r="M32" i="1" s="1"/>
  <c r="W89" i="1"/>
  <c r="E89" i="1" s="1"/>
  <c r="AA174" i="1"/>
  <c r="I174" i="1" s="1"/>
  <c r="Y89" i="1"/>
  <c r="G89" i="1" s="1"/>
  <c r="AF59" i="1"/>
  <c r="N59" i="1" s="1"/>
  <c r="AB76" i="1"/>
  <c r="J76" i="1" s="1"/>
  <c r="X89" i="1"/>
  <c r="F89" i="1" s="1"/>
  <c r="W107" i="1"/>
  <c r="E107" i="1" s="1"/>
  <c r="U160" i="1"/>
  <c r="C160" i="1" s="1"/>
  <c r="AD160" i="1"/>
  <c r="L160" i="1" s="1"/>
  <c r="W160" i="1"/>
  <c r="E160" i="1" s="1"/>
  <c r="AF61" i="1"/>
  <c r="N61" i="1" s="1"/>
  <c r="W63" i="1"/>
  <c r="E63" i="1" s="1"/>
  <c r="X149" i="1"/>
  <c r="F149" i="1" s="1"/>
  <c r="V160" i="1"/>
  <c r="D160" i="1" s="1"/>
  <c r="Y160" i="1"/>
  <c r="G160" i="1" s="1"/>
  <c r="Y149" i="1"/>
  <c r="G149" i="1" s="1"/>
  <c r="AB149" i="1"/>
  <c r="J149" i="1" s="1"/>
  <c r="AD217" i="1"/>
  <c r="L217" i="1" s="1"/>
  <c r="V22" i="1"/>
  <c r="D22" i="1" s="1"/>
  <c r="X219" i="1"/>
  <c r="F219" i="1" s="1"/>
  <c r="W51" i="1"/>
  <c r="E51" i="1" s="1"/>
  <c r="Z51" i="1"/>
  <c r="H51" i="1" s="1"/>
  <c r="AE59" i="1"/>
  <c r="M59" i="1" s="1"/>
  <c r="U105" i="1"/>
  <c r="C105" i="1" s="1"/>
  <c r="AA217" i="1"/>
  <c r="I217" i="1" s="1"/>
  <c r="U76" i="1"/>
  <c r="C76" i="1" s="1"/>
  <c r="AC13" i="1"/>
  <c r="K13" i="1" s="1"/>
  <c r="Z63" i="1"/>
  <c r="H63" i="1" s="1"/>
  <c r="AC32" i="1"/>
  <c r="K32" i="1" s="1"/>
  <c r="AA51" i="1"/>
  <c r="I51" i="1" s="1"/>
  <c r="V119" i="1"/>
  <c r="D119" i="1" s="1"/>
  <c r="AE119" i="1"/>
  <c r="M119" i="1" s="1"/>
  <c r="U119" i="1"/>
  <c r="C119" i="1" s="1"/>
  <c r="X119" i="1"/>
  <c r="F119" i="1" s="1"/>
  <c r="Z149" i="1"/>
  <c r="H149" i="1" s="1"/>
  <c r="AF211" i="1"/>
  <c r="N211" i="1" s="1"/>
  <c r="U61" i="1"/>
  <c r="C61" i="1" s="1"/>
  <c r="Y51" i="1"/>
  <c r="G51" i="1" s="1"/>
  <c r="AD174" i="1"/>
  <c r="L174" i="1" s="1"/>
  <c r="AG217" i="1"/>
  <c r="O217" i="1" s="1"/>
  <c r="W211" i="1"/>
  <c r="E211" i="1" s="1"/>
  <c r="AA22" i="1"/>
  <c r="I22" i="1" s="1"/>
  <c r="AG107" i="1"/>
  <c r="O107" i="1" s="1"/>
  <c r="Z89" i="1"/>
  <c r="H89" i="1" s="1"/>
  <c r="V98" i="1"/>
  <c r="D98" i="1" s="1"/>
  <c r="AE174" i="1"/>
  <c r="M174" i="1" s="1"/>
  <c r="W221" i="1"/>
  <c r="E221" i="1" s="1"/>
  <c r="W98" i="1"/>
  <c r="E98" i="1" s="1"/>
  <c r="Z98" i="1"/>
  <c r="H98" i="1" s="1"/>
  <c r="AF174" i="1"/>
  <c r="N174" i="1" s="1"/>
  <c r="Y174" i="1"/>
  <c r="G174" i="1" s="1"/>
  <c r="AG194" i="1"/>
  <c r="O194" i="1" s="1"/>
  <c r="V211" i="1"/>
  <c r="D211" i="1" s="1"/>
  <c r="AC22" i="1"/>
  <c r="K22" i="1" s="1"/>
  <c r="X51" i="1"/>
  <c r="F51" i="1" s="1"/>
  <c r="AD22" i="1"/>
  <c r="L22" i="1" s="1"/>
  <c r="Z22" i="1"/>
  <c r="H22" i="1" s="1"/>
  <c r="AD76" i="1"/>
  <c r="L76" i="1" s="1"/>
  <c r="AG200" i="1"/>
  <c r="O200" i="1" s="1"/>
  <c r="AF89" i="1"/>
  <c r="N89" i="1" s="1"/>
  <c r="AF160" i="1"/>
  <c r="N160" i="1" s="1"/>
  <c r="AG174" i="1"/>
  <c r="O174" i="1" s="1"/>
  <c r="W217" i="1"/>
  <c r="E217" i="1" s="1"/>
  <c r="AC61" i="1"/>
  <c r="K61" i="1" s="1"/>
  <c r="AG24" i="1"/>
  <c r="O24" i="1" s="1"/>
  <c r="AC24" i="1"/>
  <c r="K24" i="1" s="1"/>
  <c r="AC41" i="1"/>
  <c r="K41" i="1" s="1"/>
  <c r="AD41" i="1"/>
  <c r="L41" i="1" s="1"/>
  <c r="X105" i="1"/>
  <c r="F105" i="1" s="1"/>
  <c r="X221" i="1"/>
  <c r="F221" i="1" s="1"/>
  <c r="X13" i="1"/>
  <c r="F13" i="1" s="1"/>
  <c r="X24" i="1"/>
  <c r="F24" i="1" s="1"/>
  <c r="Y107" i="1"/>
  <c r="G107" i="1" s="1"/>
  <c r="AC219" i="1"/>
  <c r="K219" i="1" s="1"/>
  <c r="AC200" i="1"/>
  <c r="K200" i="1" s="1"/>
  <c r="AA105" i="1"/>
  <c r="I105" i="1" s="1"/>
  <c r="U24" i="1"/>
  <c r="C24" i="1" s="1"/>
  <c r="U63" i="1"/>
  <c r="C63" i="1" s="1"/>
  <c r="U221" i="1"/>
  <c r="C221" i="1" s="1"/>
  <c r="V63" i="1"/>
  <c r="D63" i="1" s="1"/>
  <c r="V221" i="1"/>
  <c r="D221" i="1" s="1"/>
  <c r="Y200" i="1"/>
  <c r="G200" i="1" s="1"/>
  <c r="V107" i="1"/>
  <c r="D107" i="1" s="1"/>
  <c r="V89" i="1"/>
  <c r="D89" i="1" s="1"/>
  <c r="AG89" i="1"/>
  <c r="O89" i="1" s="1"/>
  <c r="AE160" i="1"/>
  <c r="M160" i="1" s="1"/>
  <c r="AB174" i="1"/>
  <c r="J174" i="1" s="1"/>
  <c r="AE22" i="1"/>
  <c r="M22" i="1" s="1"/>
  <c r="X59" i="1"/>
  <c r="F59" i="1" s="1"/>
  <c r="AB22" i="1"/>
  <c r="J22" i="1" s="1"/>
  <c r="AD24" i="1"/>
  <c r="L24" i="1" s="1"/>
  <c r="X61" i="1"/>
  <c r="F61" i="1" s="1"/>
  <c r="U32" i="1"/>
  <c r="C32" i="1" s="1"/>
  <c r="AE41" i="1"/>
  <c r="M41" i="1" s="1"/>
  <c r="V59" i="1"/>
  <c r="D59" i="1" s="1"/>
  <c r="Y59" i="1"/>
  <c r="G59" i="1" s="1"/>
  <c r="AD200" i="1"/>
  <c r="L200" i="1" s="1"/>
  <c r="AG76" i="1"/>
  <c r="O76" i="1" s="1"/>
  <c r="AB105" i="1"/>
  <c r="J105" i="1" s="1"/>
  <c r="Y194" i="1"/>
  <c r="G194" i="1" s="1"/>
  <c r="Y217" i="1"/>
  <c r="G217" i="1" s="1"/>
  <c r="AA24" i="1"/>
  <c r="I24" i="1" s="1"/>
  <c r="AA63" i="1"/>
  <c r="I63" i="1" s="1"/>
  <c r="AB219" i="1"/>
  <c r="J219" i="1" s="1"/>
  <c r="Z194" i="1"/>
  <c r="H194" i="1" s="1"/>
  <c r="AF119" i="1"/>
  <c r="N119" i="1" s="1"/>
  <c r="AE76" i="1"/>
  <c r="M76" i="1" s="1"/>
  <c r="AD219" i="1"/>
  <c r="L219" i="1" s="1"/>
  <c r="AA107" i="1"/>
  <c r="I107" i="1" s="1"/>
  <c r="Y63" i="1"/>
  <c r="G63" i="1" s="1"/>
  <c r="AB107" i="1"/>
  <c r="J107" i="1" s="1"/>
  <c r="AB119" i="1"/>
  <c r="J119" i="1" s="1"/>
  <c r="AF219" i="1"/>
  <c r="N219" i="1" s="1"/>
  <c r="AC89" i="1"/>
  <c r="K89" i="1" s="1"/>
  <c r="V174" i="1"/>
  <c r="D174" i="1" s="1"/>
  <c r="AA194" i="1"/>
  <c r="I194" i="1" s="1"/>
  <c r="V194" i="1"/>
  <c r="D194" i="1" s="1"/>
  <c r="AE24" i="1"/>
  <c r="M24" i="1" s="1"/>
  <c r="AA13" i="1"/>
  <c r="I13" i="1" s="1"/>
  <c r="U51" i="1"/>
  <c r="C51" i="1" s="1"/>
  <c r="X63" i="1"/>
  <c r="F63" i="1" s="1"/>
  <c r="AD89" i="1"/>
  <c r="L89" i="1" s="1"/>
  <c r="AD107" i="1"/>
  <c r="L107" i="1" s="1"/>
  <c r="AB98" i="1"/>
  <c r="J98" i="1" s="1"/>
  <c r="X107" i="1"/>
  <c r="F107" i="1" s="1"/>
  <c r="AE149" i="1"/>
  <c r="M149" i="1" s="1"/>
  <c r="AB194" i="1"/>
  <c r="J194" i="1" s="1"/>
  <c r="Z76" i="1"/>
  <c r="H76" i="1" s="1"/>
  <c r="Z219" i="1"/>
  <c r="H219" i="1" s="1"/>
  <c r="AA219" i="1"/>
  <c r="I219" i="1" s="1"/>
  <c r="AA200" i="1"/>
  <c r="I200" i="1" s="1"/>
  <c r="Z221" i="1"/>
  <c r="H221" i="1" s="1"/>
  <c r="U22" i="1"/>
  <c r="C22" i="1" s="1"/>
  <c r="AD63" i="1"/>
  <c r="L63" i="1" s="1"/>
  <c r="AD221" i="1"/>
  <c r="L221" i="1" s="1"/>
  <c r="AE63" i="1"/>
  <c r="M63" i="1" s="1"/>
  <c r="AE221" i="1"/>
  <c r="M221" i="1" s="1"/>
  <c r="AE13" i="1"/>
  <c r="M13" i="1" s="1"/>
  <c r="AD13" i="1"/>
  <c r="L13" i="1" s="1"/>
  <c r="V61" i="1"/>
  <c r="D61" i="1" s="1"/>
  <c r="V32" i="1"/>
  <c r="D32" i="1" s="1"/>
  <c r="V51" i="1"/>
  <c r="D51" i="1" s="1"/>
  <c r="AE89" i="1"/>
  <c r="M89" i="1" s="1"/>
  <c r="AE107" i="1"/>
  <c r="M107" i="1" s="1"/>
  <c r="AC98" i="1"/>
  <c r="K98" i="1" s="1"/>
  <c r="Z107" i="1"/>
  <c r="H107" i="1" s="1"/>
  <c r="AF149" i="1"/>
  <c r="N149" i="1" s="1"/>
  <c r="X160" i="1"/>
  <c r="F160" i="1" s="1"/>
  <c r="U174" i="1"/>
  <c r="C174" i="1" s="1"/>
  <c r="AC194" i="1"/>
  <c r="K194" i="1" s="1"/>
  <c r="AC205" i="1"/>
  <c r="K205" i="1" s="1"/>
  <c r="AC217" i="1"/>
  <c r="K217" i="1" s="1"/>
  <c r="AE211" i="1"/>
  <c r="M211" i="1" s="1"/>
  <c r="AF24" i="1"/>
  <c r="N24" i="1" s="1"/>
  <c r="AF221" i="1"/>
  <c r="N221" i="1" s="1"/>
  <c r="AF13" i="1"/>
  <c r="N13" i="1" s="1"/>
  <c r="W32" i="1"/>
  <c r="E32" i="1" s="1"/>
  <c r="AF32" i="1"/>
  <c r="N32" i="1" s="1"/>
  <c r="AF63" i="1"/>
  <c r="N63" i="1" s="1"/>
  <c r="AG105" i="1"/>
  <c r="O105" i="1" s="1"/>
  <c r="AF107" i="1"/>
  <c r="N107" i="1" s="1"/>
  <c r="AG149" i="1"/>
  <c r="O149" i="1" s="1"/>
  <c r="AD194" i="1"/>
  <c r="L194" i="1" s="1"/>
  <c r="U59" i="1"/>
  <c r="C59" i="1" s="1"/>
  <c r="AG13" i="1"/>
  <c r="O13" i="1" s="1"/>
  <c r="X32" i="1"/>
  <c r="F32" i="1" s="1"/>
  <c r="W61" i="1"/>
  <c r="E61" i="1" s="1"/>
  <c r="AG63" i="1"/>
  <c r="O63" i="1" s="1"/>
  <c r="W200" i="1"/>
  <c r="E200" i="1" s="1"/>
  <c r="W76" i="1"/>
  <c r="E76" i="1" s="1"/>
  <c r="W119" i="1"/>
  <c r="E119" i="1" s="1"/>
  <c r="U149" i="1"/>
  <c r="C149" i="1" s="1"/>
  <c r="Z160" i="1"/>
  <c r="H160" i="1" s="1"/>
  <c r="W174" i="1"/>
  <c r="E174" i="1" s="1"/>
  <c r="AE217" i="1"/>
  <c r="M217" i="1" s="1"/>
  <c r="AG32" i="1"/>
  <c r="O32" i="1" s="1"/>
  <c r="AG61" i="1"/>
  <c r="O61" i="1" s="1"/>
  <c r="AF76" i="1"/>
  <c r="N76" i="1" s="1"/>
  <c r="AA149" i="1"/>
  <c r="I149" i="1" s="1"/>
  <c r="W22" i="1"/>
  <c r="E22" i="1" s="1"/>
  <c r="W24" i="1"/>
  <c r="E24" i="1" s="1"/>
  <c r="Y32" i="1"/>
  <c r="G32" i="1" s="1"/>
  <c r="Y61" i="1"/>
  <c r="G61" i="1" s="1"/>
  <c r="AB61" i="1"/>
  <c r="J61" i="1" s="1"/>
  <c r="V41" i="1"/>
  <c r="D41" i="1" s="1"/>
  <c r="U219" i="1"/>
  <c r="C219" i="1" s="1"/>
  <c r="U200" i="1"/>
  <c r="C200" i="1" s="1"/>
  <c r="X200" i="1"/>
  <c r="F200" i="1" s="1"/>
  <c r="AA76" i="1"/>
  <c r="I76" i="1" s="1"/>
  <c r="AA160" i="1"/>
  <c r="I160" i="1" s="1"/>
  <c r="X174" i="1"/>
  <c r="F174" i="1" s="1"/>
  <c r="AF194" i="1"/>
  <c r="N194" i="1" s="1"/>
  <c r="AA221" i="1"/>
  <c r="I221" i="1" s="1"/>
  <c r="AC119" i="1"/>
  <c r="K119" i="1" s="1"/>
  <c r="X22" i="1"/>
  <c r="F22" i="1" s="1"/>
  <c r="Z32" i="1"/>
  <c r="H32" i="1" s="1"/>
  <c r="AD59" i="1"/>
  <c r="L59" i="1" s="1"/>
  <c r="AD61" i="1"/>
  <c r="L61" i="1" s="1"/>
  <c r="V219" i="1"/>
  <c r="D219" i="1" s="1"/>
  <c r="AE219" i="1"/>
  <c r="M219" i="1" s="1"/>
  <c r="AG98" i="1"/>
  <c r="O98" i="1" s="1"/>
  <c r="Y119" i="1"/>
  <c r="G119" i="1" s="1"/>
  <c r="W149" i="1"/>
  <c r="E149" i="1" s="1"/>
  <c r="AC149" i="1"/>
  <c r="K149" i="1" s="1"/>
  <c r="AB160" i="1"/>
  <c r="J160" i="1" s="1"/>
  <c r="AG221" i="1"/>
  <c r="O221" i="1" s="1"/>
  <c r="AA61" i="1"/>
  <c r="I61" i="1" s="1"/>
  <c r="AA41" i="1"/>
  <c r="I41" i="1" s="1"/>
  <c r="AE61" i="1"/>
  <c r="M61" i="1" s="1"/>
  <c r="W219" i="1"/>
  <c r="E219" i="1" s="1"/>
  <c r="AC76" i="1"/>
  <c r="K76" i="1" s="1"/>
  <c r="AA89" i="1"/>
  <c r="I89" i="1" s="1"/>
  <c r="Z174" i="1"/>
  <c r="H174" i="1" s="1"/>
  <c r="AC174" i="1"/>
  <c r="K174" i="1" s="1"/>
  <c r="Z200" i="1"/>
  <c r="H200" i="1" s="1"/>
  <c r="AB211" i="1"/>
  <c r="J211" i="1" s="1"/>
  <c r="U217" i="1"/>
  <c r="C217" i="1" s="1"/>
  <c r="AD149" i="1"/>
  <c r="L149" i="1" s="1"/>
  <c r="Y41" i="1"/>
  <c r="G41" i="1" s="1"/>
  <c r="AB41" i="1"/>
  <c r="J41" i="1" s="1"/>
  <c r="AB51" i="1"/>
  <c r="J51" i="1" s="1"/>
  <c r="X76" i="1"/>
  <c r="F76" i="1" s="1"/>
  <c r="U107" i="1"/>
  <c r="C107" i="1" s="1"/>
  <c r="U89" i="1"/>
  <c r="C89" i="1" s="1"/>
  <c r="V105" i="1"/>
  <c r="D105" i="1" s="1"/>
  <c r="V149" i="1"/>
  <c r="D149" i="1" s="1"/>
  <c r="AF200" i="1"/>
  <c r="N200" i="1" s="1"/>
  <c r="Y219" i="1"/>
  <c r="G219" i="1" s="1"/>
  <c r="AB221" i="1"/>
  <c r="J221" i="1" s="1"/>
  <c r="AB200" i="1"/>
  <c r="J200" i="1" s="1"/>
  <c r="AD211" i="1"/>
  <c r="L211" i="1" s="1"/>
  <c r="AC221" i="1"/>
  <c r="K221" i="1" s="1"/>
  <c r="Y24" i="1"/>
  <c r="G24" i="1" s="1"/>
  <c r="Z61" i="1"/>
  <c r="H61" i="1" s="1"/>
  <c r="AC63" i="1"/>
  <c r="K63" i="1" s="1"/>
  <c r="AC107" i="1"/>
  <c r="K107" i="1" s="1"/>
  <c r="X217" i="1"/>
  <c r="F217" i="1" s="1"/>
  <c r="V76" i="1"/>
  <c r="D76" i="1" s="1"/>
  <c r="AB63" i="1"/>
  <c r="J63" i="1" s="1"/>
  <c r="Z24" i="1"/>
  <c r="H24" i="1" s="1"/>
  <c r="Y76" i="1"/>
  <c r="G76" i="1" s="1"/>
  <c r="AE200" i="1"/>
  <c r="M200" i="1" s="1"/>
  <c r="AG211" i="1"/>
  <c r="O211" i="1" s="1"/>
  <c r="Z217" i="1"/>
  <c r="H217" i="1" s="1"/>
  <c r="AG219" i="1"/>
  <c r="O219" i="1" s="1"/>
  <c r="Z13" i="1"/>
  <c r="H13" i="1" s="1"/>
  <c r="V200" i="1"/>
  <c r="D200" i="1" s="1"/>
  <c r="Y221" i="1"/>
  <c r="G221" i="1" s="1"/>
</calcChain>
</file>

<file path=xl/sharedStrings.xml><?xml version="1.0" encoding="utf-8"?>
<sst xmlns="http://schemas.openxmlformats.org/spreadsheetml/2006/main" count="494" uniqueCount="494">
  <si>
    <t>Income Statement</t>
  </si>
  <si>
    <t>Argenta Apartments</t>
  </si>
  <si>
    <t>Accrual Basis</t>
  </si>
  <si>
    <t>Jan 2022 - Dec 2022</t>
  </si>
  <si>
    <t>Account</t>
  </si>
  <si>
    <t>Account Name</t>
  </si>
  <si>
    <t>Income Statement: GL Account Type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</si>
  <si>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</si>
  <si>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</si>
  <si>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</si>
  <si>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</si>
  <si>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</si>
  <si>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</si>
  <si>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</si>
  <si>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</si>
  <si>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</si>
  <si>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</si>
  <si>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</si>
  <si>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</si>
  <si>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Total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</si>
  <si>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</si>
  <si>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</si>
  <si>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</si>
  <si>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</si>
  <si>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</si>
  <si>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</si>
  <si>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</si>
  <si>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</si>
  <si>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</si>
  <si>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</si>
  <si>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</si>
  <si>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</si>
  <si>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</si>
  <si>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</si>
  <si>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</si>
  <si>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</si>
  <si>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Total Operating Income</t>
  </si>
  <si>
    <t>Net Rental Income</t>
  </si>
  <si>
    <t>Rent Potential</t>
  </si>
  <si>
    <t>4002</t>
  </si>
  <si>
    <t>Gross Potential Rent</t>
  </si>
  <si>
    <t>Argenta Apartments</t>
  </si>
  <si>
    <t>4003</t>
  </si>
  <si>
    <t>Loss/Gain to Lease</t>
  </si>
  <si>
    <t>Argenta Apartments</t>
  </si>
  <si>
    <t>Gross Scheduled Rent</t>
  </si>
  <si>
    <t>Income/Revenue Adjustments</t>
  </si>
  <si>
    <t>4004</t>
  </si>
  <si>
    <t>Vacancy</t>
  </si>
  <si>
    <t>Argenta Apartments</t>
  </si>
  <si>
    <t>4022</t>
  </si>
  <si>
    <t>Concessions</t>
  </si>
  <si>
    <t>Argenta Apartments</t>
  </si>
  <si>
    <t>4024</t>
  </si>
  <si>
    <t>Bad Debt Write Off</t>
  </si>
  <si>
    <t>Argenta Apartments</t>
  </si>
  <si>
    <t>4026</t>
  </si>
  <si>
    <t>Collections- Bad Debt Collected</t>
  </si>
  <si>
    <t>Argenta Apartments</t>
  </si>
  <si>
    <t>4027</t>
  </si>
  <si>
    <t>Non-Revenue Unit/Model</t>
  </si>
  <si>
    <t>Argenta Apartments</t>
  </si>
  <si>
    <t>4029</t>
  </si>
  <si>
    <t>Employee Rent Discount</t>
  </si>
  <si>
    <t>Argenta Apartments</t>
  </si>
  <si>
    <t>Income/Revenue Adjustments</t>
  </si>
  <si>
    <t>Net Rental Income</t>
  </si>
  <si>
    <t>Non-Rental Income</t>
  </si>
  <si>
    <t>Other Income &amp; Monthly Charges</t>
  </si>
  <si>
    <t>4113</t>
  </si>
  <si>
    <t>Pet Rent</t>
  </si>
  <si>
    <t>Argenta Apartments</t>
  </si>
  <si>
    <t>4117</t>
  </si>
  <si>
    <t>Internet/Cable Income - Revenue Share</t>
  </si>
  <si>
    <t>Argenta Apartments</t>
  </si>
  <si>
    <t>4520</t>
  </si>
  <si>
    <t>MTM Rent</t>
  </si>
  <si>
    <t>Argenta Apartments</t>
  </si>
  <si>
    <t>4550</t>
  </si>
  <si>
    <t>Interest Income</t>
  </si>
  <si>
    <t>Argenta Apartments</t>
  </si>
  <si>
    <t>Other Income &amp; Monthly Charges</t>
  </si>
  <si>
    <t>Utility Fees/Charges</t>
  </si>
  <si>
    <t>4411</t>
  </si>
  <si>
    <t>Resident Trash Charge</t>
  </si>
  <si>
    <t>Argenta Apartments</t>
  </si>
  <si>
    <t>4414</t>
  </si>
  <si>
    <t>Resident Water and Sewer Charge</t>
  </si>
  <si>
    <t>Argenta Apartments</t>
  </si>
  <si>
    <t>4415</t>
  </si>
  <si>
    <t>Resident Gas Charge</t>
  </si>
  <si>
    <t>Argenta Apartments</t>
  </si>
  <si>
    <t>4416</t>
  </si>
  <si>
    <t>Resident Electric Charge</t>
  </si>
  <si>
    <t>Argenta Apartments</t>
  </si>
  <si>
    <t>4417</t>
  </si>
  <si>
    <t>Resident CAM Charge</t>
  </si>
  <si>
    <t>Argenta Apartments</t>
  </si>
  <si>
    <t>4419</t>
  </si>
  <si>
    <t>Utility Service Fee Income</t>
  </si>
  <si>
    <t>Argenta Apartments</t>
  </si>
  <si>
    <t>Utility Fees/Charges</t>
  </si>
  <si>
    <t>Misc Income - Resident Fees</t>
  </si>
  <si>
    <t>4210</t>
  </si>
  <si>
    <t>Administrative Leasing Fee</t>
  </si>
  <si>
    <t>Argenta Apartments</t>
  </si>
  <si>
    <t>4211</t>
  </si>
  <si>
    <t>Application Fee</t>
  </si>
  <si>
    <t>Argenta Apartments</t>
  </si>
  <si>
    <t>4214</t>
  </si>
  <si>
    <t>Late Fee</t>
  </si>
  <si>
    <t>Argenta Apartments</t>
  </si>
  <si>
    <t>4216</t>
  </si>
  <si>
    <t>Non Refundable Pet Fee</t>
  </si>
  <si>
    <t>Argenta Apartments</t>
  </si>
  <si>
    <t>4217</t>
  </si>
  <si>
    <t>Lease Termination Fee</t>
  </si>
  <si>
    <t>Argenta Apartments</t>
  </si>
  <si>
    <t>4218</t>
  </si>
  <si>
    <t>Transfer Unit Fee</t>
  </si>
  <si>
    <t>Argenta Apartments</t>
  </si>
  <si>
    <t>4219</t>
  </si>
  <si>
    <t>Amenity Usage/Guest Suite Income</t>
  </si>
  <si>
    <t>Argenta Apartments</t>
  </si>
  <si>
    <t>Misc Income - Resident Fees</t>
  </si>
  <si>
    <t>Reimbursement Charges</t>
  </si>
  <si>
    <t>4311</t>
  </si>
  <si>
    <t>Building Protection Policy - Income</t>
  </si>
  <si>
    <t>Argenta Apartments</t>
  </si>
  <si>
    <t>4312</t>
  </si>
  <si>
    <t>Resident Pest Control</t>
  </si>
  <si>
    <t>Argenta Apartments</t>
  </si>
  <si>
    <t>4315</t>
  </si>
  <si>
    <t>Legal and Eviction Costs</t>
  </si>
  <si>
    <t>Argenta Apartments</t>
  </si>
  <si>
    <t>4316</t>
  </si>
  <si>
    <t>NSF Charge / Bank Charges</t>
  </si>
  <si>
    <t>Argenta Apartments</t>
  </si>
  <si>
    <t>4317</t>
  </si>
  <si>
    <t>Forfeited Deposit Unit Cleaning, Repair</t>
  </si>
  <si>
    <t>Argenta Apartments</t>
  </si>
  <si>
    <t>Reimbursement Charges</t>
  </si>
  <si>
    <t>Non-Rental Income</t>
  </si>
  <si>
    <t>Total Operating Income</t>
  </si>
  <si>
    <t>Total Operating Expense</t>
  </si>
  <si>
    <t>Controllable Expenses</t>
  </si>
  <si>
    <t>Utilities</t>
  </si>
  <si>
    <t>6410</t>
  </si>
  <si>
    <t>Electricity</t>
  </si>
  <si>
    <t>Argenta Apartments</t>
  </si>
  <si>
    <t>6411</t>
  </si>
  <si>
    <t>Electric - Vacant</t>
  </si>
  <si>
    <t>Argenta Apartments</t>
  </si>
  <si>
    <t>6412</t>
  </si>
  <si>
    <t>Gas</t>
  </si>
  <si>
    <t>Argenta Apartments</t>
  </si>
  <si>
    <t>6414</t>
  </si>
  <si>
    <t>Water &amp; Sewer</t>
  </si>
  <si>
    <t>Argenta Apartments</t>
  </si>
  <si>
    <t>6417</t>
  </si>
  <si>
    <t>Telephone</t>
  </si>
  <si>
    <t>Argenta Apartments</t>
  </si>
  <si>
    <t>6418</t>
  </si>
  <si>
    <t>Trash</t>
  </si>
  <si>
    <t>Argenta Apartments</t>
  </si>
  <si>
    <t>6419</t>
  </si>
  <si>
    <t>Internet/Cable</t>
  </si>
  <si>
    <t>Argenta Apartments</t>
  </si>
  <si>
    <t>6420</t>
  </si>
  <si>
    <t>Internet</t>
  </si>
  <si>
    <t>Argenta Apartments</t>
  </si>
  <si>
    <t>Utilities</t>
  </si>
  <si>
    <t>Payroll</t>
  </si>
  <si>
    <t>Property Payroll</t>
  </si>
  <si>
    <t>6311</t>
  </si>
  <si>
    <t>Payroll- Community Manager Salary</t>
  </si>
  <si>
    <t>Argenta Apartments</t>
  </si>
  <si>
    <t>6312</t>
  </si>
  <si>
    <t>Payroll- Assistant Manager</t>
  </si>
  <si>
    <t>Argenta Apartments</t>
  </si>
  <si>
    <t>6313</t>
  </si>
  <si>
    <t>Payroll- Leasing</t>
  </si>
  <si>
    <t>Argenta Apartments</t>
  </si>
  <si>
    <t>6317</t>
  </si>
  <si>
    <t>Payroll- Admin</t>
  </si>
  <si>
    <t>Argenta Apartments</t>
  </si>
  <si>
    <t>6318</t>
  </si>
  <si>
    <t>Payroll- Office Overtime</t>
  </si>
  <si>
    <t>Argenta Apartments</t>
  </si>
  <si>
    <t>6319</t>
  </si>
  <si>
    <t>Payroll- Office Temp Labor</t>
  </si>
  <si>
    <t>Argenta Apartments</t>
  </si>
  <si>
    <t>6320</t>
  </si>
  <si>
    <t>Payroll- Bonus/Incentives- Office</t>
  </si>
  <si>
    <t>Argenta Apartments</t>
  </si>
  <si>
    <t>6321</t>
  </si>
  <si>
    <t>Payroll- Employer Taxes- Office</t>
  </si>
  <si>
    <t>Argenta Apartments</t>
  </si>
  <si>
    <t>6325</t>
  </si>
  <si>
    <t>Payroll- Leasing Commissions</t>
  </si>
  <si>
    <t>Argenta Apartments</t>
  </si>
  <si>
    <t>Property Payroll</t>
  </si>
  <si>
    <t>Maintenance Payroll</t>
  </si>
  <si>
    <t>6351</t>
  </si>
  <si>
    <t>Payroll- Maintenance Supervisor</t>
  </si>
  <si>
    <t>Argenta Apartments</t>
  </si>
  <si>
    <t>6352</t>
  </si>
  <si>
    <t>Payroll- Maintenance Technician</t>
  </si>
  <si>
    <t>Argenta Apartments</t>
  </si>
  <si>
    <t>6354</t>
  </si>
  <si>
    <t>Payroll- Maintenance Overtime</t>
  </si>
  <si>
    <t>Argenta Apartments</t>
  </si>
  <si>
    <t>6355</t>
  </si>
  <si>
    <t>Payroll- Maintenance Temp Labor</t>
  </si>
  <si>
    <t>Argenta Apartments</t>
  </si>
  <si>
    <t>6357</t>
  </si>
  <si>
    <t>Payroll- Bonus/Incentives- Maintenance</t>
  </si>
  <si>
    <t>Argenta Apartments</t>
  </si>
  <si>
    <t>6358</t>
  </si>
  <si>
    <t>Payroll - Employer Taxes- Maintenance</t>
  </si>
  <si>
    <t>Argenta Apartments</t>
  </si>
  <si>
    <t>Maintenance Payroll</t>
  </si>
  <si>
    <t>Payroll- Expenses/Deductions - Office</t>
  </si>
  <si>
    <t>6041</t>
  </si>
  <si>
    <t>Medical Benefits</t>
  </si>
  <si>
    <t>Argenta Apartments</t>
  </si>
  <si>
    <t>6050</t>
  </si>
  <si>
    <t>Payroll Processing Fee</t>
  </si>
  <si>
    <t>Argenta Apartments</t>
  </si>
  <si>
    <t>6051</t>
  </si>
  <si>
    <t>Workers Comp</t>
  </si>
  <si>
    <t>Argenta Apartments</t>
  </si>
  <si>
    <t>6052</t>
  </si>
  <si>
    <t>401K</t>
  </si>
  <si>
    <t>Argenta Apartments</t>
  </si>
  <si>
    <t>Payroll- Expenses/Deductions - Office</t>
  </si>
  <si>
    <t>Payroll</t>
  </si>
  <si>
    <t>Contract Services</t>
  </si>
  <si>
    <t>6711</t>
  </si>
  <si>
    <t>Exterminator/Pest</t>
  </si>
  <si>
    <t>Argenta Apartments</t>
  </si>
  <si>
    <t>6713</t>
  </si>
  <si>
    <t>Janitorial</t>
  </si>
  <si>
    <t>Argenta Apartments</t>
  </si>
  <si>
    <t>6714</t>
  </si>
  <si>
    <t>Landscaping</t>
  </si>
  <si>
    <t>Argenta Apartments</t>
  </si>
  <si>
    <t>6715</t>
  </si>
  <si>
    <t>Pool Services</t>
  </si>
  <si>
    <t>Argenta Apartments</t>
  </si>
  <si>
    <t>6718</t>
  </si>
  <si>
    <t>Security Service</t>
  </si>
  <si>
    <t>Argenta Apartments</t>
  </si>
  <si>
    <t>6719</t>
  </si>
  <si>
    <t>Alarm Monitoring- Contract</t>
  </si>
  <si>
    <t>Argenta Apartments</t>
  </si>
  <si>
    <t>6720</t>
  </si>
  <si>
    <t>Contract- Fitness Center Equip.</t>
  </si>
  <si>
    <t>Argenta Apartments</t>
  </si>
  <si>
    <t>6721</t>
  </si>
  <si>
    <t>Other- Contract Services</t>
  </si>
  <si>
    <t>Argenta Apartments</t>
  </si>
  <si>
    <t>6723</t>
  </si>
  <si>
    <t>Seasonal Color</t>
  </si>
  <si>
    <t>Argenta Apartments</t>
  </si>
  <si>
    <t>Contract Services</t>
  </si>
  <si>
    <t>Repairs and Maintenance</t>
  </si>
  <si>
    <t>6422</t>
  </si>
  <si>
    <t>Hauling/Bulk Item Removal</t>
  </si>
  <si>
    <t>Argenta Apartments</t>
  </si>
  <si>
    <t>6810</t>
  </si>
  <si>
    <t>Appliance Parts &amp; Repairs</t>
  </si>
  <si>
    <t>Argenta Apartments</t>
  </si>
  <si>
    <t>6811</t>
  </si>
  <si>
    <t>Lighting and Electrical Supplies</t>
  </si>
  <si>
    <t>Argenta Apartments</t>
  </si>
  <si>
    <t>6812</t>
  </si>
  <si>
    <t>Hardware, Locks and Keys</t>
  </si>
  <si>
    <t>Argenta Apartments</t>
  </si>
  <si>
    <t>6813</t>
  </si>
  <si>
    <t>Plumbing Supplies</t>
  </si>
  <si>
    <t>Argenta Apartments</t>
  </si>
  <si>
    <t>6814</t>
  </si>
  <si>
    <t>Glass &amp; Window Replacement</t>
  </si>
  <si>
    <t>Argenta Apartments</t>
  </si>
  <si>
    <t>6815</t>
  </si>
  <si>
    <t>HVAC Services &amp; Repairs</t>
  </si>
  <si>
    <t>Argenta Apartments</t>
  </si>
  <si>
    <t>6817</t>
  </si>
  <si>
    <t>Cleaning Supplies</t>
  </si>
  <si>
    <t>Argenta Apartments</t>
  </si>
  <si>
    <t>6818</t>
  </si>
  <si>
    <t>Equipment and Tools</t>
  </si>
  <si>
    <t>Argenta Apartments</t>
  </si>
  <si>
    <t>6820</t>
  </si>
  <si>
    <t>Plumbing &amp; Sewer Service / Repairs</t>
  </si>
  <si>
    <t>Argenta Apartments</t>
  </si>
  <si>
    <t>6821</t>
  </si>
  <si>
    <t>Building &amp; Common Area Repairs</t>
  </si>
  <si>
    <t>Argenta Apartments</t>
  </si>
  <si>
    <t>6825</t>
  </si>
  <si>
    <t>Electrical Repairs</t>
  </si>
  <si>
    <t>Argenta Apartments</t>
  </si>
  <si>
    <t>6826</t>
  </si>
  <si>
    <t>Roof/Gutter Repairs</t>
  </si>
  <si>
    <t>Argenta Apartments</t>
  </si>
  <si>
    <t>6827</t>
  </si>
  <si>
    <t>Drywall/Paint Repair</t>
  </si>
  <si>
    <t>Argenta Apartments</t>
  </si>
  <si>
    <t>6829</t>
  </si>
  <si>
    <t>Carport/Garage</t>
  </si>
  <si>
    <t>Argenta Apartments</t>
  </si>
  <si>
    <t>6831</t>
  </si>
  <si>
    <t>Landscaping and Irrigation Repair</t>
  </si>
  <si>
    <t>Argenta Apartments</t>
  </si>
  <si>
    <t>6832</t>
  </si>
  <si>
    <t>Pool Repair</t>
  </si>
  <si>
    <t>Argenta Apartments</t>
  </si>
  <si>
    <t>6834</t>
  </si>
  <si>
    <t>Fire/Life Safety R&amp;M</t>
  </si>
  <si>
    <t>Argenta Apartments</t>
  </si>
  <si>
    <t>6835</t>
  </si>
  <si>
    <t>HVAC Supplies</t>
  </si>
  <si>
    <t>Argenta Apartments</t>
  </si>
  <si>
    <t>6836</t>
  </si>
  <si>
    <t>Electrical Supplies</t>
  </si>
  <si>
    <t>Argenta Apartments</t>
  </si>
  <si>
    <t>6838</t>
  </si>
  <si>
    <t>Pool Supplies</t>
  </si>
  <si>
    <t>Argenta Apartments</t>
  </si>
  <si>
    <t>6839</t>
  </si>
  <si>
    <t>Water Heater/Boiler Repairs</t>
  </si>
  <si>
    <t>Argenta Apartments</t>
  </si>
  <si>
    <t>6940</t>
  </si>
  <si>
    <t>Amenities R+M</t>
  </si>
  <si>
    <t>Argenta Apartments</t>
  </si>
  <si>
    <t>6943</t>
  </si>
  <si>
    <t>Screens &amp; Doors</t>
  </si>
  <si>
    <t>Argenta Apartments</t>
  </si>
  <si>
    <t>6944</t>
  </si>
  <si>
    <t>Water Extraction</t>
  </si>
  <si>
    <t>Argenta Apartments</t>
  </si>
  <si>
    <t>6945</t>
  </si>
  <si>
    <t>Plumbing Repairs</t>
  </si>
  <si>
    <t>Argenta Apartments</t>
  </si>
  <si>
    <t>6946</t>
  </si>
  <si>
    <t>Golf Carts/Vehicle Maintenance</t>
  </si>
  <si>
    <t>Argenta Apartments</t>
  </si>
  <si>
    <t>Repairs and Maintenance</t>
  </si>
  <si>
    <t>Turnover</t>
  </si>
  <si>
    <t>6610</t>
  </si>
  <si>
    <t>Turnover Contract Maintenance</t>
  </si>
  <si>
    <t>Argenta Apartments</t>
  </si>
  <si>
    <t>6611</t>
  </si>
  <si>
    <t>Turnover- Carpet/Floor Cleaning</t>
  </si>
  <si>
    <t>Argenta Apartments</t>
  </si>
  <si>
    <t>6612</t>
  </si>
  <si>
    <t>Turnover- Contract Cleaning</t>
  </si>
  <si>
    <t>Argenta Apartments</t>
  </si>
  <si>
    <t>6613</t>
  </si>
  <si>
    <t>Turnover- Tub/Counter Refinish/Repair</t>
  </si>
  <si>
    <t>Argenta Apartments</t>
  </si>
  <si>
    <t>6614</t>
  </si>
  <si>
    <t>Turnover- Flooring Repairs</t>
  </si>
  <si>
    <t>Argenta Apartments</t>
  </si>
  <si>
    <t>6616</t>
  </si>
  <si>
    <t>Turnover- Supplies</t>
  </si>
  <si>
    <t>Argenta Apartments</t>
  </si>
  <si>
    <t>6617</t>
  </si>
  <si>
    <t>Turnover- Paint and Supplies</t>
  </si>
  <si>
    <t>Argenta Apartments</t>
  </si>
  <si>
    <t>6618</t>
  </si>
  <si>
    <t>Turnover- Drapery/Blinds Replacements</t>
  </si>
  <si>
    <t>Argenta Apartments</t>
  </si>
  <si>
    <t>Turnover</t>
  </si>
  <si>
    <t>Marketing</t>
  </si>
  <si>
    <t>6110</t>
  </si>
  <si>
    <t>Advertising Internet</t>
  </si>
  <si>
    <t>Argenta Apartments</t>
  </si>
  <si>
    <t>6110-1</t>
  </si>
  <si>
    <t>Internet Digital Advertising</t>
  </si>
  <si>
    <t>Argenta Apartments</t>
  </si>
  <si>
    <t>6111</t>
  </si>
  <si>
    <t>Resident Referrals</t>
  </si>
  <si>
    <t>Argenta Apartments</t>
  </si>
  <si>
    <t>6112</t>
  </si>
  <si>
    <t>Resident Good Will</t>
  </si>
  <si>
    <t>Argenta Apartments</t>
  </si>
  <si>
    <t>6113</t>
  </si>
  <si>
    <t>Banners/Flyers etc</t>
  </si>
  <si>
    <t>Argenta Apartments</t>
  </si>
  <si>
    <t>6114</t>
  </si>
  <si>
    <t>Collateral/SWAG</t>
  </si>
  <si>
    <t>Argenta Apartments</t>
  </si>
  <si>
    <t>6117</t>
  </si>
  <si>
    <t>Lead Tracking Tools</t>
  </si>
  <si>
    <t>Argenta Apartments</t>
  </si>
  <si>
    <t>6123</t>
  </si>
  <si>
    <t>Prospect Refreshments</t>
  </si>
  <si>
    <t>Argenta Apartments</t>
  </si>
  <si>
    <t>6124</t>
  </si>
  <si>
    <t>Resident Functions/Parties</t>
  </si>
  <si>
    <t>Argenta Apartments</t>
  </si>
  <si>
    <t>6226</t>
  </si>
  <si>
    <t>Web Site Maintenance</t>
  </si>
  <si>
    <t>Argenta Apartments</t>
  </si>
  <si>
    <t>6243</t>
  </si>
  <si>
    <t>Reputation Management</t>
  </si>
  <si>
    <t>Argenta Apartments</t>
  </si>
  <si>
    <t>Marketing</t>
  </si>
  <si>
    <t>Administrative Expenses</t>
  </si>
  <si>
    <t>6212</t>
  </si>
  <si>
    <t>Applications Fees / Credit Check</t>
  </si>
  <si>
    <t>Argenta Apartments</t>
  </si>
  <si>
    <t>6214</t>
  </si>
  <si>
    <t>Bank Fees</t>
  </si>
  <si>
    <t>Argenta Apartments</t>
  </si>
  <si>
    <t>6215</t>
  </si>
  <si>
    <t>Computer Supplies and Repairs</t>
  </si>
  <si>
    <t>Argenta Apartments</t>
  </si>
  <si>
    <t>6217</t>
  </si>
  <si>
    <t>Education and Seminars</t>
  </si>
  <si>
    <t>Argenta Apartments</t>
  </si>
  <si>
    <t>6220</t>
  </si>
  <si>
    <t>Leasing Office/Equipment Expenses</t>
  </si>
  <si>
    <t>Argenta Apartments</t>
  </si>
  <si>
    <t>6221</t>
  </si>
  <si>
    <t>Licenses and Permits</t>
  </si>
  <si>
    <t>Argenta Apartments</t>
  </si>
  <si>
    <t>6222</t>
  </si>
  <si>
    <t>Meals and Meetings</t>
  </si>
  <si>
    <t>Argenta Apartments</t>
  </si>
  <si>
    <t>6223</t>
  </si>
  <si>
    <t>Postage and Delivery</t>
  </si>
  <si>
    <t>Argenta Apartments</t>
  </si>
  <si>
    <t>6225</t>
  </si>
  <si>
    <t>Supplies Office</t>
  </si>
  <si>
    <t>Argenta Apartments</t>
  </si>
  <si>
    <t>6228</t>
  </si>
  <si>
    <t>Uniforms</t>
  </si>
  <si>
    <t>Argenta Apartments</t>
  </si>
  <si>
    <t>6230</t>
  </si>
  <si>
    <t>Property Management Software</t>
  </si>
  <si>
    <t>Argenta Apartments</t>
  </si>
  <si>
    <t>6230-2</t>
  </si>
  <si>
    <t>Software - Real Page BI/PAB</t>
  </si>
  <si>
    <t>Argenta Apartments</t>
  </si>
  <si>
    <t>6232</t>
  </si>
  <si>
    <t>Dues and Subscriptions</t>
  </si>
  <si>
    <t>Argenta Apartments</t>
  </si>
  <si>
    <t>6233</t>
  </si>
  <si>
    <t>Copier Lease and Supplies</t>
  </si>
  <si>
    <t>Argenta Apartments</t>
  </si>
  <si>
    <t>6237</t>
  </si>
  <si>
    <t>Security Monitoring</t>
  </si>
  <si>
    <t>Argenta Apartments</t>
  </si>
  <si>
    <t>6239</t>
  </si>
  <si>
    <t>Employee Reimbursements</t>
  </si>
  <si>
    <t>Argenta Apartments</t>
  </si>
  <si>
    <t>6254</t>
  </si>
  <si>
    <t>Collections Expense</t>
  </si>
  <si>
    <t>Argenta Apartments</t>
  </si>
  <si>
    <t>Administrative Expenses</t>
  </si>
  <si>
    <t>Legal &amp; Professional Fees</t>
  </si>
  <si>
    <t>6005</t>
  </si>
  <si>
    <t>Legal Fees</t>
  </si>
  <si>
    <t>Argenta Apartments</t>
  </si>
  <si>
    <t>Legal &amp; Professional Fees</t>
  </si>
  <si>
    <t>Controllable Expenses</t>
  </si>
  <si>
    <t>Non-Controllable Expense</t>
  </si>
  <si>
    <t>Property Management Fee</t>
  </si>
  <si>
    <t>6007</t>
  </si>
  <si>
    <t>Management Fee Expense</t>
  </si>
  <si>
    <t>Argenta Apartments</t>
  </si>
  <si>
    <t>Property Management Fee</t>
  </si>
  <si>
    <t>Insurance</t>
  </si>
  <si>
    <t>6951</t>
  </si>
  <si>
    <t>Property / Casualty Insurance</t>
  </si>
  <si>
    <t>Argenta Apartments</t>
  </si>
  <si>
    <t>6954</t>
  </si>
  <si>
    <t>Building Protection Policy- Expense</t>
  </si>
  <si>
    <t>Argenta Apartments</t>
  </si>
  <si>
    <t>6996</t>
  </si>
  <si>
    <t>Pollution</t>
  </si>
  <si>
    <t>Argenta Apartments</t>
  </si>
  <si>
    <t>Insurance</t>
  </si>
  <si>
    <t>Taxes</t>
  </si>
  <si>
    <t>6911</t>
  </si>
  <si>
    <t>Property Taxes</t>
  </si>
  <si>
    <t>Argenta Apartments</t>
  </si>
  <si>
    <t>Taxes</t>
  </si>
  <si>
    <t>Non-Controllable Expense</t>
  </si>
  <si>
    <t>Total Operating Expense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</si>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</sst>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right" vertical="center"/>
    </xf>
    <xf numFmtId="4" fontId="1" fillId="0" borderId="16" xfId="0" applyNumberFormat="1" applyFont="1" applyBorder="1" applyAlignment="1">
      <alignment horizontal="right" vertical="center"/>
    </xf>
    <xf numFmtId="39" fontId="1" fillId="0" borderId="17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vertical="center" indent="1"/>
    </xf>
    <xf numFmtId="49" fontId="2" fillId="0" borderId="19" xfId="0" applyNumberFormat="1" applyFont="1" applyBorder="1" applyAlignment="1">
      <alignment vertical="center" indent="2"/>
    </xf>
    <xf numFmtId="49" fontId="2" fillId="0" borderId="20" xfId="0" applyNumberFormat="1" applyFont="1" applyBorder="1" applyAlignment="1">
      <alignment vertical="center" indent="3"/>
    </xf>
    <xf numFmtId="49" fontId="1" fillId="0" borderId="21" xfId="0" applyNumberFormat="1" applyFon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L221"/>
  <sheetViews>
    <sheetView tabSelected="1" workbookViewId="0">
      <pane ySplit="7" topLeftCell="A8" activePane="bottomLeft" state="frozen"/>
      <selection pane="bottomLeft" activeCell="E220" sqref="E220"/>
    </sheetView>
  </sheetViews>
  <sheetFormatPr defaultRowHeight="15" x14ac:dyDescent="0.25"/>
  <cols>
    <col min="1" max="1" width="11.5703125" customWidth="1"/>
    <col min="2" max="2" width="51.140625" customWidth="1"/>
    <col min="3" max="14" width="15.140625" customWidth="1"/>
    <col min="15" max="15" width="17.5703125" customWidth="1"/>
    <col min="17" max="17" width="15.140625" hidden="1" customWidth="1"/>
    <col min="18" max="18" width="22.28515625" hidden="1" customWidth="1"/>
    <col min="19" max="20" width="9.140625" hidden="1" customWidth="1"/>
    <col min="21" max="33" width="18.140625" hidden="1" customWidth="1"/>
    <col min="34" max="35" width="9.140625" hidden="1" customWidth="1"/>
    <col min="37" max="38" width="9.140625" hidden="1" customWidth="1"/>
    <col min="40" max="41" width="9.140625" hidden="1" customWidth="1"/>
    <col min="43" max="44" width="9.140625" hidden="1" customWidth="1"/>
    <col min="46" max="47" width="9.140625" hidden="1" customWidth="1"/>
    <col min="49" max="50" width="9.140625" hidden="1" customWidth="1"/>
    <col min="52" max="53" width="9.140625" hidden="1" customWidth="1"/>
    <col min="55" max="84" width="9.140625" hidden="1" customWidth="1"/>
    <col min="86" max="90" width="9.140625" hidden="1" customWidth="1"/>
  </cols>
  <sheetData>
    <row r="2" spans="1:33" ht="15.75" x14ac:dyDescent="0.25">
      <c r="A2" s="1" t="s">
        <v>0</v>
      </c>
    </row>
    <row r="3" spans="1:33" x14ac:dyDescent="0.25">
      <c r="A3" s="2" t="s">
        <v>1</v>
      </c>
    </row>
    <row r="4" spans="1:33" x14ac:dyDescent="0.25">
      <c r="A4" s="2" t="s">
        <v>2</v>
      </c>
    </row>
    <row r="5" spans="1:33" x14ac:dyDescent="0.25">
      <c r="A5" s="2" t="s">
        <v>3</v>
      </c>
    </row>
    <row r="7" spans="1:33" x14ac:dyDescent="0.25">
      <c r="A7" s="3" t="s">
        <v>4</v>
      </c>
      <c r="B7" s="3" t="s">
        <v>5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Q7" s="6" t="s">
        <v>6</v>
      </c>
      <c r="R7" s="5" t="s">
        <v>20</v>
      </c>
      <c r="S7" s="5" t="s">
        <v>21</v>
      </c>
      <c r="T7" s="6" t="s">
        <v>22</v>
      </c>
      <c r="U7" s="7" t="s">
        <v>23</v>
      </c>
      <c r="V7" s="7" t="s">
        <v>24</v>
      </c>
      <c r="W7" s="7" t="s">
        <v>25</v>
      </c>
      <c r="X7" s="7" t="s">
        <v>26</v>
      </c>
      <c r="Y7" s="7" t="s">
        <v>27</v>
      </c>
      <c r="Z7" s="7" t="s">
        <v>28</v>
      </c>
      <c r="AA7" s="7" t="s">
        <v>29</v>
      </c>
      <c r="AB7" s="7" t="s">
        <v>30</v>
      </c>
      <c r="AC7" s="7" t="s">
        <v>31</v>
      </c>
      <c r="AD7" s="7" t="s">
        <v>32</v>
      </c>
      <c r="AE7" s="7" t="s">
        <v>33</v>
      </c>
      <c r="AF7" s="7" t="s">
        <v>34</v>
      </c>
      <c r="AG7" s="7" t="s">
        <v>35</v>
      </c>
    </row>
    <row r="8" spans="1:33" x14ac:dyDescent="0.25">
      <c r="A8" s="13" t="s">
        <v>36</v>
      </c>
    </row>
    <row r="9" spans="1:33" x14ac:dyDescent="0.25">
      <c r="A9" s="18" t="s">
        <v>37</v>
      </c>
    </row>
    <row r="10" spans="1:33" x14ac:dyDescent="0.25">
      <c r="A10" s="19" t="s">
        <v>38</v>
      </c>
    </row>
    <row r="11" spans="1:33" x14ac:dyDescent="0.25">
      <c r="A11" s="21" t="s">
        <v>39</v>
      </c>
      <c r="B11" s="14" t="s">
        <v>40</v>
      </c>
      <c r="C11" s="17">
        <v>549765</v>
      </c>
      <c r="D11" s="17">
        <v>550039</v>
      </c>
      <c r="E11" s="17">
        <v>550039</v>
      </c>
      <c r="F11" s="17">
        <v>551659</v>
      </c>
      <c r="G11" s="17">
        <v>579719</v>
      </c>
      <c r="H11" s="17">
        <v>579719</v>
      </c>
      <c r="I11" s="17">
        <v>579719</v>
      </c>
      <c r="J11" s="17">
        <v>579719</v>
      </c>
      <c r="K11" s="17">
        <v>579719</v>
      </c>
      <c r="L11" s="17">
        <v>579719</v>
      </c>
      <c r="M11" s="17">
        <v>579719</v>
      </c>
      <c r="N11" s="17">
        <v>579719</v>
      </c>
      <c r="O11" s="17">
        <v>6839254</v>
      </c>
      <c r="Q11" s="15">
        <v>4</v>
      </c>
      <c r="R11" s="14" t="s">
        <v>41</v>
      </c>
      <c r="U11" s="16">
        <f>IF(5 = Q11, C11 * -1, C11)</f>
        <v>549765</v>
      </c>
      <c r="V11" s="16">
        <f>IF(5 = Q11, D11 * -1, D11)</f>
        <v>550039</v>
      </c>
      <c r="W11" s="16">
        <f>IF(5 = Q11, E11 * -1, E11)</f>
        <v>550039</v>
      </c>
      <c r="X11" s="16">
        <f>IF(5 = Q11, F11 * -1, F11)</f>
        <v>551659</v>
      </c>
      <c r="Y11" s="16">
        <f>IF(5 = Q11, G11 * -1, G11)</f>
        <v>579719</v>
      </c>
      <c r="Z11" s="16">
        <f>IF(5 = Q11, H11 * -1, H11)</f>
        <v>579719</v>
      </c>
      <c r="AA11" s="16">
        <f>IF(5 = Q11, I11 * -1, I11)</f>
        <v>579719</v>
      </c>
      <c r="AB11" s="16">
        <f>IF(5 = Q11, J11 * -1, J11)</f>
        <v>579719</v>
      </c>
      <c r="AC11" s="16">
        <f>IF(5 = Q11, K11 * -1, K11)</f>
        <v>579719</v>
      </c>
      <c r="AD11" s="16">
        <f>IF(5 = Q11, L11 * -1, L11)</f>
        <v>579719</v>
      </c>
      <c r="AE11" s="16">
        <f>IF(5 = Q11, M11 * -1, M11)</f>
        <v>579719</v>
      </c>
      <c r="AF11" s="16">
        <f>IF(5 = Q11, N11 * -1, N11)</f>
        <v>579719</v>
      </c>
      <c r="AG11" s="16">
        <f>IF(5 = Q11, O11 * -1, O11)</f>
        <v>6839254</v>
      </c>
    </row>
    <row r="12" spans="1:33" x14ac:dyDescent="0.25">
      <c r="A12" s="21" t="s">
        <v>42</v>
      </c>
      <c r="B12" s="14" t="s">
        <v>43</v>
      </c>
      <c r="C12" s="17">
        <v>-66521.5</v>
      </c>
      <c r="D12" s="17">
        <v>-57915.22</v>
      </c>
      <c r="E12" s="17">
        <v>-45796.34</v>
      </c>
      <c r="F12" s="17">
        <v>-40986.660000000003</v>
      </c>
      <c r="G12" s="17">
        <v>-60132.55</v>
      </c>
      <c r="H12" s="17">
        <v>-49410.67</v>
      </c>
      <c r="I12" s="17">
        <v>-40379.660000000003</v>
      </c>
      <c r="J12" s="17">
        <v>-34237.33</v>
      </c>
      <c r="K12" s="17">
        <v>-29233.22</v>
      </c>
      <c r="L12" s="17">
        <v>-24904.69</v>
      </c>
      <c r="M12" s="17">
        <v>-22951.98</v>
      </c>
      <c r="N12" s="17">
        <v>-21354.63</v>
      </c>
      <c r="O12" s="17">
        <v>-493824.45</v>
      </c>
      <c r="Q12" s="15">
        <v>4</v>
      </c>
      <c r="R12" s="14" t="s">
        <v>44</v>
      </c>
      <c r="U12" s="16">
        <f>IF(5 = Q12, C12 * -1, C12)</f>
        <v>-66521.5</v>
      </c>
      <c r="V12" s="16">
        <f>IF(5 = Q12, D12 * -1, D12)</f>
        <v>-57915.22</v>
      </c>
      <c r="W12" s="16">
        <f>IF(5 = Q12, E12 * -1, E12)</f>
        <v>-45796.34</v>
      </c>
      <c r="X12" s="16">
        <f>IF(5 = Q12, F12 * -1, F12)</f>
        <v>-40986.660000000003</v>
      </c>
      <c r="Y12" s="16">
        <f>IF(5 = Q12, G12 * -1, G12)</f>
        <v>-60132.55</v>
      </c>
      <c r="Z12" s="16">
        <f>IF(5 = Q12, H12 * -1, H12)</f>
        <v>-49410.67</v>
      </c>
      <c r="AA12" s="16">
        <f>IF(5 = Q12, I12 * -1, I12)</f>
        <v>-40379.660000000003</v>
      </c>
      <c r="AB12" s="16">
        <f>IF(5 = Q12, J12 * -1, J12)</f>
        <v>-34237.33</v>
      </c>
      <c r="AC12" s="16">
        <f>IF(5 = Q12, K12 * -1, K12)</f>
        <v>-29233.22</v>
      </c>
      <c r="AD12" s="16">
        <f>IF(5 = Q12, L12 * -1, L12)</f>
        <v>-24904.69</v>
      </c>
      <c r="AE12" s="16">
        <f>IF(5 = Q12, M12 * -1, M12)</f>
        <v>-22951.98</v>
      </c>
      <c r="AF12" s="16">
        <f>IF(5 = Q12, N12 * -1, N12)</f>
        <v>-21354.63</v>
      </c>
      <c r="AG12" s="16">
        <f>IF(5 = Q12, O12 * -1, O12)</f>
        <v>-493824.45</v>
      </c>
    </row>
    <row r="13" spans="1:33" x14ac:dyDescent="0.25">
      <c r="B13" s="12" t="s">
        <v>45</v>
      </c>
      <c r="C13" s="11">
        <f>IF(5 = Q13, U13 * -1, U13)</f>
        <v>483243.5</v>
      </c>
      <c r="D13" s="11">
        <f>IF(5 = Q13, V13 * -1, V13)</f>
        <v>492123.78</v>
      </c>
      <c r="E13" s="11">
        <f>IF(5 = Q13, W13 * -1, W13)</f>
        <v>504242.66000000003</v>
      </c>
      <c r="F13" s="11">
        <f>IF(5 = Q13, X13 * -1, X13)</f>
        <v>510672.33999999997</v>
      </c>
      <c r="G13" s="11">
        <f>IF(5 = Q13, Y13 * -1, Y13)</f>
        <v>519586.45</v>
      </c>
      <c r="H13" s="11">
        <f>IF(5 = Q13, Z13 * -1, Z13)</f>
        <v>530308.32999999996</v>
      </c>
      <c r="I13" s="11">
        <f>IF(5 = Q13, AA13 * -1, AA13)</f>
        <v>539339.34</v>
      </c>
      <c r="J13" s="11">
        <f>IF(5 = Q13, AB13 * -1, AB13)</f>
        <v>545481.67000000004</v>
      </c>
      <c r="K13" s="11">
        <f>IF(5 = Q13, AC13 * -1, AC13)</f>
        <v>550485.78</v>
      </c>
      <c r="L13" s="11">
        <f>IF(5 = Q13, AD13 * -1, AD13)</f>
        <v>554814.31000000006</v>
      </c>
      <c r="M13" s="11">
        <f>IF(5 = Q13, AE13 * -1, AE13)</f>
        <v>556767.02</v>
      </c>
      <c r="N13" s="11">
        <f>IF(5 = Q13, AF13 * -1, AF13)</f>
        <v>558364.37</v>
      </c>
      <c r="O13" s="11">
        <f>IF(5 = Q13, AG13 * -1, AG13)</f>
        <v>6345429.5499999998</v>
      </c>
      <c r="Q13" s="9">
        <v>4</v>
      </c>
      <c r="R13" s="8" t="str">
        <f>R12</f>
        <v>Argenta Apartments</v>
      </c>
      <c r="S13" s="8">
        <f>S12</f>
        <v>0</v>
      </c>
      <c r="T13" s="9">
        <f>T12</f>
        <v>0</v>
      </c>
      <c r="U13" s="10">
        <f t="shared" ref="U13:AG13" si="0">SUM(U11:U12)</f>
        <v>483243.5</v>
      </c>
      <c r="V13" s="10">
        <f t="shared" si="0"/>
        <v>492123.78</v>
      </c>
      <c r="W13" s="10">
        <f t="shared" si="0"/>
        <v>504242.66000000003</v>
      </c>
      <c r="X13" s="10">
        <f t="shared" si="0"/>
        <v>510672.33999999997</v>
      </c>
      <c r="Y13" s="10">
        <f t="shared" si="0"/>
        <v>519586.45</v>
      </c>
      <c r="Z13" s="10">
        <f t="shared" si="0"/>
        <v>530308.32999999996</v>
      </c>
      <c r="AA13" s="10">
        <f t="shared" si="0"/>
        <v>539339.34</v>
      </c>
      <c r="AB13" s="10">
        <f t="shared" si="0"/>
        <v>545481.67000000004</v>
      </c>
      <c r="AC13" s="10">
        <f t="shared" si="0"/>
        <v>550485.78</v>
      </c>
      <c r="AD13" s="10">
        <f t="shared" si="0"/>
        <v>554814.31000000006</v>
      </c>
      <c r="AE13" s="10">
        <f t="shared" si="0"/>
        <v>556767.02</v>
      </c>
      <c r="AF13" s="10">
        <f t="shared" si="0"/>
        <v>558364.37</v>
      </c>
      <c r="AG13" s="10">
        <f t="shared" si="0"/>
        <v>6345429.5499999998</v>
      </c>
    </row>
    <row r="15" spans="1:33" x14ac:dyDescent="0.25">
      <c r="A15" s="19" t="s">
        <v>46</v>
      </c>
    </row>
    <row r="16" spans="1:33" x14ac:dyDescent="0.25">
      <c r="A16" s="21" t="s">
        <v>47</v>
      </c>
      <c r="B16" s="14" t="s">
        <v>48</v>
      </c>
      <c r="C16" s="17">
        <v>-32435.96</v>
      </c>
      <c r="D16" s="17">
        <v>-39962.51</v>
      </c>
      <c r="E16" s="17">
        <v>-38592.67</v>
      </c>
      <c r="F16" s="17">
        <v>-29768.37</v>
      </c>
      <c r="G16" s="17">
        <v>-33735.01</v>
      </c>
      <c r="H16" s="17">
        <v>-47287.08</v>
      </c>
      <c r="I16" s="17">
        <v>-48048.19</v>
      </c>
      <c r="J16" s="17">
        <v>-34441.769999999997</v>
      </c>
      <c r="K16" s="17">
        <v>-30823.82</v>
      </c>
      <c r="L16" s="17">
        <v>-42676.86</v>
      </c>
      <c r="M16" s="17">
        <v>-45926.84</v>
      </c>
      <c r="N16" s="17">
        <v>-50773.1</v>
      </c>
      <c r="O16" s="17">
        <v>-474472.18</v>
      </c>
      <c r="Q16" s="15">
        <v>4</v>
      </c>
      <c r="R16" s="14" t="s">
        <v>49</v>
      </c>
      <c r="U16" s="16">
        <f t="shared" ref="U16:U21" si="1">IF(5 = Q16, C16 * -1, C16)</f>
        <v>-32435.96</v>
      </c>
      <c r="V16" s="16">
        <f t="shared" ref="V16:V21" si="2">IF(5 = Q16, D16 * -1, D16)</f>
        <v>-39962.51</v>
      </c>
      <c r="W16" s="16">
        <f t="shared" ref="W16:W21" si="3">IF(5 = Q16, E16 * -1, E16)</f>
        <v>-38592.67</v>
      </c>
      <c r="X16" s="16">
        <f t="shared" ref="X16:X21" si="4">IF(5 = Q16, F16 * -1, F16)</f>
        <v>-29768.37</v>
      </c>
      <c r="Y16" s="16">
        <f t="shared" ref="Y16:Y21" si="5">IF(5 = Q16, G16 * -1, G16)</f>
        <v>-33735.01</v>
      </c>
      <c r="Z16" s="16">
        <f t="shared" ref="Z16:Z21" si="6">IF(5 = Q16, H16 * -1, H16)</f>
        <v>-47287.08</v>
      </c>
      <c r="AA16" s="16">
        <f t="shared" ref="AA16:AA21" si="7">IF(5 = Q16, I16 * -1, I16)</f>
        <v>-48048.19</v>
      </c>
      <c r="AB16" s="16">
        <f t="shared" ref="AB16:AB21" si="8">IF(5 = Q16, J16 * -1, J16)</f>
        <v>-34441.769999999997</v>
      </c>
      <c r="AC16" s="16">
        <f t="shared" ref="AC16:AC21" si="9">IF(5 = Q16, K16 * -1, K16)</f>
        <v>-30823.82</v>
      </c>
      <c r="AD16" s="16">
        <f t="shared" ref="AD16:AD21" si="10">IF(5 = Q16, L16 * -1, L16)</f>
        <v>-42676.86</v>
      </c>
      <c r="AE16" s="16">
        <f t="shared" ref="AE16:AE21" si="11">IF(5 = Q16, M16 * -1, M16)</f>
        <v>-45926.84</v>
      </c>
      <c r="AF16" s="16">
        <f t="shared" ref="AF16:AF21" si="12">IF(5 = Q16, N16 * -1, N16)</f>
        <v>-50773.1</v>
      </c>
      <c r="AG16" s="16">
        <f t="shared" ref="AG16:AG21" si="13">IF(5 = Q16, O16 * -1, O16)</f>
        <v>-474472.18</v>
      </c>
    </row>
    <row r="17" spans="1:33" x14ac:dyDescent="0.25">
      <c r="A17" s="21" t="s">
        <v>50</v>
      </c>
      <c r="B17" s="14" t="s">
        <v>51</v>
      </c>
      <c r="C17" s="17">
        <v>-940</v>
      </c>
      <c r="D17" s="17">
        <v>-1825</v>
      </c>
      <c r="E17" s="17">
        <v>-700</v>
      </c>
      <c r="F17" s="17">
        <v>-500</v>
      </c>
      <c r="G17" s="17">
        <v>0</v>
      </c>
      <c r="H17" s="17">
        <v>-2000</v>
      </c>
      <c r="I17" s="17">
        <v>-5800</v>
      </c>
      <c r="J17" s="17">
        <v>-4542</v>
      </c>
      <c r="K17" s="17">
        <v>-2389.1999999999998</v>
      </c>
      <c r="L17" s="17">
        <v>-3550</v>
      </c>
      <c r="M17" s="17">
        <v>-16065</v>
      </c>
      <c r="N17" s="17">
        <v>-12409.98</v>
      </c>
      <c r="O17" s="17">
        <v>-50721.18</v>
      </c>
      <c r="Q17" s="15">
        <v>4</v>
      </c>
      <c r="R17" s="14" t="s">
        <v>52</v>
      </c>
      <c r="U17" s="16">
        <f t="shared" si="1"/>
        <v>-940</v>
      </c>
      <c r="V17" s="16">
        <f t="shared" si="2"/>
        <v>-1825</v>
      </c>
      <c r="W17" s="16">
        <f t="shared" si="3"/>
        <v>-700</v>
      </c>
      <c r="X17" s="16">
        <f t="shared" si="4"/>
        <v>-500</v>
      </c>
      <c r="Y17" s="16">
        <f t="shared" si="5"/>
        <v>0</v>
      </c>
      <c r="Z17" s="16">
        <f t="shared" si="6"/>
        <v>-2000</v>
      </c>
      <c r="AA17" s="16">
        <f t="shared" si="7"/>
        <v>-5800</v>
      </c>
      <c r="AB17" s="16">
        <f t="shared" si="8"/>
        <v>-4542</v>
      </c>
      <c r="AC17" s="16">
        <f t="shared" si="9"/>
        <v>-2389.1999999999998</v>
      </c>
      <c r="AD17" s="16">
        <f t="shared" si="10"/>
        <v>-3550</v>
      </c>
      <c r="AE17" s="16">
        <f t="shared" si="11"/>
        <v>-16065</v>
      </c>
      <c r="AF17" s="16">
        <f t="shared" si="12"/>
        <v>-12409.98</v>
      </c>
      <c r="AG17" s="16">
        <f t="shared" si="13"/>
        <v>-50721.18</v>
      </c>
    </row>
    <row r="18" spans="1:33" x14ac:dyDescent="0.25">
      <c r="A18" s="21" t="s">
        <v>53</v>
      </c>
      <c r="B18" s="14" t="s">
        <v>54</v>
      </c>
      <c r="C18" s="17">
        <v>-850.74</v>
      </c>
      <c r="D18" s="17">
        <v>-6182.82</v>
      </c>
      <c r="E18" s="17">
        <v>-8715.1</v>
      </c>
      <c r="F18" s="17">
        <v>-7570.13</v>
      </c>
      <c r="G18" s="17">
        <v>-10914.53</v>
      </c>
      <c r="H18" s="17">
        <v>-2604.39</v>
      </c>
      <c r="I18" s="17">
        <v>-201.79</v>
      </c>
      <c r="J18" s="17">
        <v>-10803.14</v>
      </c>
      <c r="K18" s="17">
        <v>-17578.3</v>
      </c>
      <c r="L18" s="17">
        <v>-19507.48</v>
      </c>
      <c r="M18" s="17">
        <v>-1029.68</v>
      </c>
      <c r="N18" s="17">
        <v>-20551.09</v>
      </c>
      <c r="O18" s="17">
        <v>-106509.19</v>
      </c>
      <c r="Q18" s="15">
        <v>4</v>
      </c>
      <c r="R18" s="14" t="s">
        <v>55</v>
      </c>
      <c r="U18" s="16">
        <f t="shared" si="1"/>
        <v>-850.74</v>
      </c>
      <c r="V18" s="16">
        <f t="shared" si="2"/>
        <v>-6182.82</v>
      </c>
      <c r="W18" s="16">
        <f t="shared" si="3"/>
        <v>-8715.1</v>
      </c>
      <c r="X18" s="16">
        <f t="shared" si="4"/>
        <v>-7570.13</v>
      </c>
      <c r="Y18" s="16">
        <f t="shared" si="5"/>
        <v>-10914.53</v>
      </c>
      <c r="Z18" s="16">
        <f t="shared" si="6"/>
        <v>-2604.39</v>
      </c>
      <c r="AA18" s="16">
        <f t="shared" si="7"/>
        <v>-201.79</v>
      </c>
      <c r="AB18" s="16">
        <f t="shared" si="8"/>
        <v>-10803.14</v>
      </c>
      <c r="AC18" s="16">
        <f t="shared" si="9"/>
        <v>-17578.3</v>
      </c>
      <c r="AD18" s="16">
        <f t="shared" si="10"/>
        <v>-19507.48</v>
      </c>
      <c r="AE18" s="16">
        <f t="shared" si="11"/>
        <v>-1029.68</v>
      </c>
      <c r="AF18" s="16">
        <f t="shared" si="12"/>
        <v>-20551.09</v>
      </c>
      <c r="AG18" s="16">
        <f t="shared" si="13"/>
        <v>-106509.19</v>
      </c>
    </row>
    <row r="19" spans="1:33" x14ac:dyDescent="0.25">
      <c r="A19" s="21" t="s">
        <v>56</v>
      </c>
      <c r="B19" s="14" t="s">
        <v>57</v>
      </c>
      <c r="C19" s="17">
        <v>2782.61</v>
      </c>
      <c r="D19" s="17">
        <v>4199.3900000000003</v>
      </c>
      <c r="E19" s="17">
        <v>7465.31</v>
      </c>
      <c r="F19" s="17">
        <v>11991.85</v>
      </c>
      <c r="G19" s="17">
        <v>2412.6799999999998</v>
      </c>
      <c r="H19" s="17">
        <v>5425.06</v>
      </c>
      <c r="I19" s="17">
        <v>9756.44</v>
      </c>
      <c r="J19" s="17">
        <v>834.53</v>
      </c>
      <c r="K19" s="17">
        <v>-834.53</v>
      </c>
      <c r="L19" s="17">
        <v>1371.37</v>
      </c>
      <c r="M19" s="17">
        <v>7439.97</v>
      </c>
      <c r="N19" s="17">
        <v>1487.94</v>
      </c>
      <c r="O19" s="17">
        <v>54332.62</v>
      </c>
      <c r="Q19" s="15">
        <v>4</v>
      </c>
      <c r="R19" s="14" t="s">
        <v>58</v>
      </c>
      <c r="U19" s="16">
        <f t="shared" si="1"/>
        <v>2782.61</v>
      </c>
      <c r="V19" s="16">
        <f t="shared" si="2"/>
        <v>4199.3900000000003</v>
      </c>
      <c r="W19" s="16">
        <f t="shared" si="3"/>
        <v>7465.31</v>
      </c>
      <c r="X19" s="16">
        <f t="shared" si="4"/>
        <v>11991.85</v>
      </c>
      <c r="Y19" s="16">
        <f t="shared" si="5"/>
        <v>2412.6799999999998</v>
      </c>
      <c r="Z19" s="16">
        <f t="shared" si="6"/>
        <v>5425.06</v>
      </c>
      <c r="AA19" s="16">
        <f t="shared" si="7"/>
        <v>9756.44</v>
      </c>
      <c r="AB19" s="16">
        <f t="shared" si="8"/>
        <v>834.53</v>
      </c>
      <c r="AC19" s="16">
        <f t="shared" si="9"/>
        <v>-834.53</v>
      </c>
      <c r="AD19" s="16">
        <f t="shared" si="10"/>
        <v>1371.37</v>
      </c>
      <c r="AE19" s="16">
        <f t="shared" si="11"/>
        <v>7439.97</v>
      </c>
      <c r="AF19" s="16">
        <f t="shared" si="12"/>
        <v>1487.94</v>
      </c>
      <c r="AG19" s="16">
        <f t="shared" si="13"/>
        <v>54332.62</v>
      </c>
    </row>
    <row r="20" spans="1:33" x14ac:dyDescent="0.25">
      <c r="A20" s="21" t="s">
        <v>59</v>
      </c>
      <c r="B20" s="14" t="s">
        <v>60</v>
      </c>
      <c r="C20" s="17">
        <v>-1415</v>
      </c>
      <c r="D20" s="17">
        <v>-1415</v>
      </c>
      <c r="E20" s="17">
        <v>-1415</v>
      </c>
      <c r="F20" s="17">
        <v>-1415</v>
      </c>
      <c r="G20" s="17">
        <v>-1520</v>
      </c>
      <c r="H20" s="17">
        <v>-1520</v>
      </c>
      <c r="I20" s="17">
        <v>-1520</v>
      </c>
      <c r="J20" s="17">
        <v>-1520</v>
      </c>
      <c r="K20" s="17">
        <v>-1520</v>
      </c>
      <c r="L20" s="17">
        <v>-1520</v>
      </c>
      <c r="M20" s="17">
        <v>-1520</v>
      </c>
      <c r="N20" s="17">
        <v>-1520</v>
      </c>
      <c r="O20" s="17">
        <v>-17820</v>
      </c>
      <c r="Q20" s="15">
        <v>4</v>
      </c>
      <c r="R20" s="14" t="s">
        <v>61</v>
      </c>
      <c r="U20" s="16">
        <f t="shared" si="1"/>
        <v>-1415</v>
      </c>
      <c r="V20" s="16">
        <f t="shared" si="2"/>
        <v>-1415</v>
      </c>
      <c r="W20" s="16">
        <f t="shared" si="3"/>
        <v>-1415</v>
      </c>
      <c r="X20" s="16">
        <f t="shared" si="4"/>
        <v>-1415</v>
      </c>
      <c r="Y20" s="16">
        <f t="shared" si="5"/>
        <v>-1520</v>
      </c>
      <c r="Z20" s="16">
        <f t="shared" si="6"/>
        <v>-1520</v>
      </c>
      <c r="AA20" s="16">
        <f t="shared" si="7"/>
        <v>-1520</v>
      </c>
      <c r="AB20" s="16">
        <f t="shared" si="8"/>
        <v>-1520</v>
      </c>
      <c r="AC20" s="16">
        <f t="shared" si="9"/>
        <v>-1520</v>
      </c>
      <c r="AD20" s="16">
        <f t="shared" si="10"/>
        <v>-1520</v>
      </c>
      <c r="AE20" s="16">
        <f t="shared" si="11"/>
        <v>-1520</v>
      </c>
      <c r="AF20" s="16">
        <f t="shared" si="12"/>
        <v>-1520</v>
      </c>
      <c r="AG20" s="16">
        <f t="shared" si="13"/>
        <v>-17820</v>
      </c>
    </row>
    <row r="21" spans="1:33" x14ac:dyDescent="0.25">
      <c r="A21" s="21" t="s">
        <v>62</v>
      </c>
      <c r="B21" s="14" t="s">
        <v>63</v>
      </c>
      <c r="C21" s="17">
        <v>-2123.8000000000002</v>
      </c>
      <c r="D21" s="17">
        <v>-2123.8000000000002</v>
      </c>
      <c r="E21" s="17">
        <v>-2123.8000000000002</v>
      </c>
      <c r="F21" s="17">
        <v>-2260.87</v>
      </c>
      <c r="G21" s="17">
        <v>-2149.8000000000002</v>
      </c>
      <c r="H21" s="17">
        <v>-2149.8000000000002</v>
      </c>
      <c r="I21" s="17">
        <v>-1172.22</v>
      </c>
      <c r="J21" s="17">
        <v>-554.79999999999995</v>
      </c>
      <c r="K21" s="17">
        <v>-554.79999999999995</v>
      </c>
      <c r="L21" s="17">
        <v>-554.79999999999995</v>
      </c>
      <c r="M21" s="17">
        <v>-678.3</v>
      </c>
      <c r="N21" s="17">
        <v>-839.8</v>
      </c>
      <c r="O21" s="17">
        <v>-17286.59</v>
      </c>
      <c r="Q21" s="15">
        <v>4</v>
      </c>
      <c r="R21" s="14" t="s">
        <v>64</v>
      </c>
      <c r="U21" s="16">
        <f t="shared" si="1"/>
        <v>-2123.8000000000002</v>
      </c>
      <c r="V21" s="16">
        <f t="shared" si="2"/>
        <v>-2123.8000000000002</v>
      </c>
      <c r="W21" s="16">
        <f t="shared" si="3"/>
        <v>-2123.8000000000002</v>
      </c>
      <c r="X21" s="16">
        <f t="shared" si="4"/>
        <v>-2260.87</v>
      </c>
      <c r="Y21" s="16">
        <f t="shared" si="5"/>
        <v>-2149.8000000000002</v>
      </c>
      <c r="Z21" s="16">
        <f t="shared" si="6"/>
        <v>-2149.8000000000002</v>
      </c>
      <c r="AA21" s="16">
        <f t="shared" si="7"/>
        <v>-1172.22</v>
      </c>
      <c r="AB21" s="16">
        <f t="shared" si="8"/>
        <v>-554.79999999999995</v>
      </c>
      <c r="AC21" s="16">
        <f t="shared" si="9"/>
        <v>-554.79999999999995</v>
      </c>
      <c r="AD21" s="16">
        <f t="shared" si="10"/>
        <v>-554.79999999999995</v>
      </c>
      <c r="AE21" s="16">
        <f t="shared" si="11"/>
        <v>-678.3</v>
      </c>
      <c r="AF21" s="16">
        <f t="shared" si="12"/>
        <v>-839.8</v>
      </c>
      <c r="AG21" s="16">
        <f t="shared" si="13"/>
        <v>-17286.59</v>
      </c>
    </row>
    <row r="22" spans="1:33" x14ac:dyDescent="0.25">
      <c r="B22" s="12" t="s">
        <v>65</v>
      </c>
      <c r="C22" s="11">
        <f>IF(5 = Q22, U22 * -1, U22)</f>
        <v>-34982.89</v>
      </c>
      <c r="D22" s="11">
        <f>IF(5 = Q22, V22 * -1, V22)</f>
        <v>-47309.740000000005</v>
      </c>
      <c r="E22" s="11">
        <f>IF(5 = Q22, W22 * -1, W22)</f>
        <v>-44081.26</v>
      </c>
      <c r="F22" s="11">
        <f>IF(5 = Q22, X22 * -1, X22)</f>
        <v>-29522.52</v>
      </c>
      <c r="G22" s="11">
        <f>IF(5 = Q22, Y22 * -1, Y22)</f>
        <v>-45906.66</v>
      </c>
      <c r="H22" s="11">
        <f>IF(5 = Q22, Z22 * -1, Z22)</f>
        <v>-50136.210000000006</v>
      </c>
      <c r="I22" s="11">
        <f>IF(5 = Q22, AA22 * -1, AA22)</f>
        <v>-46985.760000000002</v>
      </c>
      <c r="J22" s="11">
        <f>IF(5 = Q22, AB22 * -1, AB22)</f>
        <v>-51027.18</v>
      </c>
      <c r="K22" s="11">
        <f>IF(5 = Q22, AC22 * -1, AC22)</f>
        <v>-53700.649999999994</v>
      </c>
      <c r="L22" s="11">
        <f>IF(5 = Q22, AD22 * -1, AD22)</f>
        <v>-66437.77</v>
      </c>
      <c r="M22" s="11">
        <f>IF(5 = Q22, AE22 * -1, AE22)</f>
        <v>-57779.85</v>
      </c>
      <c r="N22" s="11">
        <f>IF(5 = Q22, AF22 * -1, AF22)</f>
        <v>-84606.03</v>
      </c>
      <c r="O22" s="11">
        <f>IF(5 = Q22, AG22 * -1, AG22)</f>
        <v>-612476.52</v>
      </c>
      <c r="Q22" s="9">
        <v>4</v>
      </c>
      <c r="R22" s="8" t="str">
        <f>R21</f>
        <v>Argenta Apartments</v>
      </c>
      <c r="S22" s="8">
        <f>S21</f>
        <v>0</v>
      </c>
      <c r="T22" s="9">
        <f>T21</f>
        <v>0</v>
      </c>
      <c r="U22" s="10">
        <f t="shared" ref="U22:AG22" si="14">SUM(U16:U21)</f>
        <v>-34982.89</v>
      </c>
      <c r="V22" s="10">
        <f t="shared" si="14"/>
        <v>-47309.740000000005</v>
      </c>
      <c r="W22" s="10">
        <f t="shared" si="14"/>
        <v>-44081.26</v>
      </c>
      <c r="X22" s="10">
        <f t="shared" si="14"/>
        <v>-29522.52</v>
      </c>
      <c r="Y22" s="10">
        <f t="shared" si="14"/>
        <v>-45906.66</v>
      </c>
      <c r="Z22" s="10">
        <f t="shared" si="14"/>
        <v>-50136.210000000006</v>
      </c>
      <c r="AA22" s="10">
        <f t="shared" si="14"/>
        <v>-46985.760000000002</v>
      </c>
      <c r="AB22" s="10">
        <f t="shared" si="14"/>
        <v>-51027.18</v>
      </c>
      <c r="AC22" s="10">
        <f t="shared" si="14"/>
        <v>-53700.649999999994</v>
      </c>
      <c r="AD22" s="10">
        <f t="shared" si="14"/>
        <v>-66437.77</v>
      </c>
      <c r="AE22" s="10">
        <f t="shared" si="14"/>
        <v>-57779.85</v>
      </c>
      <c r="AF22" s="10">
        <f t="shared" si="14"/>
        <v>-84606.03</v>
      </c>
      <c r="AG22" s="10">
        <f t="shared" si="14"/>
        <v>-612476.52</v>
      </c>
    </row>
    <row r="24" spans="1:33" x14ac:dyDescent="0.25">
      <c r="B24" s="12" t="s">
        <v>66</v>
      </c>
      <c r="C24" s="11">
        <f>IF(5 = Q24, U24 * -1, U24)</f>
        <v>448260.61</v>
      </c>
      <c r="D24" s="11">
        <f>IF(5 = Q24, V24 * -1, V24)</f>
        <v>444814.04000000004</v>
      </c>
      <c r="E24" s="11">
        <f>IF(5 = Q24, W24 * -1, W24)</f>
        <v>460161.4</v>
      </c>
      <c r="F24" s="11">
        <f>IF(5 = Q24, X24 * -1, X24)</f>
        <v>481149.81999999995</v>
      </c>
      <c r="G24" s="11">
        <f>IF(5 = Q24, Y24 * -1, Y24)</f>
        <v>473679.79000000004</v>
      </c>
      <c r="H24" s="11">
        <f>IF(5 = Q24, Z24 * -1, Z24)</f>
        <v>480172.11999999994</v>
      </c>
      <c r="I24" s="11">
        <f>IF(5 = Q24, AA24 * -1, AA24)</f>
        <v>492353.57999999996</v>
      </c>
      <c r="J24" s="11">
        <f>IF(5 = Q24, AB24 * -1, AB24)</f>
        <v>494454.49000000005</v>
      </c>
      <c r="K24" s="11">
        <f>IF(5 = Q24, AC24 * -1, AC24)</f>
        <v>496785.13</v>
      </c>
      <c r="L24" s="11">
        <f>IF(5 = Q24, AD24 * -1, AD24)</f>
        <v>488376.54000000004</v>
      </c>
      <c r="M24" s="11">
        <f>IF(5 = Q24, AE24 * -1, AE24)</f>
        <v>498987.17000000004</v>
      </c>
      <c r="N24" s="11">
        <f>IF(5 = Q24, AF24 * -1, AF24)</f>
        <v>473758.33999999997</v>
      </c>
      <c r="O24" s="11">
        <f>IF(5 = Q24, AG24 * -1, AG24)</f>
        <v>5732953.0299999993</v>
      </c>
      <c r="Q24" s="9">
        <v>4</v>
      </c>
      <c r="R24" s="8" t="str">
        <f>R21</f>
        <v>Argenta Apartments</v>
      </c>
      <c r="S24" s="8">
        <f>S21</f>
        <v>0</v>
      </c>
      <c r="T24" s="9">
        <f>T21</f>
        <v>0</v>
      </c>
      <c r="U24" s="10">
        <f t="shared" ref="U24:AG24" si="15">SUM(U11:U12)+SUM(U16:U21)</f>
        <v>448260.61</v>
      </c>
      <c r="V24" s="10">
        <f t="shared" si="15"/>
        <v>444814.04000000004</v>
      </c>
      <c r="W24" s="10">
        <f t="shared" si="15"/>
        <v>460161.4</v>
      </c>
      <c r="X24" s="10">
        <f t="shared" si="15"/>
        <v>481149.81999999995</v>
      </c>
      <c r="Y24" s="10">
        <f t="shared" si="15"/>
        <v>473679.79000000004</v>
      </c>
      <c r="Z24" s="10">
        <f t="shared" si="15"/>
        <v>480172.11999999994</v>
      </c>
      <c r="AA24" s="10">
        <f t="shared" si="15"/>
        <v>492353.57999999996</v>
      </c>
      <c r="AB24" s="10">
        <f t="shared" si="15"/>
        <v>494454.49000000005</v>
      </c>
      <c r="AC24" s="10">
        <f t="shared" si="15"/>
        <v>496785.13</v>
      </c>
      <c r="AD24" s="10">
        <f t="shared" si="15"/>
        <v>488376.54000000004</v>
      </c>
      <c r="AE24" s="10">
        <f t="shared" si="15"/>
        <v>498987.17000000004</v>
      </c>
      <c r="AF24" s="10">
        <f t="shared" si="15"/>
        <v>473758.33999999997</v>
      </c>
      <c r="AG24" s="10">
        <f t="shared" si="15"/>
        <v>5732953.0299999993</v>
      </c>
    </row>
    <row r="26" spans="1:33" x14ac:dyDescent="0.25">
      <c r="A26" s="18" t="s">
        <v>67</v>
      </c>
    </row>
    <row r="27" spans="1:33" x14ac:dyDescent="0.25">
      <c r="A27" s="19" t="s">
        <v>68</v>
      </c>
    </row>
    <row r="28" spans="1:33" x14ac:dyDescent="0.25">
      <c r="A28" s="21" t="s">
        <v>69</v>
      </c>
      <c r="B28" s="14" t="s">
        <v>70</v>
      </c>
      <c r="C28" s="17">
        <v>2430.17</v>
      </c>
      <c r="D28" s="17">
        <v>2570</v>
      </c>
      <c r="E28" s="17">
        <v>2350.27</v>
      </c>
      <c r="F28" s="17">
        <v>2208.83</v>
      </c>
      <c r="G28" s="17">
        <v>2143.39</v>
      </c>
      <c r="H28" s="17">
        <v>2116.1999999999998</v>
      </c>
      <c r="I28" s="17">
        <v>2142.12</v>
      </c>
      <c r="J28" s="17">
        <v>2246.77</v>
      </c>
      <c r="K28" s="17">
        <v>2201.4899999999998</v>
      </c>
      <c r="L28" s="17">
        <v>2208.34</v>
      </c>
      <c r="M28" s="17">
        <v>2027.84</v>
      </c>
      <c r="N28" s="17">
        <v>2150.81</v>
      </c>
      <c r="O28" s="17">
        <v>26796.23</v>
      </c>
      <c r="Q28" s="15">
        <v>4</v>
      </c>
      <c r="R28" s="14" t="s">
        <v>71</v>
      </c>
      <c r="U28" s="16">
        <f>IF(5 = Q28, C28 * -1, C28)</f>
        <v>2430.17</v>
      </c>
      <c r="V28" s="16">
        <f>IF(5 = Q28, D28 * -1, D28)</f>
        <v>2570</v>
      </c>
      <c r="W28" s="16">
        <f>IF(5 = Q28, E28 * -1, E28)</f>
        <v>2350.27</v>
      </c>
      <c r="X28" s="16">
        <f>IF(5 = Q28, F28 * -1, F28)</f>
        <v>2208.83</v>
      </c>
      <c r="Y28" s="16">
        <f>IF(5 = Q28, G28 * -1, G28)</f>
        <v>2143.39</v>
      </c>
      <c r="Z28" s="16">
        <f>IF(5 = Q28, H28 * -1, H28)</f>
        <v>2116.1999999999998</v>
      </c>
      <c r="AA28" s="16">
        <f>IF(5 = Q28, I28 * -1, I28)</f>
        <v>2142.12</v>
      </c>
      <c r="AB28" s="16">
        <f>IF(5 = Q28, J28 * -1, J28)</f>
        <v>2246.77</v>
      </c>
      <c r="AC28" s="16">
        <f>IF(5 = Q28, K28 * -1, K28)</f>
        <v>2201.4899999999998</v>
      </c>
      <c r="AD28" s="16">
        <f>IF(5 = Q28, L28 * -1, L28)</f>
        <v>2208.34</v>
      </c>
      <c r="AE28" s="16">
        <f>IF(5 = Q28, M28 * -1, M28)</f>
        <v>2027.84</v>
      </c>
      <c r="AF28" s="16">
        <f>IF(5 = Q28, N28 * -1, N28)</f>
        <v>2150.81</v>
      </c>
      <c r="AG28" s="16">
        <f>IF(5 = Q28, O28 * -1, O28)</f>
        <v>26796.23</v>
      </c>
    </row>
    <row r="29" spans="1:33" x14ac:dyDescent="0.25">
      <c r="A29" s="21" t="s">
        <v>72</v>
      </c>
      <c r="B29" s="14" t="s">
        <v>73</v>
      </c>
      <c r="C29" s="17">
        <v>3774.28</v>
      </c>
      <c r="D29" s="17">
        <v>3902.65</v>
      </c>
      <c r="E29" s="17">
        <v>0</v>
      </c>
      <c r="F29" s="17">
        <v>0</v>
      </c>
      <c r="G29" s="17">
        <v>3930.15</v>
      </c>
      <c r="H29" s="17">
        <v>0</v>
      </c>
      <c r="I29" s="17">
        <v>0</v>
      </c>
      <c r="J29" s="17">
        <v>3633.84</v>
      </c>
      <c r="K29" s="17">
        <v>0</v>
      </c>
      <c r="L29" s="17">
        <v>0</v>
      </c>
      <c r="M29" s="17">
        <v>3746.7</v>
      </c>
      <c r="N29" s="17">
        <v>0</v>
      </c>
      <c r="O29" s="17">
        <v>18987.62</v>
      </c>
      <c r="Q29" s="15">
        <v>4</v>
      </c>
      <c r="R29" s="14" t="s">
        <v>74</v>
      </c>
      <c r="U29" s="16">
        <f>IF(5 = Q29, C29 * -1, C29)</f>
        <v>3774.28</v>
      </c>
      <c r="V29" s="16">
        <f>IF(5 = Q29, D29 * -1, D29)</f>
        <v>3902.65</v>
      </c>
      <c r="W29" s="16">
        <f>IF(5 = Q29, E29 * -1, E29)</f>
        <v>0</v>
      </c>
      <c r="X29" s="16">
        <f>IF(5 = Q29, F29 * -1, F29)</f>
        <v>0</v>
      </c>
      <c r="Y29" s="16">
        <f>IF(5 = Q29, G29 * -1, G29)</f>
        <v>3930.15</v>
      </c>
      <c r="Z29" s="16">
        <f>IF(5 = Q29, H29 * -1, H29)</f>
        <v>0</v>
      </c>
      <c r="AA29" s="16">
        <f>IF(5 = Q29, I29 * -1, I29)</f>
        <v>0</v>
      </c>
      <c r="AB29" s="16">
        <f>IF(5 = Q29, J29 * -1, J29)</f>
        <v>3633.84</v>
      </c>
      <c r="AC29" s="16">
        <f>IF(5 = Q29, K29 * -1, K29)</f>
        <v>0</v>
      </c>
      <c r="AD29" s="16">
        <f>IF(5 = Q29, L29 * -1, L29)</f>
        <v>0</v>
      </c>
      <c r="AE29" s="16">
        <f>IF(5 = Q29, M29 * -1, M29)</f>
        <v>3746.7</v>
      </c>
      <c r="AF29" s="16">
        <f>IF(5 = Q29, N29 * -1, N29)</f>
        <v>0</v>
      </c>
      <c r="AG29" s="16">
        <f>IF(5 = Q29, O29 * -1, O29)</f>
        <v>18987.62</v>
      </c>
    </row>
    <row r="30" spans="1:33" x14ac:dyDescent="0.25">
      <c r="A30" s="21" t="s">
        <v>75</v>
      </c>
      <c r="B30" s="14" t="s">
        <v>76</v>
      </c>
      <c r="C30" s="17">
        <v>5343.55</v>
      </c>
      <c r="D30" s="17">
        <v>4731.12</v>
      </c>
      <c r="E30" s="17">
        <v>2341.23</v>
      </c>
      <c r="F30" s="17">
        <v>3247.62</v>
      </c>
      <c r="G30" s="17">
        <v>3461.17</v>
      </c>
      <c r="H30" s="17">
        <v>3623.34</v>
      </c>
      <c r="I30" s="17">
        <v>3661.28</v>
      </c>
      <c r="J30" s="17">
        <v>1800.64</v>
      </c>
      <c r="K30" s="17">
        <v>2990.43</v>
      </c>
      <c r="L30" s="17">
        <v>1953.92</v>
      </c>
      <c r="M30" s="17">
        <v>2926.01</v>
      </c>
      <c r="N30" s="17">
        <v>601.74</v>
      </c>
      <c r="O30" s="17">
        <v>36682.050000000003</v>
      </c>
      <c r="Q30" s="15">
        <v>4</v>
      </c>
      <c r="R30" s="14" t="s">
        <v>77</v>
      </c>
      <c r="U30" s="16">
        <f>IF(5 = Q30, C30 * -1, C30)</f>
        <v>5343.55</v>
      </c>
      <c r="V30" s="16">
        <f>IF(5 = Q30, D30 * -1, D30)</f>
        <v>4731.12</v>
      </c>
      <c r="W30" s="16">
        <f>IF(5 = Q30, E30 * -1, E30)</f>
        <v>2341.23</v>
      </c>
      <c r="X30" s="16">
        <f>IF(5 = Q30, F30 * -1, F30)</f>
        <v>3247.62</v>
      </c>
      <c r="Y30" s="16">
        <f>IF(5 = Q30, G30 * -1, G30)</f>
        <v>3461.17</v>
      </c>
      <c r="Z30" s="16">
        <f>IF(5 = Q30, H30 * -1, H30)</f>
        <v>3623.34</v>
      </c>
      <c r="AA30" s="16">
        <f>IF(5 = Q30, I30 * -1, I30)</f>
        <v>3661.28</v>
      </c>
      <c r="AB30" s="16">
        <f>IF(5 = Q30, J30 * -1, J30)</f>
        <v>1800.64</v>
      </c>
      <c r="AC30" s="16">
        <f>IF(5 = Q30, K30 * -1, K30)</f>
        <v>2990.43</v>
      </c>
      <c r="AD30" s="16">
        <f>IF(5 = Q30, L30 * -1, L30)</f>
        <v>1953.92</v>
      </c>
      <c r="AE30" s="16">
        <f>IF(5 = Q30, M30 * -1, M30)</f>
        <v>2926.01</v>
      </c>
      <c r="AF30" s="16">
        <f>IF(5 = Q30, N30 * -1, N30)</f>
        <v>601.74</v>
      </c>
      <c r="AG30" s="16">
        <f>IF(5 = Q30, O30 * -1, O30)</f>
        <v>36682.050000000003</v>
      </c>
    </row>
    <row r="31" spans="1:33" x14ac:dyDescent="0.25">
      <c r="A31" s="21" t="s">
        <v>78</v>
      </c>
      <c r="B31" s="14" t="s">
        <v>79</v>
      </c>
      <c r="C31" s="17">
        <v>3.05</v>
      </c>
      <c r="D31" s="17">
        <v>3.05</v>
      </c>
      <c r="E31" s="17">
        <v>0</v>
      </c>
      <c r="F31" s="17">
        <v>4.71</v>
      </c>
      <c r="G31" s="17">
        <v>0</v>
      </c>
      <c r="H31" s="17">
        <v>1.85</v>
      </c>
      <c r="I31" s="17">
        <v>1.0900000000000001</v>
      </c>
      <c r="J31" s="17">
        <v>3.16</v>
      </c>
      <c r="K31" s="17">
        <v>1.97</v>
      </c>
      <c r="L31" s="17">
        <v>1.54</v>
      </c>
      <c r="M31" s="17">
        <v>1.84</v>
      </c>
      <c r="N31" s="17">
        <v>0.99</v>
      </c>
      <c r="O31" s="17">
        <v>23.25</v>
      </c>
      <c r="Q31" s="15">
        <v>4</v>
      </c>
      <c r="R31" s="14" t="s">
        <v>80</v>
      </c>
      <c r="U31" s="16">
        <f>IF(5 = Q31, C31 * -1, C31)</f>
        <v>3.05</v>
      </c>
      <c r="V31" s="16">
        <f>IF(5 = Q31, D31 * -1, D31)</f>
        <v>3.05</v>
      </c>
      <c r="W31" s="16">
        <f>IF(5 = Q31, E31 * -1, E31)</f>
        <v>0</v>
      </c>
      <c r="X31" s="16">
        <f>IF(5 = Q31, F31 * -1, F31)</f>
        <v>4.71</v>
      </c>
      <c r="Y31" s="16">
        <f>IF(5 = Q31, G31 * -1, G31)</f>
        <v>0</v>
      </c>
      <c r="Z31" s="16">
        <f>IF(5 = Q31, H31 * -1, H31)</f>
        <v>1.85</v>
      </c>
      <c r="AA31" s="16">
        <f>IF(5 = Q31, I31 * -1, I31)</f>
        <v>1.0900000000000001</v>
      </c>
      <c r="AB31" s="16">
        <f>IF(5 = Q31, J31 * -1, J31)</f>
        <v>3.16</v>
      </c>
      <c r="AC31" s="16">
        <f>IF(5 = Q31, K31 * -1, K31)</f>
        <v>1.97</v>
      </c>
      <c r="AD31" s="16">
        <f>IF(5 = Q31, L31 * -1, L31)</f>
        <v>1.54</v>
      </c>
      <c r="AE31" s="16">
        <f>IF(5 = Q31, M31 * -1, M31)</f>
        <v>1.84</v>
      </c>
      <c r="AF31" s="16">
        <f>IF(5 = Q31, N31 * -1, N31)</f>
        <v>0.99</v>
      </c>
      <c r="AG31" s="16">
        <f>IF(5 = Q31, O31 * -1, O31)</f>
        <v>23.25</v>
      </c>
    </row>
    <row r="32" spans="1:33" x14ac:dyDescent="0.25">
      <c r="B32" s="12" t="s">
        <v>81</v>
      </c>
      <c r="C32" s="11">
        <f>IF(5 = Q32, U32 * -1, U32)</f>
        <v>11551.05</v>
      </c>
      <c r="D32" s="11">
        <f>IF(5 = Q32, V32 * -1, V32)</f>
        <v>11206.82</v>
      </c>
      <c r="E32" s="11">
        <f>IF(5 = Q32, W32 * -1, W32)</f>
        <v>4691.5</v>
      </c>
      <c r="F32" s="11">
        <f>IF(5 = Q32, X32 * -1, X32)</f>
        <v>5461.16</v>
      </c>
      <c r="G32" s="11">
        <f>IF(5 = Q32, Y32 * -1, Y32)</f>
        <v>9534.7099999999991</v>
      </c>
      <c r="H32" s="11">
        <f>IF(5 = Q32, Z32 * -1, Z32)</f>
        <v>5741.39</v>
      </c>
      <c r="I32" s="11">
        <f>IF(5 = Q32, AA32 * -1, AA32)</f>
        <v>5804.49</v>
      </c>
      <c r="J32" s="11">
        <f>IF(5 = Q32, AB32 * -1, AB32)</f>
        <v>7684.4100000000008</v>
      </c>
      <c r="K32" s="11">
        <f>IF(5 = Q32, AC32 * -1, AC32)</f>
        <v>5193.8900000000003</v>
      </c>
      <c r="L32" s="11">
        <f>IF(5 = Q32, AD32 * -1, AD32)</f>
        <v>4163.8</v>
      </c>
      <c r="M32" s="11">
        <f>IF(5 = Q32, AE32 * -1, AE32)</f>
        <v>8702.39</v>
      </c>
      <c r="N32" s="11">
        <f>IF(5 = Q32, AF32 * -1, AF32)</f>
        <v>2753.54</v>
      </c>
      <c r="O32" s="11">
        <f>IF(5 = Q32, AG32 * -1, AG32)</f>
        <v>82489.149999999994</v>
      </c>
      <c r="Q32" s="9">
        <v>4</v>
      </c>
      <c r="R32" s="8" t="str">
        <f>R31</f>
        <v>Argenta Apartments</v>
      </c>
      <c r="S32" s="8">
        <f>S31</f>
        <v>0</v>
      </c>
      <c r="T32" s="9">
        <f>T31</f>
        <v>0</v>
      </c>
      <c r="U32" s="10">
        <f t="shared" ref="U32:AG32" si="16">SUM(U28:U31)</f>
        <v>11551.05</v>
      </c>
      <c r="V32" s="10">
        <f t="shared" si="16"/>
        <v>11206.82</v>
      </c>
      <c r="W32" s="10">
        <f t="shared" si="16"/>
        <v>4691.5</v>
      </c>
      <c r="X32" s="10">
        <f t="shared" si="16"/>
        <v>5461.16</v>
      </c>
      <c r="Y32" s="10">
        <f t="shared" si="16"/>
        <v>9534.7099999999991</v>
      </c>
      <c r="Z32" s="10">
        <f t="shared" si="16"/>
        <v>5741.39</v>
      </c>
      <c r="AA32" s="10">
        <f t="shared" si="16"/>
        <v>5804.49</v>
      </c>
      <c r="AB32" s="10">
        <f t="shared" si="16"/>
        <v>7684.4100000000008</v>
      </c>
      <c r="AC32" s="10">
        <f t="shared" si="16"/>
        <v>5193.8900000000003</v>
      </c>
      <c r="AD32" s="10">
        <f t="shared" si="16"/>
        <v>4163.8</v>
      </c>
      <c r="AE32" s="10">
        <f t="shared" si="16"/>
        <v>8702.39</v>
      </c>
      <c r="AF32" s="10">
        <f t="shared" si="16"/>
        <v>2753.54</v>
      </c>
      <c r="AG32" s="10">
        <f t="shared" si="16"/>
        <v>82489.149999999994</v>
      </c>
    </row>
    <row r="34" spans="1:33" x14ac:dyDescent="0.25">
      <c r="A34" s="19" t="s">
        <v>82</v>
      </c>
    </row>
    <row r="35" spans="1:33" x14ac:dyDescent="0.25">
      <c r="A35" s="21" t="s">
        <v>83</v>
      </c>
      <c r="B35" s="14" t="s">
        <v>84</v>
      </c>
      <c r="C35" s="17">
        <v>2904.79</v>
      </c>
      <c r="D35" s="17">
        <v>2780.74</v>
      </c>
      <c r="E35" s="17">
        <v>2640.57</v>
      </c>
      <c r="F35" s="17">
        <v>2674.38</v>
      </c>
      <c r="G35" s="17">
        <v>2760.19</v>
      </c>
      <c r="H35" s="17">
        <v>2903.98</v>
      </c>
      <c r="I35" s="17">
        <v>2982.4</v>
      </c>
      <c r="J35" s="17">
        <v>2602.12</v>
      </c>
      <c r="K35" s="17">
        <v>2909.85</v>
      </c>
      <c r="L35" s="17">
        <v>2651.61</v>
      </c>
      <c r="M35" s="17">
        <v>2945.27</v>
      </c>
      <c r="N35" s="17">
        <v>2719.48</v>
      </c>
      <c r="O35" s="17">
        <v>33475.379999999997</v>
      </c>
      <c r="Q35" s="15">
        <v>4</v>
      </c>
      <c r="R35" s="14" t="s">
        <v>85</v>
      </c>
      <c r="U35" s="16">
        <f t="shared" ref="U35:U40" si="17">IF(5 = Q35, C35 * -1, C35)</f>
        <v>2904.79</v>
      </c>
      <c r="V35" s="16">
        <f t="shared" ref="V35:V40" si="18">IF(5 = Q35, D35 * -1, D35)</f>
        <v>2780.74</v>
      </c>
      <c r="W35" s="16">
        <f t="shared" ref="W35:W40" si="19">IF(5 = Q35, E35 * -1, E35)</f>
        <v>2640.57</v>
      </c>
      <c r="X35" s="16">
        <f t="shared" ref="X35:X40" si="20">IF(5 = Q35, F35 * -1, F35)</f>
        <v>2674.38</v>
      </c>
      <c r="Y35" s="16">
        <f t="shared" ref="Y35:Y40" si="21">IF(5 = Q35, G35 * -1, G35)</f>
        <v>2760.19</v>
      </c>
      <c r="Z35" s="16">
        <f t="shared" ref="Z35:Z40" si="22">IF(5 = Q35, H35 * -1, H35)</f>
        <v>2903.98</v>
      </c>
      <c r="AA35" s="16">
        <f t="shared" ref="AA35:AA40" si="23">IF(5 = Q35, I35 * -1, I35)</f>
        <v>2982.4</v>
      </c>
      <c r="AB35" s="16">
        <f t="shared" ref="AB35:AB40" si="24">IF(5 = Q35, J35 * -1, J35)</f>
        <v>2602.12</v>
      </c>
      <c r="AC35" s="16">
        <f t="shared" ref="AC35:AC40" si="25">IF(5 = Q35, K35 * -1, K35)</f>
        <v>2909.85</v>
      </c>
      <c r="AD35" s="16">
        <f t="shared" ref="AD35:AD40" si="26">IF(5 = Q35, L35 * -1, L35)</f>
        <v>2651.61</v>
      </c>
      <c r="AE35" s="16">
        <f t="shared" ref="AE35:AE40" si="27">IF(5 = Q35, M35 * -1, M35)</f>
        <v>2945.27</v>
      </c>
      <c r="AF35" s="16">
        <f t="shared" ref="AF35:AF40" si="28">IF(5 = Q35, N35 * -1, N35)</f>
        <v>2719.48</v>
      </c>
      <c r="AG35" s="16">
        <f t="shared" ref="AG35:AG40" si="29">IF(5 = Q35, O35 * -1, O35)</f>
        <v>33475.379999999997</v>
      </c>
    </row>
    <row r="36" spans="1:33" x14ac:dyDescent="0.25">
      <c r="A36" s="21" t="s">
        <v>86</v>
      </c>
      <c r="B36" s="14" t="s">
        <v>87</v>
      </c>
      <c r="C36" s="17">
        <v>22794.78</v>
      </c>
      <c r="D36" s="17">
        <v>20038.64</v>
      </c>
      <c r="E36" s="17">
        <v>23232.14</v>
      </c>
      <c r="F36" s="17">
        <v>17146.12</v>
      </c>
      <c r="G36" s="17">
        <v>16083.66</v>
      </c>
      <c r="H36" s="17">
        <v>16923.900000000001</v>
      </c>
      <c r="I36" s="17">
        <v>18369.900000000001</v>
      </c>
      <c r="J36" s="17">
        <v>20540.990000000002</v>
      </c>
      <c r="K36" s="17">
        <v>20991.73</v>
      </c>
      <c r="L36" s="17">
        <v>16486.88</v>
      </c>
      <c r="M36" s="17">
        <v>18388.03</v>
      </c>
      <c r="N36" s="17">
        <v>15356.45</v>
      </c>
      <c r="O36" s="17">
        <v>226353.22</v>
      </c>
      <c r="Q36" s="15">
        <v>4</v>
      </c>
      <c r="R36" s="14" t="s">
        <v>88</v>
      </c>
      <c r="U36" s="16">
        <f t="shared" si="17"/>
        <v>22794.78</v>
      </c>
      <c r="V36" s="16">
        <f t="shared" si="18"/>
        <v>20038.64</v>
      </c>
      <c r="W36" s="16">
        <f t="shared" si="19"/>
        <v>23232.14</v>
      </c>
      <c r="X36" s="16">
        <f t="shared" si="20"/>
        <v>17146.12</v>
      </c>
      <c r="Y36" s="16">
        <f t="shared" si="21"/>
        <v>16083.66</v>
      </c>
      <c r="Z36" s="16">
        <f t="shared" si="22"/>
        <v>16923.900000000001</v>
      </c>
      <c r="AA36" s="16">
        <f t="shared" si="23"/>
        <v>18369.900000000001</v>
      </c>
      <c r="AB36" s="16">
        <f t="shared" si="24"/>
        <v>20540.990000000002</v>
      </c>
      <c r="AC36" s="16">
        <f t="shared" si="25"/>
        <v>20991.73</v>
      </c>
      <c r="AD36" s="16">
        <f t="shared" si="26"/>
        <v>16486.88</v>
      </c>
      <c r="AE36" s="16">
        <f t="shared" si="27"/>
        <v>18388.03</v>
      </c>
      <c r="AF36" s="16">
        <f t="shared" si="28"/>
        <v>15356.45</v>
      </c>
      <c r="AG36" s="16">
        <f t="shared" si="29"/>
        <v>226353.22</v>
      </c>
    </row>
    <row r="37" spans="1:33" x14ac:dyDescent="0.25">
      <c r="A37" s="21" t="s">
        <v>89</v>
      </c>
      <c r="B37" s="14" t="s">
        <v>90</v>
      </c>
      <c r="C37" s="17">
        <v>4488.3100000000004</v>
      </c>
      <c r="D37" s="17">
        <v>6175.71</v>
      </c>
      <c r="E37" s="17">
        <v>7998.69</v>
      </c>
      <c r="F37" s="17">
        <v>8280.99</v>
      </c>
      <c r="G37" s="17">
        <v>6787.28</v>
      </c>
      <c r="H37" s="17">
        <v>6080.36</v>
      </c>
      <c r="I37" s="17">
        <v>5065.08</v>
      </c>
      <c r="J37" s="17">
        <v>4815.18</v>
      </c>
      <c r="K37" s="17">
        <v>4889.95</v>
      </c>
      <c r="L37" s="17">
        <v>4213.6899999999996</v>
      </c>
      <c r="M37" s="17">
        <v>3338.16</v>
      </c>
      <c r="N37" s="17">
        <v>3479.46</v>
      </c>
      <c r="O37" s="17">
        <v>65612.86</v>
      </c>
      <c r="Q37" s="15">
        <v>4</v>
      </c>
      <c r="R37" s="14" t="s">
        <v>91</v>
      </c>
      <c r="U37" s="16">
        <f t="shared" si="17"/>
        <v>4488.3100000000004</v>
      </c>
      <c r="V37" s="16">
        <f t="shared" si="18"/>
        <v>6175.71</v>
      </c>
      <c r="W37" s="16">
        <f t="shared" si="19"/>
        <v>7998.69</v>
      </c>
      <c r="X37" s="16">
        <f t="shared" si="20"/>
        <v>8280.99</v>
      </c>
      <c r="Y37" s="16">
        <f t="shared" si="21"/>
        <v>6787.28</v>
      </c>
      <c r="Z37" s="16">
        <f t="shared" si="22"/>
        <v>6080.36</v>
      </c>
      <c r="AA37" s="16">
        <f t="shared" si="23"/>
        <v>5065.08</v>
      </c>
      <c r="AB37" s="16">
        <f t="shared" si="24"/>
        <v>4815.18</v>
      </c>
      <c r="AC37" s="16">
        <f t="shared" si="25"/>
        <v>4889.95</v>
      </c>
      <c r="AD37" s="16">
        <f t="shared" si="26"/>
        <v>4213.6899999999996</v>
      </c>
      <c r="AE37" s="16">
        <f t="shared" si="27"/>
        <v>3338.16</v>
      </c>
      <c r="AF37" s="16">
        <f t="shared" si="28"/>
        <v>3479.46</v>
      </c>
      <c r="AG37" s="16">
        <f t="shared" si="29"/>
        <v>65612.86</v>
      </c>
    </row>
    <row r="38" spans="1:33" x14ac:dyDescent="0.25">
      <c r="A38" s="21" t="s">
        <v>92</v>
      </c>
      <c r="B38" s="14" t="s">
        <v>93</v>
      </c>
      <c r="C38" s="17">
        <v>3216.51</v>
      </c>
      <c r="D38" s="17">
        <v>3155.65</v>
      </c>
      <c r="E38" s="17">
        <v>2898.28</v>
      </c>
      <c r="F38" s="17">
        <v>2872.69</v>
      </c>
      <c r="G38" s="17">
        <v>3583.63</v>
      </c>
      <c r="H38" s="17">
        <v>4882.8900000000003</v>
      </c>
      <c r="I38" s="17">
        <v>3771.53</v>
      </c>
      <c r="J38" s="17">
        <v>4563.88</v>
      </c>
      <c r="K38" s="17">
        <v>5691.69</v>
      </c>
      <c r="L38" s="17">
        <v>5858.3</v>
      </c>
      <c r="M38" s="17">
        <v>5301.54</v>
      </c>
      <c r="N38" s="17">
        <v>4826.57</v>
      </c>
      <c r="O38" s="17">
        <v>50623.16</v>
      </c>
      <c r="Q38" s="15">
        <v>4</v>
      </c>
      <c r="R38" s="14" t="s">
        <v>94</v>
      </c>
      <c r="U38" s="16">
        <f t="shared" si="17"/>
        <v>3216.51</v>
      </c>
      <c r="V38" s="16">
        <f t="shared" si="18"/>
        <v>3155.65</v>
      </c>
      <c r="W38" s="16">
        <f t="shared" si="19"/>
        <v>2898.28</v>
      </c>
      <c r="X38" s="16">
        <f t="shared" si="20"/>
        <v>2872.69</v>
      </c>
      <c r="Y38" s="16">
        <f t="shared" si="21"/>
        <v>3583.63</v>
      </c>
      <c r="Z38" s="16">
        <f t="shared" si="22"/>
        <v>4882.8900000000003</v>
      </c>
      <c r="AA38" s="16">
        <f t="shared" si="23"/>
        <v>3771.53</v>
      </c>
      <c r="AB38" s="16">
        <f t="shared" si="24"/>
        <v>4563.88</v>
      </c>
      <c r="AC38" s="16">
        <f t="shared" si="25"/>
        <v>5691.69</v>
      </c>
      <c r="AD38" s="16">
        <f t="shared" si="26"/>
        <v>5858.3</v>
      </c>
      <c r="AE38" s="16">
        <f t="shared" si="27"/>
        <v>5301.54</v>
      </c>
      <c r="AF38" s="16">
        <f t="shared" si="28"/>
        <v>4826.57</v>
      </c>
      <c r="AG38" s="16">
        <f t="shared" si="29"/>
        <v>50623.16</v>
      </c>
    </row>
    <row r="39" spans="1:33" x14ac:dyDescent="0.25">
      <c r="A39" s="21" t="s">
        <v>95</v>
      </c>
      <c r="B39" s="14" t="s">
        <v>96</v>
      </c>
      <c r="C39" s="17">
        <v>3345.33</v>
      </c>
      <c r="D39" s="17">
        <v>3636.46</v>
      </c>
      <c r="E39" s="17">
        <v>4381.99</v>
      </c>
      <c r="F39" s="17">
        <v>5112.37</v>
      </c>
      <c r="G39" s="17">
        <v>5484.12</v>
      </c>
      <c r="H39" s="17">
        <v>5803.06</v>
      </c>
      <c r="I39" s="17">
        <v>6364.49</v>
      </c>
      <c r="J39" s="17">
        <v>6801.34</v>
      </c>
      <c r="K39" s="17">
        <v>7044.3</v>
      </c>
      <c r="L39" s="17">
        <v>6610.48</v>
      </c>
      <c r="M39" s="17">
        <v>6845.63</v>
      </c>
      <c r="N39" s="17">
        <v>6664.86</v>
      </c>
      <c r="O39" s="17">
        <v>68094.429999999993</v>
      </c>
      <c r="Q39" s="15">
        <v>4</v>
      </c>
      <c r="R39" s="14" t="s">
        <v>97</v>
      </c>
      <c r="U39" s="16">
        <f t="shared" si="17"/>
        <v>3345.33</v>
      </c>
      <c r="V39" s="16">
        <f t="shared" si="18"/>
        <v>3636.46</v>
      </c>
      <c r="W39" s="16">
        <f t="shared" si="19"/>
        <v>4381.99</v>
      </c>
      <c r="X39" s="16">
        <f t="shared" si="20"/>
        <v>5112.37</v>
      </c>
      <c r="Y39" s="16">
        <f t="shared" si="21"/>
        <v>5484.12</v>
      </c>
      <c r="Z39" s="16">
        <f t="shared" si="22"/>
        <v>5803.06</v>
      </c>
      <c r="AA39" s="16">
        <f t="shared" si="23"/>
        <v>6364.49</v>
      </c>
      <c r="AB39" s="16">
        <f t="shared" si="24"/>
        <v>6801.34</v>
      </c>
      <c r="AC39" s="16">
        <f t="shared" si="25"/>
        <v>7044.3</v>
      </c>
      <c r="AD39" s="16">
        <f t="shared" si="26"/>
        <v>6610.48</v>
      </c>
      <c r="AE39" s="16">
        <f t="shared" si="27"/>
        <v>6845.63</v>
      </c>
      <c r="AF39" s="16">
        <f t="shared" si="28"/>
        <v>6664.86</v>
      </c>
      <c r="AG39" s="16">
        <f t="shared" si="29"/>
        <v>68094.429999999993</v>
      </c>
    </row>
    <row r="40" spans="1:33" x14ac:dyDescent="0.25">
      <c r="A40" s="21" t="s">
        <v>98</v>
      </c>
      <c r="B40" s="14" t="s">
        <v>99</v>
      </c>
      <c r="C40" s="17">
        <v>1276.25</v>
      </c>
      <c r="D40" s="17">
        <v>4491.7</v>
      </c>
      <c r="E40" s="17">
        <v>-4890.8999999999996</v>
      </c>
      <c r="F40" s="17">
        <v>244.75</v>
      </c>
      <c r="G40" s="17">
        <v>327.75</v>
      </c>
      <c r="H40" s="17">
        <v>399</v>
      </c>
      <c r="I40" s="17">
        <v>245.35</v>
      </c>
      <c r="J40" s="17">
        <v>552.79999999999995</v>
      </c>
      <c r="K40" s="17">
        <v>11.07</v>
      </c>
      <c r="L40" s="17">
        <v>-488.19</v>
      </c>
      <c r="M40" s="17">
        <v>-274.02999999999997</v>
      </c>
      <c r="N40" s="17">
        <v>-383.36</v>
      </c>
      <c r="O40" s="17">
        <v>1512.19</v>
      </c>
      <c r="Q40" s="15">
        <v>4</v>
      </c>
      <c r="R40" s="14" t="s">
        <v>100</v>
      </c>
      <c r="U40" s="16">
        <f t="shared" si="17"/>
        <v>1276.25</v>
      </c>
      <c r="V40" s="16">
        <f t="shared" si="18"/>
        <v>4491.7</v>
      </c>
      <c r="W40" s="16">
        <f t="shared" si="19"/>
        <v>-4890.8999999999996</v>
      </c>
      <c r="X40" s="16">
        <f t="shared" si="20"/>
        <v>244.75</v>
      </c>
      <c r="Y40" s="16">
        <f t="shared" si="21"/>
        <v>327.75</v>
      </c>
      <c r="Z40" s="16">
        <f t="shared" si="22"/>
        <v>399</v>
      </c>
      <c r="AA40" s="16">
        <f t="shared" si="23"/>
        <v>245.35</v>
      </c>
      <c r="AB40" s="16">
        <f t="shared" si="24"/>
        <v>552.79999999999995</v>
      </c>
      <c r="AC40" s="16">
        <f t="shared" si="25"/>
        <v>11.07</v>
      </c>
      <c r="AD40" s="16">
        <f t="shared" si="26"/>
        <v>-488.19</v>
      </c>
      <c r="AE40" s="16">
        <f t="shared" si="27"/>
        <v>-274.02999999999997</v>
      </c>
      <c r="AF40" s="16">
        <f t="shared" si="28"/>
        <v>-383.36</v>
      </c>
      <c r="AG40" s="16">
        <f t="shared" si="29"/>
        <v>1512.19</v>
      </c>
    </row>
    <row r="41" spans="1:33" x14ac:dyDescent="0.25">
      <c r="B41" s="12" t="s">
        <v>101</v>
      </c>
      <c r="C41" s="11">
        <f>IF(5 = Q41, U41 * -1, U41)</f>
        <v>38025.97</v>
      </c>
      <c r="D41" s="11">
        <f>IF(5 = Q41, V41 * -1, V41)</f>
        <v>40278.899999999994</v>
      </c>
      <c r="E41" s="11">
        <f>IF(5 = Q41, W41 * -1, W41)</f>
        <v>36260.769999999997</v>
      </c>
      <c r="F41" s="11">
        <f>IF(5 = Q41, X41 * -1, X41)</f>
        <v>36331.299999999996</v>
      </c>
      <c r="G41" s="11">
        <f>IF(5 = Q41, Y41 * -1, Y41)</f>
        <v>35026.629999999997</v>
      </c>
      <c r="H41" s="11">
        <f>IF(5 = Q41, Z41 * -1, Z41)</f>
        <v>36993.19</v>
      </c>
      <c r="I41" s="11">
        <f>IF(5 = Q41, AA41 * -1, AA41)</f>
        <v>36798.75</v>
      </c>
      <c r="J41" s="11">
        <f>IF(5 = Q41, AB41 * -1, AB41)</f>
        <v>39876.310000000005</v>
      </c>
      <c r="K41" s="11">
        <f>IF(5 = Q41, AC41 * -1, AC41)</f>
        <v>41538.590000000004</v>
      </c>
      <c r="L41" s="11">
        <f>IF(5 = Q41, AD41 * -1, AD41)</f>
        <v>35332.769999999997</v>
      </c>
      <c r="M41" s="11">
        <f>IF(5 = Q41, AE41 * -1, AE41)</f>
        <v>36544.6</v>
      </c>
      <c r="N41" s="11">
        <f>IF(5 = Q41, AF41 * -1, AF41)</f>
        <v>32663.46</v>
      </c>
      <c r="O41" s="11">
        <f>IF(5 = Q41, AG41 * -1, AG41)</f>
        <v>445671.24</v>
      </c>
      <c r="Q41" s="9">
        <v>4</v>
      </c>
      <c r="R41" s="8" t="str">
        <f>R40</f>
        <v>Argenta Apartments</v>
      </c>
      <c r="S41" s="8">
        <f>S40</f>
        <v>0</v>
      </c>
      <c r="T41" s="9">
        <f>T40</f>
        <v>0</v>
      </c>
      <c r="U41" s="10">
        <f t="shared" ref="U41:AG41" si="30">SUM(U35:U40)</f>
        <v>38025.97</v>
      </c>
      <c r="V41" s="10">
        <f t="shared" si="30"/>
        <v>40278.899999999994</v>
      </c>
      <c r="W41" s="10">
        <f t="shared" si="30"/>
        <v>36260.769999999997</v>
      </c>
      <c r="X41" s="10">
        <f t="shared" si="30"/>
        <v>36331.299999999996</v>
      </c>
      <c r="Y41" s="10">
        <f t="shared" si="30"/>
        <v>35026.629999999997</v>
      </c>
      <c r="Z41" s="10">
        <f t="shared" si="30"/>
        <v>36993.19</v>
      </c>
      <c r="AA41" s="10">
        <f t="shared" si="30"/>
        <v>36798.75</v>
      </c>
      <c r="AB41" s="10">
        <f t="shared" si="30"/>
        <v>39876.310000000005</v>
      </c>
      <c r="AC41" s="10">
        <f t="shared" si="30"/>
        <v>41538.590000000004</v>
      </c>
      <c r="AD41" s="10">
        <f t="shared" si="30"/>
        <v>35332.769999999997</v>
      </c>
      <c r="AE41" s="10">
        <f t="shared" si="30"/>
        <v>36544.6</v>
      </c>
      <c r="AF41" s="10">
        <f t="shared" si="30"/>
        <v>32663.46</v>
      </c>
      <c r="AG41" s="10">
        <f t="shared" si="30"/>
        <v>445671.24</v>
      </c>
    </row>
    <row r="43" spans="1:33" x14ac:dyDescent="0.25">
      <c r="A43" s="19" t="s">
        <v>102</v>
      </c>
    </row>
    <row r="44" spans="1:33" x14ac:dyDescent="0.25">
      <c r="A44" s="21" t="s">
        <v>103</v>
      </c>
      <c r="B44" s="14" t="s">
        <v>104</v>
      </c>
      <c r="C44" s="17">
        <v>7000</v>
      </c>
      <c r="D44" s="17">
        <v>4000.01</v>
      </c>
      <c r="E44" s="17">
        <v>6500</v>
      </c>
      <c r="F44" s="17">
        <v>3000</v>
      </c>
      <c r="G44" s="17">
        <v>2000</v>
      </c>
      <c r="H44" s="17">
        <v>5650</v>
      </c>
      <c r="I44" s="17">
        <v>3450</v>
      </c>
      <c r="J44" s="17">
        <v>2650</v>
      </c>
      <c r="K44" s="17">
        <v>2000</v>
      </c>
      <c r="L44" s="17">
        <v>4450</v>
      </c>
      <c r="M44" s="17">
        <v>3625</v>
      </c>
      <c r="N44" s="17">
        <v>2375</v>
      </c>
      <c r="O44" s="17">
        <v>46700.01</v>
      </c>
      <c r="Q44" s="15">
        <v>4</v>
      </c>
      <c r="R44" s="14" t="s">
        <v>105</v>
      </c>
      <c r="U44" s="16">
        <f t="shared" ref="U44:U50" si="31">IF(5 = Q44, C44 * -1, C44)</f>
        <v>7000</v>
      </c>
      <c r="V44" s="16">
        <f t="shared" ref="V44:V50" si="32">IF(5 = Q44, D44 * -1, D44)</f>
        <v>4000.01</v>
      </c>
      <c r="W44" s="16">
        <f t="shared" ref="W44:W50" si="33">IF(5 = Q44, E44 * -1, E44)</f>
        <v>6500</v>
      </c>
      <c r="X44" s="16">
        <f t="shared" ref="X44:X50" si="34">IF(5 = Q44, F44 * -1, F44)</f>
        <v>3000</v>
      </c>
      <c r="Y44" s="16">
        <f t="shared" ref="Y44:Y50" si="35">IF(5 = Q44, G44 * -1, G44)</f>
        <v>2000</v>
      </c>
      <c r="Z44" s="16">
        <f t="shared" ref="Z44:Z50" si="36">IF(5 = Q44, H44 * -1, H44)</f>
        <v>5650</v>
      </c>
      <c r="AA44" s="16">
        <f t="shared" ref="AA44:AA50" si="37">IF(5 = Q44, I44 * -1, I44)</f>
        <v>3450</v>
      </c>
      <c r="AB44" s="16">
        <f t="shared" ref="AB44:AB50" si="38">IF(5 = Q44, J44 * -1, J44)</f>
        <v>2650</v>
      </c>
      <c r="AC44" s="16">
        <f t="shared" ref="AC44:AC50" si="39">IF(5 = Q44, K44 * -1, K44)</f>
        <v>2000</v>
      </c>
      <c r="AD44" s="16">
        <f t="shared" ref="AD44:AD50" si="40">IF(5 = Q44, L44 * -1, L44)</f>
        <v>4450</v>
      </c>
      <c r="AE44" s="16">
        <f t="shared" ref="AE44:AE50" si="41">IF(5 = Q44, M44 * -1, M44)</f>
        <v>3625</v>
      </c>
      <c r="AF44" s="16">
        <f t="shared" ref="AF44:AF50" si="42">IF(5 = Q44, N44 * -1, N44)</f>
        <v>2375</v>
      </c>
      <c r="AG44" s="16">
        <f t="shared" ref="AG44:AG50" si="43">IF(5 = Q44, O44 * -1, O44)</f>
        <v>46700.01</v>
      </c>
    </row>
    <row r="45" spans="1:33" x14ac:dyDescent="0.25">
      <c r="A45" s="21" t="s">
        <v>106</v>
      </c>
      <c r="B45" s="14" t="s">
        <v>107</v>
      </c>
      <c r="C45" s="17">
        <v>2400</v>
      </c>
      <c r="D45" s="17">
        <v>2249</v>
      </c>
      <c r="E45" s="17">
        <v>2050</v>
      </c>
      <c r="F45" s="17">
        <v>2450</v>
      </c>
      <c r="G45" s="17">
        <v>1750</v>
      </c>
      <c r="H45" s="17">
        <v>3000</v>
      </c>
      <c r="I45" s="17">
        <v>3000</v>
      </c>
      <c r="J45" s="17">
        <v>1950</v>
      </c>
      <c r="K45" s="17">
        <v>1050</v>
      </c>
      <c r="L45" s="17">
        <v>1900</v>
      </c>
      <c r="M45" s="17">
        <v>1350</v>
      </c>
      <c r="N45" s="17">
        <v>1125</v>
      </c>
      <c r="O45" s="17">
        <v>24274</v>
      </c>
      <c r="Q45" s="15">
        <v>4</v>
      </c>
      <c r="R45" s="14" t="s">
        <v>108</v>
      </c>
      <c r="U45" s="16">
        <f t="shared" si="31"/>
        <v>2400</v>
      </c>
      <c r="V45" s="16">
        <f t="shared" si="32"/>
        <v>2249</v>
      </c>
      <c r="W45" s="16">
        <f t="shared" si="33"/>
        <v>2050</v>
      </c>
      <c r="X45" s="16">
        <f t="shared" si="34"/>
        <v>2450</v>
      </c>
      <c r="Y45" s="16">
        <f t="shared" si="35"/>
        <v>1750</v>
      </c>
      <c r="Z45" s="16">
        <f t="shared" si="36"/>
        <v>3000</v>
      </c>
      <c r="AA45" s="16">
        <f t="shared" si="37"/>
        <v>3000</v>
      </c>
      <c r="AB45" s="16">
        <f t="shared" si="38"/>
        <v>1950</v>
      </c>
      <c r="AC45" s="16">
        <f t="shared" si="39"/>
        <v>1050</v>
      </c>
      <c r="AD45" s="16">
        <f t="shared" si="40"/>
        <v>1900</v>
      </c>
      <c r="AE45" s="16">
        <f t="shared" si="41"/>
        <v>1350</v>
      </c>
      <c r="AF45" s="16">
        <f t="shared" si="42"/>
        <v>1125</v>
      </c>
      <c r="AG45" s="16">
        <f t="shared" si="43"/>
        <v>24274</v>
      </c>
    </row>
    <row r="46" spans="1:33" x14ac:dyDescent="0.25">
      <c r="A46" s="21" t="s">
        <v>109</v>
      </c>
      <c r="B46" s="14" t="s">
        <v>110</v>
      </c>
      <c r="C46" s="17">
        <v>11687.4</v>
      </c>
      <c r="D46" s="17">
        <v>6243.3</v>
      </c>
      <c r="E46" s="17">
        <v>5530.39</v>
      </c>
      <c r="F46" s="17">
        <v>7497.93</v>
      </c>
      <c r="G46" s="17">
        <v>3290.4</v>
      </c>
      <c r="H46" s="17">
        <v>6340.3</v>
      </c>
      <c r="I46" s="17">
        <v>10180.19</v>
      </c>
      <c r="J46" s="17">
        <v>8247.42</v>
      </c>
      <c r="K46" s="17">
        <v>6905.4</v>
      </c>
      <c r="L46" s="17">
        <v>6064.56</v>
      </c>
      <c r="M46" s="17">
        <v>7631.9</v>
      </c>
      <c r="N46" s="17">
        <v>7524.09</v>
      </c>
      <c r="O46" s="17">
        <v>87143.28</v>
      </c>
      <c r="Q46" s="15">
        <v>4</v>
      </c>
      <c r="R46" s="14" t="s">
        <v>111</v>
      </c>
      <c r="U46" s="16">
        <f t="shared" si="31"/>
        <v>11687.4</v>
      </c>
      <c r="V46" s="16">
        <f t="shared" si="32"/>
        <v>6243.3</v>
      </c>
      <c r="W46" s="16">
        <f t="shared" si="33"/>
        <v>5530.39</v>
      </c>
      <c r="X46" s="16">
        <f t="shared" si="34"/>
        <v>7497.93</v>
      </c>
      <c r="Y46" s="16">
        <f t="shared" si="35"/>
        <v>3290.4</v>
      </c>
      <c r="Z46" s="16">
        <f t="shared" si="36"/>
        <v>6340.3</v>
      </c>
      <c r="AA46" s="16">
        <f t="shared" si="37"/>
        <v>10180.19</v>
      </c>
      <c r="AB46" s="16">
        <f t="shared" si="38"/>
        <v>8247.42</v>
      </c>
      <c r="AC46" s="16">
        <f t="shared" si="39"/>
        <v>6905.4</v>
      </c>
      <c r="AD46" s="16">
        <f t="shared" si="40"/>
        <v>6064.56</v>
      </c>
      <c r="AE46" s="16">
        <f t="shared" si="41"/>
        <v>7631.9</v>
      </c>
      <c r="AF46" s="16">
        <f t="shared" si="42"/>
        <v>7524.09</v>
      </c>
      <c r="AG46" s="16">
        <f t="shared" si="43"/>
        <v>87143.28</v>
      </c>
    </row>
    <row r="47" spans="1:33" x14ac:dyDescent="0.25">
      <c r="A47" s="21" t="s">
        <v>112</v>
      </c>
      <c r="B47" s="14" t="s">
        <v>113</v>
      </c>
      <c r="C47" s="17">
        <v>4900</v>
      </c>
      <c r="D47" s="17">
        <v>2033.72</v>
      </c>
      <c r="E47" s="17">
        <v>700</v>
      </c>
      <c r="F47" s="17">
        <v>350</v>
      </c>
      <c r="G47" s="17">
        <v>350</v>
      </c>
      <c r="H47" s="17">
        <v>1050</v>
      </c>
      <c r="I47" s="17">
        <v>2450</v>
      </c>
      <c r="J47" s="17">
        <v>1750</v>
      </c>
      <c r="K47" s="17">
        <v>700</v>
      </c>
      <c r="L47" s="17">
        <v>1050</v>
      </c>
      <c r="M47" s="17">
        <v>350</v>
      </c>
      <c r="N47" s="17">
        <v>2100</v>
      </c>
      <c r="O47" s="17">
        <v>17783.72</v>
      </c>
      <c r="Q47" s="15">
        <v>4</v>
      </c>
      <c r="R47" s="14" t="s">
        <v>114</v>
      </c>
      <c r="U47" s="16">
        <f t="shared" si="31"/>
        <v>4900</v>
      </c>
      <c r="V47" s="16">
        <f t="shared" si="32"/>
        <v>2033.72</v>
      </c>
      <c r="W47" s="16">
        <f t="shared" si="33"/>
        <v>700</v>
      </c>
      <c r="X47" s="16">
        <f t="shared" si="34"/>
        <v>350</v>
      </c>
      <c r="Y47" s="16">
        <f t="shared" si="35"/>
        <v>350</v>
      </c>
      <c r="Z47" s="16">
        <f t="shared" si="36"/>
        <v>1050</v>
      </c>
      <c r="AA47" s="16">
        <f t="shared" si="37"/>
        <v>2450</v>
      </c>
      <c r="AB47" s="16">
        <f t="shared" si="38"/>
        <v>1750</v>
      </c>
      <c r="AC47" s="16">
        <f t="shared" si="39"/>
        <v>700</v>
      </c>
      <c r="AD47" s="16">
        <f t="shared" si="40"/>
        <v>1050</v>
      </c>
      <c r="AE47" s="16">
        <f t="shared" si="41"/>
        <v>350</v>
      </c>
      <c r="AF47" s="16">
        <f t="shared" si="42"/>
        <v>2100</v>
      </c>
      <c r="AG47" s="16">
        <f t="shared" si="43"/>
        <v>17783.72</v>
      </c>
    </row>
    <row r="48" spans="1:33" x14ac:dyDescent="0.25">
      <c r="A48" s="21" t="s">
        <v>115</v>
      </c>
      <c r="B48" s="14" t="s">
        <v>116</v>
      </c>
      <c r="C48" s="17">
        <v>2340</v>
      </c>
      <c r="D48" s="17">
        <v>1809.46</v>
      </c>
      <c r="E48" s="17">
        <v>443.43</v>
      </c>
      <c r="F48" s="17">
        <v>1027.6300000000001</v>
      </c>
      <c r="G48" s="17">
        <v>2150</v>
      </c>
      <c r="H48" s="17">
        <v>7370</v>
      </c>
      <c r="I48" s="17">
        <v>7598.81</v>
      </c>
      <c r="J48" s="17">
        <v>3320.04</v>
      </c>
      <c r="K48" s="17">
        <v>11470</v>
      </c>
      <c r="L48" s="17">
        <v>-5714.49</v>
      </c>
      <c r="M48" s="17">
        <v>7026</v>
      </c>
      <c r="N48" s="17">
        <v>-80</v>
      </c>
      <c r="O48" s="17">
        <v>38760.879999999997</v>
      </c>
      <c r="Q48" s="15">
        <v>4</v>
      </c>
      <c r="R48" s="14" t="s">
        <v>117</v>
      </c>
      <c r="U48" s="16">
        <f t="shared" si="31"/>
        <v>2340</v>
      </c>
      <c r="V48" s="16">
        <f t="shared" si="32"/>
        <v>1809.46</v>
      </c>
      <c r="W48" s="16">
        <f t="shared" si="33"/>
        <v>443.43</v>
      </c>
      <c r="X48" s="16">
        <f t="shared" si="34"/>
        <v>1027.6300000000001</v>
      </c>
      <c r="Y48" s="16">
        <f t="shared" si="35"/>
        <v>2150</v>
      </c>
      <c r="Z48" s="16">
        <f t="shared" si="36"/>
        <v>7370</v>
      </c>
      <c r="AA48" s="16">
        <f t="shared" si="37"/>
        <v>7598.81</v>
      </c>
      <c r="AB48" s="16">
        <f t="shared" si="38"/>
        <v>3320.04</v>
      </c>
      <c r="AC48" s="16">
        <f t="shared" si="39"/>
        <v>11470</v>
      </c>
      <c r="AD48" s="16">
        <f t="shared" si="40"/>
        <v>-5714.49</v>
      </c>
      <c r="AE48" s="16">
        <f t="shared" si="41"/>
        <v>7026</v>
      </c>
      <c r="AF48" s="16">
        <f t="shared" si="42"/>
        <v>-80</v>
      </c>
      <c r="AG48" s="16">
        <f t="shared" si="43"/>
        <v>38760.879999999997</v>
      </c>
    </row>
    <row r="49" spans="1:33" x14ac:dyDescent="0.25">
      <c r="A49" s="21" t="s">
        <v>118</v>
      </c>
      <c r="B49" s="14" t="s">
        <v>119</v>
      </c>
      <c r="C49" s="17">
        <v>500</v>
      </c>
      <c r="D49" s="17">
        <v>117.99</v>
      </c>
      <c r="E49" s="17">
        <v>0</v>
      </c>
      <c r="F49" s="17">
        <v>1000</v>
      </c>
      <c r="G49" s="17">
        <v>-150</v>
      </c>
      <c r="H49" s="17">
        <v>500</v>
      </c>
      <c r="I49" s="17">
        <v>1</v>
      </c>
      <c r="J49" s="17">
        <v>0</v>
      </c>
      <c r="K49" s="17">
        <v>0</v>
      </c>
      <c r="L49" s="17">
        <v>0</v>
      </c>
      <c r="M49" s="17">
        <v>0</v>
      </c>
      <c r="N49" s="17">
        <v>700</v>
      </c>
      <c r="O49" s="17">
        <v>2668.99</v>
      </c>
      <c r="Q49" s="15">
        <v>4</v>
      </c>
      <c r="R49" s="14" t="s">
        <v>120</v>
      </c>
      <c r="U49" s="16">
        <f t="shared" si="31"/>
        <v>500</v>
      </c>
      <c r="V49" s="16">
        <f t="shared" si="32"/>
        <v>117.99</v>
      </c>
      <c r="W49" s="16">
        <f t="shared" si="33"/>
        <v>0</v>
      </c>
      <c r="X49" s="16">
        <f t="shared" si="34"/>
        <v>1000</v>
      </c>
      <c r="Y49" s="16">
        <f t="shared" si="35"/>
        <v>-150</v>
      </c>
      <c r="Z49" s="16">
        <f t="shared" si="36"/>
        <v>500</v>
      </c>
      <c r="AA49" s="16">
        <f t="shared" si="37"/>
        <v>1</v>
      </c>
      <c r="AB49" s="16">
        <f t="shared" si="38"/>
        <v>0</v>
      </c>
      <c r="AC49" s="16">
        <f t="shared" si="39"/>
        <v>0</v>
      </c>
      <c r="AD49" s="16">
        <f t="shared" si="40"/>
        <v>0</v>
      </c>
      <c r="AE49" s="16">
        <f t="shared" si="41"/>
        <v>0</v>
      </c>
      <c r="AF49" s="16">
        <f t="shared" si="42"/>
        <v>700</v>
      </c>
      <c r="AG49" s="16">
        <f t="shared" si="43"/>
        <v>2668.99</v>
      </c>
    </row>
    <row r="50" spans="1:33" x14ac:dyDescent="0.25">
      <c r="A50" s="21" t="s">
        <v>121</v>
      </c>
      <c r="B50" s="14" t="s">
        <v>122</v>
      </c>
      <c r="C50" s="17">
        <v>5071.25</v>
      </c>
      <c r="D50" s="17">
        <v>5019.3100000000004</v>
      </c>
      <c r="E50" s="17">
        <v>4966.1099999999997</v>
      </c>
      <c r="F50" s="17">
        <v>5042.3999999999996</v>
      </c>
      <c r="G50" s="17">
        <v>4879.92</v>
      </c>
      <c r="H50" s="17">
        <v>5042.3999999999996</v>
      </c>
      <c r="I50" s="17">
        <v>5041.4799999999996</v>
      </c>
      <c r="J50" s="17">
        <v>4485.1400000000003</v>
      </c>
      <c r="K50" s="17">
        <v>4125.6499999999996</v>
      </c>
      <c r="L50" s="17">
        <v>3998.31</v>
      </c>
      <c r="M50" s="17">
        <v>4029.58</v>
      </c>
      <c r="N50" s="17">
        <v>3698.97</v>
      </c>
      <c r="O50" s="17">
        <v>55400.52</v>
      </c>
      <c r="Q50" s="15">
        <v>4</v>
      </c>
      <c r="R50" s="14" t="s">
        <v>123</v>
      </c>
      <c r="U50" s="16">
        <f t="shared" si="31"/>
        <v>5071.25</v>
      </c>
      <c r="V50" s="16">
        <f t="shared" si="32"/>
        <v>5019.3100000000004</v>
      </c>
      <c r="W50" s="16">
        <f t="shared" si="33"/>
        <v>4966.1099999999997</v>
      </c>
      <c r="X50" s="16">
        <f t="shared" si="34"/>
        <v>5042.3999999999996</v>
      </c>
      <c r="Y50" s="16">
        <f t="shared" si="35"/>
        <v>4879.92</v>
      </c>
      <c r="Z50" s="16">
        <f t="shared" si="36"/>
        <v>5042.3999999999996</v>
      </c>
      <c r="AA50" s="16">
        <f t="shared" si="37"/>
        <v>5041.4799999999996</v>
      </c>
      <c r="AB50" s="16">
        <f t="shared" si="38"/>
        <v>4485.1400000000003</v>
      </c>
      <c r="AC50" s="16">
        <f t="shared" si="39"/>
        <v>4125.6499999999996</v>
      </c>
      <c r="AD50" s="16">
        <f t="shared" si="40"/>
        <v>3998.31</v>
      </c>
      <c r="AE50" s="16">
        <f t="shared" si="41"/>
        <v>4029.58</v>
      </c>
      <c r="AF50" s="16">
        <f t="shared" si="42"/>
        <v>3698.97</v>
      </c>
      <c r="AG50" s="16">
        <f t="shared" si="43"/>
        <v>55400.52</v>
      </c>
    </row>
    <row r="51" spans="1:33" x14ac:dyDescent="0.25">
      <c r="B51" s="12" t="s">
        <v>124</v>
      </c>
      <c r="C51" s="11">
        <f>IF(5 = Q51, U51 * -1, U51)</f>
        <v>33898.65</v>
      </c>
      <c r="D51" s="11">
        <f>IF(5 = Q51, V51 * -1, V51)</f>
        <v>21472.790000000005</v>
      </c>
      <c r="E51" s="11">
        <f>IF(5 = Q51, W51 * -1, W51)</f>
        <v>20189.93</v>
      </c>
      <c r="F51" s="11">
        <f>IF(5 = Q51, X51 * -1, X51)</f>
        <v>20367.96</v>
      </c>
      <c r="G51" s="11">
        <f>IF(5 = Q51, Y51 * -1, Y51)</f>
        <v>14270.32</v>
      </c>
      <c r="H51" s="11">
        <f>IF(5 = Q51, Z51 * -1, Z51)</f>
        <v>28952.699999999997</v>
      </c>
      <c r="I51" s="11">
        <f>IF(5 = Q51, AA51 * -1, AA51)</f>
        <v>31721.480000000003</v>
      </c>
      <c r="J51" s="11">
        <f>IF(5 = Q51, AB51 * -1, AB51)</f>
        <v>22402.6</v>
      </c>
      <c r="K51" s="11">
        <f>IF(5 = Q51, AC51 * -1, AC51)</f>
        <v>26251.050000000003</v>
      </c>
      <c r="L51" s="11">
        <f>IF(5 = Q51, AD51 * -1, AD51)</f>
        <v>11748.380000000001</v>
      </c>
      <c r="M51" s="11">
        <f>IF(5 = Q51, AE51 * -1, AE51)</f>
        <v>24012.480000000003</v>
      </c>
      <c r="N51" s="11">
        <f>IF(5 = Q51, AF51 * -1, AF51)</f>
        <v>17443.060000000001</v>
      </c>
      <c r="O51" s="11">
        <f>IF(5 = Q51, AG51 * -1, AG51)</f>
        <v>272731.40000000002</v>
      </c>
      <c r="Q51" s="9">
        <v>4</v>
      </c>
      <c r="R51" s="8" t="str">
        <f>R50</f>
        <v>Argenta Apartments</v>
      </c>
      <c r="S51" s="8">
        <f>S50</f>
        <v>0</v>
      </c>
      <c r="T51" s="9">
        <f>T50</f>
        <v>0</v>
      </c>
      <c r="U51" s="10">
        <f t="shared" ref="U51:AG51" si="44">SUM(U44:U50)</f>
        <v>33898.65</v>
      </c>
      <c r="V51" s="10">
        <f t="shared" si="44"/>
        <v>21472.790000000005</v>
      </c>
      <c r="W51" s="10">
        <f t="shared" si="44"/>
        <v>20189.93</v>
      </c>
      <c r="X51" s="10">
        <f t="shared" si="44"/>
        <v>20367.96</v>
      </c>
      <c r="Y51" s="10">
        <f t="shared" si="44"/>
        <v>14270.32</v>
      </c>
      <c r="Z51" s="10">
        <f t="shared" si="44"/>
        <v>28952.699999999997</v>
      </c>
      <c r="AA51" s="10">
        <f t="shared" si="44"/>
        <v>31721.480000000003</v>
      </c>
      <c r="AB51" s="10">
        <f t="shared" si="44"/>
        <v>22402.6</v>
      </c>
      <c r="AC51" s="10">
        <f t="shared" si="44"/>
        <v>26251.050000000003</v>
      </c>
      <c r="AD51" s="10">
        <f t="shared" si="44"/>
        <v>11748.380000000001</v>
      </c>
      <c r="AE51" s="10">
        <f t="shared" si="44"/>
        <v>24012.480000000003</v>
      </c>
      <c r="AF51" s="10">
        <f t="shared" si="44"/>
        <v>17443.060000000001</v>
      </c>
      <c r="AG51" s="10">
        <f t="shared" si="44"/>
        <v>272731.40000000002</v>
      </c>
    </row>
    <row r="53" spans="1:33" x14ac:dyDescent="0.25">
      <c r="A53" s="19" t="s">
        <v>125</v>
      </c>
    </row>
    <row r="54" spans="1:33" x14ac:dyDescent="0.25">
      <c r="A54" s="21" t="s">
        <v>126</v>
      </c>
      <c r="B54" s="14" t="s">
        <v>127</v>
      </c>
      <c r="C54" s="17">
        <v>4844.8</v>
      </c>
      <c r="D54" s="17">
        <v>4719.88</v>
      </c>
      <c r="E54" s="17">
        <v>4853.25</v>
      </c>
      <c r="F54" s="17">
        <v>5080.67</v>
      </c>
      <c r="G54" s="17">
        <v>5105.3900000000003</v>
      </c>
      <c r="H54" s="17">
        <v>5143</v>
      </c>
      <c r="I54" s="17">
        <v>5282.57</v>
      </c>
      <c r="J54" s="17">
        <v>5366.8</v>
      </c>
      <c r="K54" s="17">
        <v>5544.24</v>
      </c>
      <c r="L54" s="17">
        <v>5201.7</v>
      </c>
      <c r="M54" s="17">
        <v>5395.16</v>
      </c>
      <c r="N54" s="17">
        <v>5267.72</v>
      </c>
      <c r="O54" s="17">
        <v>61805.18</v>
      </c>
      <c r="Q54" s="15">
        <v>4</v>
      </c>
      <c r="R54" s="14" t="s">
        <v>128</v>
      </c>
      <c r="U54" s="16">
        <f>IF(5 = Q54, C54 * -1, C54)</f>
        <v>4844.8</v>
      </c>
      <c r="V54" s="16">
        <f>IF(5 = Q54, D54 * -1, D54)</f>
        <v>4719.88</v>
      </c>
      <c r="W54" s="16">
        <f>IF(5 = Q54, E54 * -1, E54)</f>
        <v>4853.25</v>
      </c>
      <c r="X54" s="16">
        <f>IF(5 = Q54, F54 * -1, F54)</f>
        <v>5080.67</v>
      </c>
      <c r="Y54" s="16">
        <f>IF(5 = Q54, G54 * -1, G54)</f>
        <v>5105.3900000000003</v>
      </c>
      <c r="Z54" s="16">
        <f>IF(5 = Q54, H54 * -1, H54)</f>
        <v>5143</v>
      </c>
      <c r="AA54" s="16">
        <f>IF(5 = Q54, I54 * -1, I54)</f>
        <v>5282.57</v>
      </c>
      <c r="AB54" s="16">
        <f>IF(5 = Q54, J54 * -1, J54)</f>
        <v>5366.8</v>
      </c>
      <c r="AC54" s="16">
        <f>IF(5 = Q54, K54 * -1, K54)</f>
        <v>5544.24</v>
      </c>
      <c r="AD54" s="16">
        <f>IF(5 = Q54, L54 * -1, L54)</f>
        <v>5201.7</v>
      </c>
      <c r="AE54" s="16">
        <f>IF(5 = Q54, M54 * -1, M54)</f>
        <v>5395.16</v>
      </c>
      <c r="AF54" s="16">
        <f>IF(5 = Q54, N54 * -1, N54)</f>
        <v>5267.72</v>
      </c>
      <c r="AG54" s="16">
        <f>IF(5 = Q54, O54 * -1, O54)</f>
        <v>61805.18</v>
      </c>
    </row>
    <row r="55" spans="1:33" x14ac:dyDescent="0.25">
      <c r="A55" s="21" t="s">
        <v>129</v>
      </c>
      <c r="B55" s="14" t="s">
        <v>130</v>
      </c>
      <c r="C55" s="17">
        <v>1662.13</v>
      </c>
      <c r="D55" s="17">
        <v>1643.83</v>
      </c>
      <c r="E55" s="17">
        <v>1625.6</v>
      </c>
      <c r="F55" s="17">
        <v>1644.74</v>
      </c>
      <c r="G55" s="17">
        <v>1718.69</v>
      </c>
      <c r="H55" s="17">
        <v>1797.92</v>
      </c>
      <c r="I55" s="17">
        <v>1852.01</v>
      </c>
      <c r="J55" s="17">
        <v>1616.32</v>
      </c>
      <c r="K55" s="17">
        <v>1808.63</v>
      </c>
      <c r="L55" s="17">
        <v>1647.27</v>
      </c>
      <c r="M55" s="17">
        <v>1830.8</v>
      </c>
      <c r="N55" s="17">
        <v>1691.63</v>
      </c>
      <c r="O55" s="17">
        <v>20539.57</v>
      </c>
      <c r="Q55" s="15">
        <v>4</v>
      </c>
      <c r="R55" s="14" t="s">
        <v>131</v>
      </c>
      <c r="U55" s="16">
        <f>IF(5 = Q55, C55 * -1, C55)</f>
        <v>1662.13</v>
      </c>
      <c r="V55" s="16">
        <f>IF(5 = Q55, D55 * -1, D55)</f>
        <v>1643.83</v>
      </c>
      <c r="W55" s="16">
        <f>IF(5 = Q55, E55 * -1, E55)</f>
        <v>1625.6</v>
      </c>
      <c r="X55" s="16">
        <f>IF(5 = Q55, F55 * -1, F55)</f>
        <v>1644.74</v>
      </c>
      <c r="Y55" s="16">
        <f>IF(5 = Q55, G55 * -1, G55)</f>
        <v>1718.69</v>
      </c>
      <c r="Z55" s="16">
        <f>IF(5 = Q55, H55 * -1, H55)</f>
        <v>1797.92</v>
      </c>
      <c r="AA55" s="16">
        <f>IF(5 = Q55, I55 * -1, I55)</f>
        <v>1852.01</v>
      </c>
      <c r="AB55" s="16">
        <f>IF(5 = Q55, J55 * -1, J55)</f>
        <v>1616.32</v>
      </c>
      <c r="AC55" s="16">
        <f>IF(5 = Q55, K55 * -1, K55)</f>
        <v>1808.63</v>
      </c>
      <c r="AD55" s="16">
        <f>IF(5 = Q55, L55 * -1, L55)</f>
        <v>1647.27</v>
      </c>
      <c r="AE55" s="16">
        <f>IF(5 = Q55, M55 * -1, M55)</f>
        <v>1830.8</v>
      </c>
      <c r="AF55" s="16">
        <f>IF(5 = Q55, N55 * -1, N55)</f>
        <v>1691.63</v>
      </c>
      <c r="AG55" s="16">
        <f>IF(5 = Q55, O55 * -1, O55)</f>
        <v>20539.57</v>
      </c>
    </row>
    <row r="56" spans="1:33" x14ac:dyDescent="0.25">
      <c r="A56" s="21" t="s">
        <v>132</v>
      </c>
      <c r="B56" s="14" t="s">
        <v>133</v>
      </c>
      <c r="C56" s="17">
        <v>3134.5</v>
      </c>
      <c r="D56" s="17">
        <v>518</v>
      </c>
      <c r="E56" s="17">
        <v>1833.64</v>
      </c>
      <c r="F56" s="17">
        <v>1912</v>
      </c>
      <c r="G56" s="17">
        <v>2299</v>
      </c>
      <c r="H56" s="17">
        <v>3472</v>
      </c>
      <c r="I56" s="17">
        <v>544</v>
      </c>
      <c r="J56" s="17">
        <v>3378</v>
      </c>
      <c r="K56" s="17">
        <v>3450</v>
      </c>
      <c r="L56" s="17">
        <v>26.5</v>
      </c>
      <c r="M56" s="17">
        <v>5934</v>
      </c>
      <c r="N56" s="17">
        <v>1440</v>
      </c>
      <c r="O56" s="17">
        <v>27941.64</v>
      </c>
      <c r="Q56" s="15">
        <v>4</v>
      </c>
      <c r="R56" s="14" t="s">
        <v>134</v>
      </c>
      <c r="U56" s="16">
        <f>IF(5 = Q56, C56 * -1, C56)</f>
        <v>3134.5</v>
      </c>
      <c r="V56" s="16">
        <f>IF(5 = Q56, D56 * -1, D56)</f>
        <v>518</v>
      </c>
      <c r="W56" s="16">
        <f>IF(5 = Q56, E56 * -1, E56)</f>
        <v>1833.64</v>
      </c>
      <c r="X56" s="16">
        <f>IF(5 = Q56, F56 * -1, F56)</f>
        <v>1912</v>
      </c>
      <c r="Y56" s="16">
        <f>IF(5 = Q56, G56 * -1, G56)</f>
        <v>2299</v>
      </c>
      <c r="Z56" s="16">
        <f>IF(5 = Q56, H56 * -1, H56)</f>
        <v>3472</v>
      </c>
      <c r="AA56" s="16">
        <f>IF(5 = Q56, I56 * -1, I56)</f>
        <v>544</v>
      </c>
      <c r="AB56" s="16">
        <f>IF(5 = Q56, J56 * -1, J56)</f>
        <v>3378</v>
      </c>
      <c r="AC56" s="16">
        <f>IF(5 = Q56, K56 * -1, K56)</f>
        <v>3450</v>
      </c>
      <c r="AD56" s="16">
        <f>IF(5 = Q56, L56 * -1, L56)</f>
        <v>26.5</v>
      </c>
      <c r="AE56" s="16">
        <f>IF(5 = Q56, M56 * -1, M56)</f>
        <v>5934</v>
      </c>
      <c r="AF56" s="16">
        <f>IF(5 = Q56, N56 * -1, N56)</f>
        <v>1440</v>
      </c>
      <c r="AG56" s="16">
        <f>IF(5 = Q56, O56 * -1, O56)</f>
        <v>27941.64</v>
      </c>
    </row>
    <row r="57" spans="1:33" x14ac:dyDescent="0.25">
      <c r="A57" s="21" t="s">
        <v>135</v>
      </c>
      <c r="B57" s="14" t="s">
        <v>136</v>
      </c>
      <c r="C57" s="17">
        <v>500</v>
      </c>
      <c r="D57" s="17">
        <v>400</v>
      </c>
      <c r="E57" s="17">
        <v>550</v>
      </c>
      <c r="F57" s="17">
        <v>600</v>
      </c>
      <c r="G57" s="17">
        <v>-100</v>
      </c>
      <c r="H57" s="17">
        <v>100</v>
      </c>
      <c r="I57" s="17">
        <v>344</v>
      </c>
      <c r="J57" s="17">
        <v>200</v>
      </c>
      <c r="K57" s="17">
        <v>200</v>
      </c>
      <c r="L57" s="17">
        <v>650</v>
      </c>
      <c r="M57" s="17">
        <v>100</v>
      </c>
      <c r="N57" s="17">
        <v>50</v>
      </c>
      <c r="O57" s="17">
        <v>3594</v>
      </c>
      <c r="Q57" s="15">
        <v>4</v>
      </c>
      <c r="R57" s="14" t="s">
        <v>137</v>
      </c>
      <c r="U57" s="16">
        <f>IF(5 = Q57, C57 * -1, C57)</f>
        <v>500</v>
      </c>
      <c r="V57" s="16">
        <f>IF(5 = Q57, D57 * -1, D57)</f>
        <v>400</v>
      </c>
      <c r="W57" s="16">
        <f>IF(5 = Q57, E57 * -1, E57)</f>
        <v>550</v>
      </c>
      <c r="X57" s="16">
        <f>IF(5 = Q57, F57 * -1, F57)</f>
        <v>600</v>
      </c>
      <c r="Y57" s="16">
        <f>IF(5 = Q57, G57 * -1, G57)</f>
        <v>-100</v>
      </c>
      <c r="Z57" s="16">
        <f>IF(5 = Q57, H57 * -1, H57)</f>
        <v>100</v>
      </c>
      <c r="AA57" s="16">
        <f>IF(5 = Q57, I57 * -1, I57)</f>
        <v>344</v>
      </c>
      <c r="AB57" s="16">
        <f>IF(5 = Q57, J57 * -1, J57)</f>
        <v>200</v>
      </c>
      <c r="AC57" s="16">
        <f>IF(5 = Q57, K57 * -1, K57)</f>
        <v>200</v>
      </c>
      <c r="AD57" s="16">
        <f>IF(5 = Q57, L57 * -1, L57)</f>
        <v>650</v>
      </c>
      <c r="AE57" s="16">
        <f>IF(5 = Q57, M57 * -1, M57)</f>
        <v>100</v>
      </c>
      <c r="AF57" s="16">
        <f>IF(5 = Q57, N57 * -1, N57)</f>
        <v>50</v>
      </c>
      <c r="AG57" s="16">
        <f>IF(5 = Q57, O57 * -1, O57)</f>
        <v>3594</v>
      </c>
    </row>
    <row r="58" spans="1:33" x14ac:dyDescent="0.25">
      <c r="A58" s="21" t="s">
        <v>138</v>
      </c>
      <c r="B58" s="14" t="s">
        <v>139</v>
      </c>
      <c r="C58" s="17">
        <v>893.35</v>
      </c>
      <c r="D58" s="17">
        <v>17.420000000000002</v>
      </c>
      <c r="E58" s="17">
        <v>1982.6</v>
      </c>
      <c r="F58" s="17">
        <v>3091.46</v>
      </c>
      <c r="G58" s="17">
        <v>-2311</v>
      </c>
      <c r="H58" s="17">
        <v>5157.78</v>
      </c>
      <c r="I58" s="17">
        <v>5317.33</v>
      </c>
      <c r="J58" s="17">
        <v>521.80999999999995</v>
      </c>
      <c r="K58" s="17">
        <v>4587.33</v>
      </c>
      <c r="L58" s="17">
        <v>1375.51</v>
      </c>
      <c r="M58" s="17">
        <v>752.26</v>
      </c>
      <c r="N58" s="17">
        <v>9955.74</v>
      </c>
      <c r="O58" s="17">
        <v>31341.59</v>
      </c>
      <c r="Q58" s="15">
        <v>4</v>
      </c>
      <c r="R58" s="14" t="s">
        <v>140</v>
      </c>
      <c r="U58" s="16">
        <f>IF(5 = Q58, C58 * -1, C58)</f>
        <v>893.35</v>
      </c>
      <c r="V58" s="16">
        <f>IF(5 = Q58, D58 * -1, D58)</f>
        <v>17.420000000000002</v>
      </c>
      <c r="W58" s="16">
        <f>IF(5 = Q58, E58 * -1, E58)</f>
        <v>1982.6</v>
      </c>
      <c r="X58" s="16">
        <f>IF(5 = Q58, F58 * -1, F58)</f>
        <v>3091.46</v>
      </c>
      <c r="Y58" s="16">
        <f>IF(5 = Q58, G58 * -1, G58)</f>
        <v>-2311</v>
      </c>
      <c r="Z58" s="16">
        <f>IF(5 = Q58, H58 * -1, H58)</f>
        <v>5157.78</v>
      </c>
      <c r="AA58" s="16">
        <f>IF(5 = Q58, I58 * -1, I58)</f>
        <v>5317.33</v>
      </c>
      <c r="AB58" s="16">
        <f>IF(5 = Q58, J58 * -1, J58)</f>
        <v>521.80999999999995</v>
      </c>
      <c r="AC58" s="16">
        <f>IF(5 = Q58, K58 * -1, K58)</f>
        <v>4587.33</v>
      </c>
      <c r="AD58" s="16">
        <f>IF(5 = Q58, L58 * -1, L58)</f>
        <v>1375.51</v>
      </c>
      <c r="AE58" s="16">
        <f>IF(5 = Q58, M58 * -1, M58)</f>
        <v>752.26</v>
      </c>
      <c r="AF58" s="16">
        <f>IF(5 = Q58, N58 * -1, N58)</f>
        <v>9955.74</v>
      </c>
      <c r="AG58" s="16">
        <f>IF(5 = Q58, O58 * -1, O58)</f>
        <v>31341.59</v>
      </c>
    </row>
    <row r="59" spans="1:33" x14ac:dyDescent="0.25">
      <c r="B59" s="12" t="s">
        <v>141</v>
      </c>
      <c r="C59" s="11">
        <f>IF(5 = Q59, U59 * -1, U59)</f>
        <v>11034.78</v>
      </c>
      <c r="D59" s="11">
        <f>IF(5 = Q59, V59 * -1, V59)</f>
        <v>7299.13</v>
      </c>
      <c r="E59" s="11">
        <f>IF(5 = Q59, W59 * -1, W59)</f>
        <v>10845.09</v>
      </c>
      <c r="F59" s="11">
        <f>IF(5 = Q59, X59 * -1, X59)</f>
        <v>12328.869999999999</v>
      </c>
      <c r="G59" s="11">
        <f>IF(5 = Q59, Y59 * -1, Y59)</f>
        <v>6712.08</v>
      </c>
      <c r="H59" s="11">
        <f>IF(5 = Q59, Z59 * -1, Z59)</f>
        <v>15670.7</v>
      </c>
      <c r="I59" s="11">
        <f>IF(5 = Q59, AA59 * -1, AA59)</f>
        <v>13339.91</v>
      </c>
      <c r="J59" s="11">
        <f>IF(5 = Q59, AB59 * -1, AB59)</f>
        <v>11082.929999999998</v>
      </c>
      <c r="K59" s="11">
        <f>IF(5 = Q59, AC59 * -1, AC59)</f>
        <v>15590.199999999999</v>
      </c>
      <c r="L59" s="11">
        <f>IF(5 = Q59, AD59 * -1, AD59)</f>
        <v>8900.98</v>
      </c>
      <c r="M59" s="11">
        <f>IF(5 = Q59, AE59 * -1, AE59)</f>
        <v>14012.22</v>
      </c>
      <c r="N59" s="11">
        <f>IF(5 = Q59, AF59 * -1, AF59)</f>
        <v>18405.09</v>
      </c>
      <c r="O59" s="11">
        <f>IF(5 = Q59, AG59 * -1, AG59)</f>
        <v>145221.98000000001</v>
      </c>
      <c r="Q59" s="9">
        <v>4</v>
      </c>
      <c r="R59" s="8" t="str">
        <f>R58</f>
        <v>Argenta Apartments</v>
      </c>
      <c r="S59" s="8">
        <f>S58</f>
        <v>0</v>
      </c>
      <c r="T59" s="9">
        <f>T58</f>
        <v>0</v>
      </c>
      <c r="U59" s="10">
        <f t="shared" ref="U59:AG59" si="45">SUM(U54:U58)</f>
        <v>11034.78</v>
      </c>
      <c r="V59" s="10">
        <f t="shared" si="45"/>
        <v>7299.13</v>
      </c>
      <c r="W59" s="10">
        <f t="shared" si="45"/>
        <v>10845.09</v>
      </c>
      <c r="X59" s="10">
        <f t="shared" si="45"/>
        <v>12328.869999999999</v>
      </c>
      <c r="Y59" s="10">
        <f t="shared" si="45"/>
        <v>6712.08</v>
      </c>
      <c r="Z59" s="10">
        <f t="shared" si="45"/>
        <v>15670.7</v>
      </c>
      <c r="AA59" s="10">
        <f t="shared" si="45"/>
        <v>13339.91</v>
      </c>
      <c r="AB59" s="10">
        <f t="shared" si="45"/>
        <v>11082.929999999998</v>
      </c>
      <c r="AC59" s="10">
        <f t="shared" si="45"/>
        <v>15590.199999999999</v>
      </c>
      <c r="AD59" s="10">
        <f t="shared" si="45"/>
        <v>8900.98</v>
      </c>
      <c r="AE59" s="10">
        <f t="shared" si="45"/>
        <v>14012.22</v>
      </c>
      <c r="AF59" s="10">
        <f t="shared" si="45"/>
        <v>18405.09</v>
      </c>
      <c r="AG59" s="10">
        <f t="shared" si="45"/>
        <v>145221.98000000001</v>
      </c>
    </row>
    <row r="61" spans="1:33" x14ac:dyDescent="0.25">
      <c r="B61" s="12" t="s">
        <v>142</v>
      </c>
      <c r="C61" s="11">
        <f>IF(5 = Q61, U61 * -1, U61)</f>
        <v>94510.450000000012</v>
      </c>
      <c r="D61" s="11">
        <f>IF(5 = Q61, V61 * -1, V61)</f>
        <v>80257.64</v>
      </c>
      <c r="E61" s="11">
        <f>IF(5 = Q61, W61 * -1, W61)</f>
        <v>71987.289999999994</v>
      </c>
      <c r="F61" s="11">
        <f>IF(5 = Q61, X61 * -1, X61)</f>
        <v>74489.289999999994</v>
      </c>
      <c r="G61" s="11">
        <f>IF(5 = Q61, Y61 * -1, Y61)</f>
        <v>65543.739999999991</v>
      </c>
      <c r="H61" s="11">
        <f>IF(5 = Q61, Z61 * -1, Z61)</f>
        <v>87357.98</v>
      </c>
      <c r="I61" s="11">
        <f>IF(5 = Q61, AA61 * -1, AA61)</f>
        <v>87664.63</v>
      </c>
      <c r="J61" s="11">
        <f>IF(5 = Q61, AB61 * -1, AB61)</f>
        <v>81046.25</v>
      </c>
      <c r="K61" s="11">
        <f>IF(5 = Q61, AC61 * -1, AC61)</f>
        <v>88573.73</v>
      </c>
      <c r="L61" s="11">
        <f>IF(5 = Q61, AD61 * -1, AD61)</f>
        <v>60145.929999999993</v>
      </c>
      <c r="M61" s="11">
        <f>IF(5 = Q61, AE61 * -1, AE61)</f>
        <v>83271.69</v>
      </c>
      <c r="N61" s="11">
        <f>IF(5 = Q61, AF61 * -1, AF61)</f>
        <v>71265.149999999994</v>
      </c>
      <c r="O61" s="11">
        <f>IF(5 = Q61, AG61 * -1, AG61)</f>
        <v>946113.77</v>
      </c>
      <c r="Q61" s="9">
        <v>4</v>
      </c>
      <c r="R61" s="8" t="str">
        <f>R58</f>
        <v>Argenta Apartments</v>
      </c>
      <c r="S61" s="8">
        <f>S58</f>
        <v>0</v>
      </c>
      <c r="T61" s="9">
        <f>T58</f>
        <v>0</v>
      </c>
      <c r="U61" s="10">
        <f t="shared" ref="U61:AG61" si="46">SUM(U28:U31)+SUM(U35:U40)+SUM(U44:U50)+SUM(U54:U58)</f>
        <v>94510.450000000012</v>
      </c>
      <c r="V61" s="10">
        <f t="shared" si="46"/>
        <v>80257.64</v>
      </c>
      <c r="W61" s="10">
        <f t="shared" si="46"/>
        <v>71987.289999999994</v>
      </c>
      <c r="X61" s="10">
        <f t="shared" si="46"/>
        <v>74489.289999999994</v>
      </c>
      <c r="Y61" s="10">
        <f t="shared" si="46"/>
        <v>65543.739999999991</v>
      </c>
      <c r="Z61" s="10">
        <f t="shared" si="46"/>
        <v>87357.98</v>
      </c>
      <c r="AA61" s="10">
        <f t="shared" si="46"/>
        <v>87664.63</v>
      </c>
      <c r="AB61" s="10">
        <f t="shared" si="46"/>
        <v>81046.25</v>
      </c>
      <c r="AC61" s="10">
        <f t="shared" si="46"/>
        <v>88573.73</v>
      </c>
      <c r="AD61" s="10">
        <f t="shared" si="46"/>
        <v>60145.929999999993</v>
      </c>
      <c r="AE61" s="10">
        <f t="shared" si="46"/>
        <v>83271.69</v>
      </c>
      <c r="AF61" s="10">
        <f t="shared" si="46"/>
        <v>71265.149999999994</v>
      </c>
      <c r="AG61" s="10">
        <f t="shared" si="46"/>
        <v>946113.77</v>
      </c>
    </row>
    <row r="63" spans="1:33" x14ac:dyDescent="0.25">
      <c r="B63" s="12" t="s">
        <v>143</v>
      </c>
      <c r="C63" s="11">
        <f>IF(5 = Q63, U63 * -1, U63)</f>
        <v>542771.06000000006</v>
      </c>
      <c r="D63" s="11">
        <f>IF(5 = Q63, V63 * -1, V63)</f>
        <v>525071.67999999993</v>
      </c>
      <c r="E63" s="11">
        <f>IF(5 = Q63, W63 * -1, W63)</f>
        <v>532148.69000000006</v>
      </c>
      <c r="F63" s="11">
        <f>IF(5 = Q63, X63 * -1, X63)</f>
        <v>555639.10999999987</v>
      </c>
      <c r="G63" s="11">
        <f>IF(5 = Q63, Y63 * -1, Y63)</f>
        <v>539223.53</v>
      </c>
      <c r="H63" s="11">
        <f>IF(5 = Q63, Z63 * -1, Z63)</f>
        <v>567530.09999999986</v>
      </c>
      <c r="I63" s="11">
        <f>IF(5 = Q63, AA63 * -1, AA63)</f>
        <v>580018.21</v>
      </c>
      <c r="J63" s="11">
        <f>IF(5 = Q63, AB63 * -1, AB63)</f>
        <v>575500.74000000011</v>
      </c>
      <c r="K63" s="11">
        <f>IF(5 = Q63, AC63 * -1, AC63)</f>
        <v>585358.86</v>
      </c>
      <c r="L63" s="11">
        <f>IF(5 = Q63, AD63 * -1, AD63)</f>
        <v>548522.47</v>
      </c>
      <c r="M63" s="11">
        <f>IF(5 = Q63, AE63 * -1, AE63)</f>
        <v>582258.86</v>
      </c>
      <c r="N63" s="11">
        <f>IF(5 = Q63, AF63 * -1, AF63)</f>
        <v>545023.49</v>
      </c>
      <c r="O63" s="11">
        <f>IF(5 = Q63, AG63 * -1, AG63)</f>
        <v>6679066.8000000007</v>
      </c>
      <c r="Q63" s="9">
        <v>4</v>
      </c>
      <c r="R63" s="8" t="str">
        <f>R58</f>
        <v>Argenta Apartments</v>
      </c>
      <c r="S63" s="8">
        <f>S58</f>
        <v>0</v>
      </c>
      <c r="T63" s="9">
        <f>T58</f>
        <v>0</v>
      </c>
      <c r="U63" s="10">
        <f t="shared" ref="U63:AG63" si="47">SUM(U11:U12)+SUM(U16:U21)+SUM(U28:U31)+SUM(U35:U40)+SUM(U44:U50)+SUM(U54:U58)</f>
        <v>542771.06000000006</v>
      </c>
      <c r="V63" s="10">
        <f t="shared" si="47"/>
        <v>525071.67999999993</v>
      </c>
      <c r="W63" s="10">
        <f t="shared" si="47"/>
        <v>532148.69000000006</v>
      </c>
      <c r="X63" s="10">
        <f t="shared" si="47"/>
        <v>555639.10999999987</v>
      </c>
      <c r="Y63" s="10">
        <f t="shared" si="47"/>
        <v>539223.53</v>
      </c>
      <c r="Z63" s="10">
        <f t="shared" si="47"/>
        <v>567530.09999999986</v>
      </c>
      <c r="AA63" s="10">
        <f t="shared" si="47"/>
        <v>580018.21</v>
      </c>
      <c r="AB63" s="10">
        <f t="shared" si="47"/>
        <v>575500.74000000011</v>
      </c>
      <c r="AC63" s="10">
        <f t="shared" si="47"/>
        <v>585358.86</v>
      </c>
      <c r="AD63" s="10">
        <f t="shared" si="47"/>
        <v>548522.47</v>
      </c>
      <c r="AE63" s="10">
        <f t="shared" si="47"/>
        <v>582258.86</v>
      </c>
      <c r="AF63" s="10">
        <f t="shared" si="47"/>
        <v>545023.49</v>
      </c>
      <c r="AG63" s="10">
        <f t="shared" si="47"/>
        <v>6679066.8000000007</v>
      </c>
    </row>
    <row r="65" spans="1:33" x14ac:dyDescent="0.25">
      <c r="A65" s="13" t="s">
        <v>144</v>
      </c>
    </row>
    <row r="66" spans="1:33" x14ac:dyDescent="0.25">
      <c r="A66" s="18" t="s">
        <v>145</v>
      </c>
    </row>
    <row r="67" spans="1:33" x14ac:dyDescent="0.25">
      <c r="A67" s="19" t="s">
        <v>146</v>
      </c>
    </row>
    <row r="68" spans="1:33" x14ac:dyDescent="0.25">
      <c r="A68" s="21" t="s">
        <v>147</v>
      </c>
      <c r="B68" s="14" t="s">
        <v>148</v>
      </c>
      <c r="C68" s="17">
        <v>4399.3599999999997</v>
      </c>
      <c r="D68" s="17">
        <v>3429.18</v>
      </c>
      <c r="E68" s="17">
        <v>2021.3</v>
      </c>
      <c r="F68" s="17">
        <v>3538.95</v>
      </c>
      <c r="G68" s="17">
        <v>3004.06</v>
      </c>
      <c r="H68" s="17">
        <v>-6919.21</v>
      </c>
      <c r="I68" s="17">
        <v>5327.59</v>
      </c>
      <c r="J68" s="17">
        <v>4424.21</v>
      </c>
      <c r="K68" s="17">
        <v>3667.53</v>
      </c>
      <c r="L68" s="17">
        <v>3377.78</v>
      </c>
      <c r="M68" s="17">
        <v>3197.08</v>
      </c>
      <c r="N68" s="17">
        <v>2967.82</v>
      </c>
      <c r="O68" s="17">
        <v>32435.65</v>
      </c>
      <c r="Q68" s="15">
        <v>5</v>
      </c>
      <c r="R68" s="14" t="s">
        <v>149</v>
      </c>
      <c r="U68" s="16">
        <f t="shared" ref="U68:U75" si="48">IF(5 = Q68, C68 * -1, C68)</f>
        <v>-4399.3599999999997</v>
      </c>
      <c r="V68" s="16">
        <f t="shared" ref="V68:V75" si="49">IF(5 = Q68, D68 * -1, D68)</f>
        <v>-3429.18</v>
      </c>
      <c r="W68" s="16">
        <f t="shared" ref="W68:W75" si="50">IF(5 = Q68, E68 * -1, E68)</f>
        <v>-2021.3</v>
      </c>
      <c r="X68" s="16">
        <f t="shared" ref="X68:X75" si="51">IF(5 = Q68, F68 * -1, F68)</f>
        <v>-3538.95</v>
      </c>
      <c r="Y68" s="16">
        <f t="shared" ref="Y68:Y75" si="52">IF(5 = Q68, G68 * -1, G68)</f>
        <v>-3004.06</v>
      </c>
      <c r="Z68" s="16">
        <f t="shared" ref="Z68:Z75" si="53">IF(5 = Q68, H68 * -1, H68)</f>
        <v>6919.21</v>
      </c>
      <c r="AA68" s="16">
        <f t="shared" ref="AA68:AA75" si="54">IF(5 = Q68, I68 * -1, I68)</f>
        <v>-5327.59</v>
      </c>
      <c r="AB68" s="16">
        <f t="shared" ref="AB68:AB75" si="55">IF(5 = Q68, J68 * -1, J68)</f>
        <v>-4424.21</v>
      </c>
      <c r="AC68" s="16">
        <f t="shared" ref="AC68:AC75" si="56">IF(5 = Q68, K68 * -1, K68)</f>
        <v>-3667.53</v>
      </c>
      <c r="AD68" s="16">
        <f t="shared" ref="AD68:AD75" si="57">IF(5 = Q68, L68 * -1, L68)</f>
        <v>-3377.78</v>
      </c>
      <c r="AE68" s="16">
        <f t="shared" ref="AE68:AE75" si="58">IF(5 = Q68, M68 * -1, M68)</f>
        <v>-3197.08</v>
      </c>
      <c r="AF68" s="16">
        <f t="shared" ref="AF68:AF75" si="59">IF(5 = Q68, N68 * -1, N68)</f>
        <v>-2967.82</v>
      </c>
      <c r="AG68" s="16">
        <f t="shared" ref="AG68:AG75" si="60">IF(5 = Q68, O68 * -1, O68)</f>
        <v>-32435.65</v>
      </c>
    </row>
    <row r="69" spans="1:33" x14ac:dyDescent="0.25">
      <c r="A69" s="21" t="s">
        <v>150</v>
      </c>
      <c r="B69" s="14" t="s">
        <v>151</v>
      </c>
      <c r="C69" s="17">
        <v>1026.01</v>
      </c>
      <c r="D69" s="17">
        <v>779.39</v>
      </c>
      <c r="E69" s="17">
        <v>1209.0899999999999</v>
      </c>
      <c r="F69" s="17">
        <v>1319.74</v>
      </c>
      <c r="G69" s="17">
        <v>1272.22</v>
      </c>
      <c r="H69" s="17">
        <v>2043.89</v>
      </c>
      <c r="I69" s="17">
        <v>3334.37</v>
      </c>
      <c r="J69" s="17">
        <v>3878.23</v>
      </c>
      <c r="K69" s="17">
        <v>2118.86</v>
      </c>
      <c r="L69" s="17">
        <v>1932.78</v>
      </c>
      <c r="M69" s="17">
        <v>1173.3699999999999</v>
      </c>
      <c r="N69" s="17">
        <v>1198.18</v>
      </c>
      <c r="O69" s="17">
        <v>21286.13</v>
      </c>
      <c r="Q69" s="15">
        <v>5</v>
      </c>
      <c r="R69" s="14" t="s">
        <v>152</v>
      </c>
      <c r="U69" s="16">
        <f t="shared" si="48"/>
        <v>-1026.01</v>
      </c>
      <c r="V69" s="16">
        <f t="shared" si="49"/>
        <v>-779.39</v>
      </c>
      <c r="W69" s="16">
        <f t="shared" si="50"/>
        <v>-1209.0899999999999</v>
      </c>
      <c r="X69" s="16">
        <f t="shared" si="51"/>
        <v>-1319.74</v>
      </c>
      <c r="Y69" s="16">
        <f t="shared" si="52"/>
        <v>-1272.22</v>
      </c>
      <c r="Z69" s="16">
        <f t="shared" si="53"/>
        <v>-2043.89</v>
      </c>
      <c r="AA69" s="16">
        <f t="shared" si="54"/>
        <v>-3334.37</v>
      </c>
      <c r="AB69" s="16">
        <f t="shared" si="55"/>
        <v>-3878.23</v>
      </c>
      <c r="AC69" s="16">
        <f t="shared" si="56"/>
        <v>-2118.86</v>
      </c>
      <c r="AD69" s="16">
        <f t="shared" si="57"/>
        <v>-1932.78</v>
      </c>
      <c r="AE69" s="16">
        <f t="shared" si="58"/>
        <v>-1173.3699999999999</v>
      </c>
      <c r="AF69" s="16">
        <f t="shared" si="59"/>
        <v>-1198.18</v>
      </c>
      <c r="AG69" s="16">
        <f t="shared" si="60"/>
        <v>-21286.13</v>
      </c>
    </row>
    <row r="70" spans="1:33" x14ac:dyDescent="0.25">
      <c r="A70" s="21" t="s">
        <v>153</v>
      </c>
      <c r="B70" s="14" t="s">
        <v>154</v>
      </c>
      <c r="C70" s="17">
        <v>6791.27</v>
      </c>
      <c r="D70" s="17">
        <v>4715.17</v>
      </c>
      <c r="E70" s="17">
        <v>9068.2199999999993</v>
      </c>
      <c r="F70" s="17">
        <v>7679.32</v>
      </c>
      <c r="G70" s="17">
        <v>6282.53</v>
      </c>
      <c r="H70" s="17">
        <v>5121.7700000000004</v>
      </c>
      <c r="I70" s="17">
        <v>5375.47</v>
      </c>
      <c r="J70" s="17">
        <v>4967.1000000000004</v>
      </c>
      <c r="K70" s="17">
        <v>6198.95</v>
      </c>
      <c r="L70" s="17">
        <v>3751.28</v>
      </c>
      <c r="M70" s="17">
        <v>4359.68</v>
      </c>
      <c r="N70" s="17">
        <v>6035.42</v>
      </c>
      <c r="O70" s="17">
        <v>70346.179999999993</v>
      </c>
      <c r="Q70" s="15">
        <v>5</v>
      </c>
      <c r="R70" s="14" t="s">
        <v>155</v>
      </c>
      <c r="U70" s="16">
        <f t="shared" si="48"/>
        <v>-6791.27</v>
      </c>
      <c r="V70" s="16">
        <f t="shared" si="49"/>
        <v>-4715.17</v>
      </c>
      <c r="W70" s="16">
        <f t="shared" si="50"/>
        <v>-9068.2199999999993</v>
      </c>
      <c r="X70" s="16">
        <f t="shared" si="51"/>
        <v>-7679.32</v>
      </c>
      <c r="Y70" s="16">
        <f t="shared" si="52"/>
        <v>-6282.53</v>
      </c>
      <c r="Z70" s="16">
        <f t="shared" si="53"/>
        <v>-5121.7700000000004</v>
      </c>
      <c r="AA70" s="16">
        <f t="shared" si="54"/>
        <v>-5375.47</v>
      </c>
      <c r="AB70" s="16">
        <f t="shared" si="55"/>
        <v>-4967.1000000000004</v>
      </c>
      <c r="AC70" s="16">
        <f t="shared" si="56"/>
        <v>-6198.95</v>
      </c>
      <c r="AD70" s="16">
        <f t="shared" si="57"/>
        <v>-3751.28</v>
      </c>
      <c r="AE70" s="16">
        <f t="shared" si="58"/>
        <v>-4359.68</v>
      </c>
      <c r="AF70" s="16">
        <f t="shared" si="59"/>
        <v>-6035.42</v>
      </c>
      <c r="AG70" s="16">
        <f t="shared" si="60"/>
        <v>-70346.179999999993</v>
      </c>
    </row>
    <row r="71" spans="1:33" x14ac:dyDescent="0.25">
      <c r="A71" s="21" t="s">
        <v>156</v>
      </c>
      <c r="B71" s="14" t="s">
        <v>157</v>
      </c>
      <c r="C71" s="17">
        <v>20840.2</v>
      </c>
      <c r="D71" s="17">
        <v>22862.7</v>
      </c>
      <c r="E71" s="17">
        <v>18996.900000000001</v>
      </c>
      <c r="F71" s="17">
        <v>17407.77</v>
      </c>
      <c r="G71" s="17">
        <v>19163.080000000002</v>
      </c>
      <c r="H71" s="17">
        <v>18417.310000000001</v>
      </c>
      <c r="I71" s="17">
        <v>22958.01</v>
      </c>
      <c r="J71" s="17">
        <v>24317.03</v>
      </c>
      <c r="K71" s="17">
        <v>19178.14</v>
      </c>
      <c r="L71" s="17">
        <v>18732.07</v>
      </c>
      <c r="M71" s="17">
        <v>16213.96</v>
      </c>
      <c r="N71" s="17">
        <v>16241.83</v>
      </c>
      <c r="O71" s="17">
        <v>235329</v>
      </c>
      <c r="Q71" s="15">
        <v>5</v>
      </c>
      <c r="R71" s="14" t="s">
        <v>158</v>
      </c>
      <c r="U71" s="16">
        <f t="shared" si="48"/>
        <v>-20840.2</v>
      </c>
      <c r="V71" s="16">
        <f t="shared" si="49"/>
        <v>-22862.7</v>
      </c>
      <c r="W71" s="16">
        <f t="shared" si="50"/>
        <v>-18996.900000000001</v>
      </c>
      <c r="X71" s="16">
        <f t="shared" si="51"/>
        <v>-17407.77</v>
      </c>
      <c r="Y71" s="16">
        <f t="shared" si="52"/>
        <v>-19163.080000000002</v>
      </c>
      <c r="Z71" s="16">
        <f t="shared" si="53"/>
        <v>-18417.310000000001</v>
      </c>
      <c r="AA71" s="16">
        <f t="shared" si="54"/>
        <v>-22958.01</v>
      </c>
      <c r="AB71" s="16">
        <f t="shared" si="55"/>
        <v>-24317.03</v>
      </c>
      <c r="AC71" s="16">
        <f t="shared" si="56"/>
        <v>-19178.14</v>
      </c>
      <c r="AD71" s="16">
        <f t="shared" si="57"/>
        <v>-18732.07</v>
      </c>
      <c r="AE71" s="16">
        <f t="shared" si="58"/>
        <v>-16213.96</v>
      </c>
      <c r="AF71" s="16">
        <f t="shared" si="59"/>
        <v>-16241.83</v>
      </c>
      <c r="AG71" s="16">
        <f t="shared" si="60"/>
        <v>-235329</v>
      </c>
    </row>
    <row r="72" spans="1:33" x14ac:dyDescent="0.25">
      <c r="A72" s="21" t="s">
        <v>159</v>
      </c>
      <c r="B72" s="14" t="s">
        <v>160</v>
      </c>
      <c r="C72" s="17">
        <v>586.54999999999995</v>
      </c>
      <c r="D72" s="17">
        <v>607.85</v>
      </c>
      <c r="E72" s="17">
        <v>600</v>
      </c>
      <c r="F72" s="17">
        <v>596.28</v>
      </c>
      <c r="G72" s="17">
        <v>461.75</v>
      </c>
      <c r="H72" s="17">
        <v>529.95000000000005</v>
      </c>
      <c r="I72" s="17">
        <v>-271.75</v>
      </c>
      <c r="J72" s="17">
        <v>597.03</v>
      </c>
      <c r="K72" s="17">
        <v>594.11</v>
      </c>
      <c r="L72" s="17">
        <v>267.60000000000002</v>
      </c>
      <c r="M72" s="17">
        <v>264.93</v>
      </c>
      <c r="N72" s="17">
        <v>608.45000000000005</v>
      </c>
      <c r="O72" s="17">
        <v>5442.75</v>
      </c>
      <c r="Q72" s="15">
        <v>5</v>
      </c>
      <c r="R72" s="14" t="s">
        <v>161</v>
      </c>
      <c r="U72" s="16">
        <f t="shared" si="48"/>
        <v>-586.54999999999995</v>
      </c>
      <c r="V72" s="16">
        <f t="shared" si="49"/>
        <v>-607.85</v>
      </c>
      <c r="W72" s="16">
        <f t="shared" si="50"/>
        <v>-600</v>
      </c>
      <c r="X72" s="16">
        <f t="shared" si="51"/>
        <v>-596.28</v>
      </c>
      <c r="Y72" s="16">
        <f t="shared" si="52"/>
        <v>-461.75</v>
      </c>
      <c r="Z72" s="16">
        <f t="shared" si="53"/>
        <v>-529.95000000000005</v>
      </c>
      <c r="AA72" s="16">
        <f t="shared" si="54"/>
        <v>271.75</v>
      </c>
      <c r="AB72" s="16">
        <f t="shared" si="55"/>
        <v>-597.03</v>
      </c>
      <c r="AC72" s="16">
        <f t="shared" si="56"/>
        <v>-594.11</v>
      </c>
      <c r="AD72" s="16">
        <f t="shared" si="57"/>
        <v>-267.60000000000002</v>
      </c>
      <c r="AE72" s="16">
        <f t="shared" si="58"/>
        <v>-264.93</v>
      </c>
      <c r="AF72" s="16">
        <f t="shared" si="59"/>
        <v>-608.45000000000005</v>
      </c>
      <c r="AG72" s="16">
        <f t="shared" si="60"/>
        <v>-5442.75</v>
      </c>
    </row>
    <row r="73" spans="1:33" x14ac:dyDescent="0.25">
      <c r="A73" s="21" t="s">
        <v>162</v>
      </c>
      <c r="B73" s="14" t="s">
        <v>163</v>
      </c>
      <c r="C73" s="17">
        <v>2464.4</v>
      </c>
      <c r="D73" s="17">
        <v>1569.4</v>
      </c>
      <c r="E73" s="17">
        <v>2617.6</v>
      </c>
      <c r="F73" s="17">
        <v>1645.27</v>
      </c>
      <c r="G73" s="17">
        <v>3008.91</v>
      </c>
      <c r="H73" s="17">
        <v>1992.78</v>
      </c>
      <c r="I73" s="17">
        <v>2880.46</v>
      </c>
      <c r="J73" s="17">
        <v>3060.46</v>
      </c>
      <c r="K73" s="17">
        <v>3427.78</v>
      </c>
      <c r="L73" s="17">
        <v>2747.78</v>
      </c>
      <c r="M73" s="17">
        <v>3725.46</v>
      </c>
      <c r="N73" s="17">
        <v>2347.7800000000002</v>
      </c>
      <c r="O73" s="17">
        <v>31488.080000000002</v>
      </c>
      <c r="Q73" s="15">
        <v>5</v>
      </c>
      <c r="R73" s="14" t="s">
        <v>164</v>
      </c>
      <c r="U73" s="16">
        <f t="shared" si="48"/>
        <v>-2464.4</v>
      </c>
      <c r="V73" s="16">
        <f t="shared" si="49"/>
        <v>-1569.4</v>
      </c>
      <c r="W73" s="16">
        <f t="shared" si="50"/>
        <v>-2617.6</v>
      </c>
      <c r="X73" s="16">
        <f t="shared" si="51"/>
        <v>-1645.27</v>
      </c>
      <c r="Y73" s="16">
        <f t="shared" si="52"/>
        <v>-3008.91</v>
      </c>
      <c r="Z73" s="16">
        <f t="shared" si="53"/>
        <v>-1992.78</v>
      </c>
      <c r="AA73" s="16">
        <f t="shared" si="54"/>
        <v>-2880.46</v>
      </c>
      <c r="AB73" s="16">
        <f t="shared" si="55"/>
        <v>-3060.46</v>
      </c>
      <c r="AC73" s="16">
        <f t="shared" si="56"/>
        <v>-3427.78</v>
      </c>
      <c r="AD73" s="16">
        <f t="shared" si="57"/>
        <v>-2747.78</v>
      </c>
      <c r="AE73" s="16">
        <f t="shared" si="58"/>
        <v>-3725.46</v>
      </c>
      <c r="AF73" s="16">
        <f t="shared" si="59"/>
        <v>-2347.7800000000002</v>
      </c>
      <c r="AG73" s="16">
        <f t="shared" si="60"/>
        <v>-31488.080000000002</v>
      </c>
    </row>
    <row r="74" spans="1:33" x14ac:dyDescent="0.25">
      <c r="A74" s="21" t="s">
        <v>165</v>
      </c>
      <c r="B74" s="14" t="s">
        <v>166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487.67</v>
      </c>
      <c r="M74" s="17">
        <v>0</v>
      </c>
      <c r="N74" s="17">
        <v>0</v>
      </c>
      <c r="O74" s="17">
        <v>487.67</v>
      </c>
      <c r="Q74" s="15">
        <v>5</v>
      </c>
      <c r="R74" s="14" t="s">
        <v>167</v>
      </c>
      <c r="U74" s="16">
        <f t="shared" si="48"/>
        <v>0</v>
      </c>
      <c r="V74" s="16">
        <f t="shared" si="49"/>
        <v>0</v>
      </c>
      <c r="W74" s="16">
        <f t="shared" si="50"/>
        <v>0</v>
      </c>
      <c r="X74" s="16">
        <f t="shared" si="51"/>
        <v>0</v>
      </c>
      <c r="Y74" s="16">
        <f t="shared" si="52"/>
        <v>0</v>
      </c>
      <c r="Z74" s="16">
        <f t="shared" si="53"/>
        <v>0</v>
      </c>
      <c r="AA74" s="16">
        <f t="shared" si="54"/>
        <v>0</v>
      </c>
      <c r="AB74" s="16">
        <f t="shared" si="55"/>
        <v>0</v>
      </c>
      <c r="AC74" s="16">
        <f t="shared" si="56"/>
        <v>0</v>
      </c>
      <c r="AD74" s="16">
        <f t="shared" si="57"/>
        <v>-487.67</v>
      </c>
      <c r="AE74" s="16">
        <f t="shared" si="58"/>
        <v>0</v>
      </c>
      <c r="AF74" s="16">
        <f t="shared" si="59"/>
        <v>0</v>
      </c>
      <c r="AG74" s="16">
        <f t="shared" si="60"/>
        <v>-487.67</v>
      </c>
    </row>
    <row r="75" spans="1:33" x14ac:dyDescent="0.25">
      <c r="A75" s="21" t="s">
        <v>168</v>
      </c>
      <c r="B75" s="14" t="s">
        <v>169</v>
      </c>
      <c r="C75" s="17">
        <v>198.98</v>
      </c>
      <c r="D75" s="17">
        <v>198.98</v>
      </c>
      <c r="E75" s="17">
        <v>200</v>
      </c>
      <c r="F75" s="17">
        <v>115.6</v>
      </c>
      <c r="G75" s="17">
        <v>199.98</v>
      </c>
      <c r="H75" s="17">
        <v>198.98</v>
      </c>
      <c r="I75" s="17">
        <v>533.67999999999995</v>
      </c>
      <c r="J75" s="17">
        <v>203.95</v>
      </c>
      <c r="K75" s="17">
        <v>216.87</v>
      </c>
      <c r="L75" s="17">
        <v>543.67999999999995</v>
      </c>
      <c r="M75" s="17">
        <v>543.67999999999995</v>
      </c>
      <c r="N75" s="17">
        <v>354.56</v>
      </c>
      <c r="O75" s="17">
        <v>3508.94</v>
      </c>
      <c r="Q75" s="15">
        <v>5</v>
      </c>
      <c r="R75" s="14" t="s">
        <v>170</v>
      </c>
      <c r="U75" s="16">
        <f t="shared" si="48"/>
        <v>-198.98</v>
      </c>
      <c r="V75" s="16">
        <f t="shared" si="49"/>
        <v>-198.98</v>
      </c>
      <c r="W75" s="16">
        <f t="shared" si="50"/>
        <v>-200</v>
      </c>
      <c r="X75" s="16">
        <f t="shared" si="51"/>
        <v>-115.6</v>
      </c>
      <c r="Y75" s="16">
        <f t="shared" si="52"/>
        <v>-199.98</v>
      </c>
      <c r="Z75" s="16">
        <f t="shared" si="53"/>
        <v>-198.98</v>
      </c>
      <c r="AA75" s="16">
        <f t="shared" si="54"/>
        <v>-533.67999999999995</v>
      </c>
      <c r="AB75" s="16">
        <f t="shared" si="55"/>
        <v>-203.95</v>
      </c>
      <c r="AC75" s="16">
        <f t="shared" si="56"/>
        <v>-216.87</v>
      </c>
      <c r="AD75" s="16">
        <f t="shared" si="57"/>
        <v>-543.67999999999995</v>
      </c>
      <c r="AE75" s="16">
        <f t="shared" si="58"/>
        <v>-543.67999999999995</v>
      </c>
      <c r="AF75" s="16">
        <f t="shared" si="59"/>
        <v>-354.56</v>
      </c>
      <c r="AG75" s="16">
        <f t="shared" si="60"/>
        <v>-3508.94</v>
      </c>
    </row>
    <row r="76" spans="1:33" x14ac:dyDescent="0.25">
      <c r="B76" s="12" t="s">
        <v>171</v>
      </c>
      <c r="C76" s="11">
        <f>IF(5 = Q76, U76 * -1, U76)</f>
        <v>36306.770000000004</v>
      </c>
      <c r="D76" s="11">
        <f>IF(5 = Q76, V76 * -1, V76)</f>
        <v>34162.670000000006</v>
      </c>
      <c r="E76" s="11">
        <f>IF(5 = Q76, W76 * -1, W76)</f>
        <v>34713.11</v>
      </c>
      <c r="F76" s="11">
        <f>IF(5 = Q76, X76 * -1, X76)</f>
        <v>32302.929999999997</v>
      </c>
      <c r="G76" s="11">
        <f>IF(5 = Q76, Y76 * -1, Y76)</f>
        <v>33392.530000000006</v>
      </c>
      <c r="H76" s="11">
        <f>IF(5 = Q76, Z76 * -1, Z76)</f>
        <v>21385.47</v>
      </c>
      <c r="I76" s="11">
        <f>IF(5 = Q76, AA76 * -1, AA76)</f>
        <v>40137.83</v>
      </c>
      <c r="J76" s="11">
        <f>IF(5 = Q76, AB76 * -1, AB76)</f>
        <v>41448.009999999995</v>
      </c>
      <c r="K76" s="11">
        <f>IF(5 = Q76, AC76 * -1, AC76)</f>
        <v>35402.240000000005</v>
      </c>
      <c r="L76" s="11">
        <f>IF(5 = Q76, AD76 * -1, AD76)</f>
        <v>31840.639999999996</v>
      </c>
      <c r="M76" s="11">
        <f>IF(5 = Q76, AE76 * -1, AE76)</f>
        <v>29478.16</v>
      </c>
      <c r="N76" s="11">
        <f>IF(5 = Q76, AF76 * -1, AF76)</f>
        <v>29754.04</v>
      </c>
      <c r="O76" s="11">
        <f>IF(5 = Q76, AG76 * -1, AG76)</f>
        <v>400324.39999999997</v>
      </c>
      <c r="Q76" s="9">
        <v>5</v>
      </c>
      <c r="R76" s="8" t="str">
        <f>R75</f>
        <v>Argenta Apartments</v>
      </c>
      <c r="S76" s="8">
        <f>S75</f>
        <v>0</v>
      </c>
      <c r="T76" s="9">
        <f>T75</f>
        <v>0</v>
      </c>
      <c r="U76" s="10">
        <f t="shared" ref="U76:AG76" si="61">SUM(U68:U75)</f>
        <v>-36306.770000000004</v>
      </c>
      <c r="V76" s="10">
        <f t="shared" si="61"/>
        <v>-34162.670000000006</v>
      </c>
      <c r="W76" s="10">
        <f t="shared" si="61"/>
        <v>-34713.11</v>
      </c>
      <c r="X76" s="10">
        <f t="shared" si="61"/>
        <v>-32302.929999999997</v>
      </c>
      <c r="Y76" s="10">
        <f t="shared" si="61"/>
        <v>-33392.530000000006</v>
      </c>
      <c r="Z76" s="10">
        <f t="shared" si="61"/>
        <v>-21385.47</v>
      </c>
      <c r="AA76" s="10">
        <f t="shared" si="61"/>
        <v>-40137.83</v>
      </c>
      <c r="AB76" s="10">
        <f t="shared" si="61"/>
        <v>-41448.009999999995</v>
      </c>
      <c r="AC76" s="10">
        <f t="shared" si="61"/>
        <v>-35402.240000000005</v>
      </c>
      <c r="AD76" s="10">
        <f t="shared" si="61"/>
        <v>-31840.639999999996</v>
      </c>
      <c r="AE76" s="10">
        <f t="shared" si="61"/>
        <v>-29478.16</v>
      </c>
      <c r="AF76" s="10">
        <f t="shared" si="61"/>
        <v>-29754.04</v>
      </c>
      <c r="AG76" s="10">
        <f t="shared" si="61"/>
        <v>-400324.39999999997</v>
      </c>
    </row>
    <row r="78" spans="1:33" x14ac:dyDescent="0.25">
      <c r="A78" s="19" t="s">
        <v>172</v>
      </c>
    </row>
    <row r="79" spans="1:33" x14ac:dyDescent="0.25">
      <c r="A79" s="20" t="s">
        <v>173</v>
      </c>
    </row>
    <row r="80" spans="1:33" x14ac:dyDescent="0.25">
      <c r="A80" s="22" t="s">
        <v>174</v>
      </c>
      <c r="B80" s="14" t="s">
        <v>175</v>
      </c>
      <c r="C80" s="17">
        <v>4038.74</v>
      </c>
      <c r="D80" s="17">
        <v>3453.31</v>
      </c>
      <c r="E80" s="17">
        <v>6799.46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3750</v>
      </c>
      <c r="L80" s="17">
        <v>5000</v>
      </c>
      <c r="M80" s="17">
        <v>5000</v>
      </c>
      <c r="N80" s="17">
        <v>6250</v>
      </c>
      <c r="O80" s="17">
        <v>34291.51</v>
      </c>
      <c r="Q80" s="15">
        <v>5</v>
      </c>
      <c r="R80" s="14" t="s">
        <v>176</v>
      </c>
      <c r="U80" s="16">
        <f t="shared" ref="U80:U88" si="62">IF(5 = Q80, C80 * -1, C80)</f>
        <v>-4038.74</v>
      </c>
      <c r="V80" s="16">
        <f t="shared" ref="V80:V88" si="63">IF(5 = Q80, D80 * -1, D80)</f>
        <v>-3453.31</v>
      </c>
      <c r="W80" s="16">
        <f t="shared" ref="W80:W88" si="64">IF(5 = Q80, E80 * -1, E80)</f>
        <v>-6799.46</v>
      </c>
      <c r="X80" s="16">
        <f t="shared" ref="X80:X88" si="65">IF(5 = Q80, F80 * -1, F80)</f>
        <v>0</v>
      </c>
      <c r="Y80" s="16">
        <f t="shared" ref="Y80:Y88" si="66">IF(5 = Q80, G80 * -1, G80)</f>
        <v>0</v>
      </c>
      <c r="Z80" s="16">
        <f t="shared" ref="Z80:Z88" si="67">IF(5 = Q80, H80 * -1, H80)</f>
        <v>0</v>
      </c>
      <c r="AA80" s="16">
        <f t="shared" ref="AA80:AA88" si="68">IF(5 = Q80, I80 * -1, I80)</f>
        <v>0</v>
      </c>
      <c r="AB80" s="16">
        <f t="shared" ref="AB80:AB88" si="69">IF(5 = Q80, J80 * -1, J80)</f>
        <v>0</v>
      </c>
      <c r="AC80" s="16">
        <f t="shared" ref="AC80:AC88" si="70">IF(5 = Q80, K80 * -1, K80)</f>
        <v>-3750</v>
      </c>
      <c r="AD80" s="16">
        <f t="shared" ref="AD80:AD88" si="71">IF(5 = Q80, L80 * -1, L80)</f>
        <v>-5000</v>
      </c>
      <c r="AE80" s="16">
        <f t="shared" ref="AE80:AE88" si="72">IF(5 = Q80, M80 * -1, M80)</f>
        <v>-5000</v>
      </c>
      <c r="AF80" s="16">
        <f t="shared" ref="AF80:AF88" si="73">IF(5 = Q80, N80 * -1, N80)</f>
        <v>-6250</v>
      </c>
      <c r="AG80" s="16">
        <f t="shared" ref="AG80:AG88" si="74">IF(5 = Q80, O80 * -1, O80)</f>
        <v>-34291.51</v>
      </c>
    </row>
    <row r="81" spans="1:33" x14ac:dyDescent="0.25">
      <c r="A81" s="22" t="s">
        <v>177</v>
      </c>
      <c r="B81" s="14" t="s">
        <v>178</v>
      </c>
      <c r="C81" s="17">
        <v>2712</v>
      </c>
      <c r="D81" s="17">
        <v>3038.67</v>
      </c>
      <c r="E81" s="17">
        <v>3997.33</v>
      </c>
      <c r="F81" s="17">
        <v>3076.67</v>
      </c>
      <c r="G81" s="17">
        <v>3283.67</v>
      </c>
      <c r="H81" s="17">
        <v>3283</v>
      </c>
      <c r="I81" s="17">
        <v>4328.3900000000003</v>
      </c>
      <c r="J81" s="17">
        <v>3437.05</v>
      </c>
      <c r="K81" s="17">
        <v>4454.08</v>
      </c>
      <c r="L81" s="17">
        <v>3625.26</v>
      </c>
      <c r="M81" s="17">
        <v>3613.68</v>
      </c>
      <c r="N81" s="17">
        <v>4606.1400000000003</v>
      </c>
      <c r="O81" s="17">
        <v>43455.94</v>
      </c>
      <c r="Q81" s="15">
        <v>5</v>
      </c>
      <c r="R81" s="14" t="s">
        <v>179</v>
      </c>
      <c r="U81" s="16">
        <f t="shared" si="62"/>
        <v>-2712</v>
      </c>
      <c r="V81" s="16">
        <f t="shared" si="63"/>
        <v>-3038.67</v>
      </c>
      <c r="W81" s="16">
        <f t="shared" si="64"/>
        <v>-3997.33</v>
      </c>
      <c r="X81" s="16">
        <f t="shared" si="65"/>
        <v>-3076.67</v>
      </c>
      <c r="Y81" s="16">
        <f t="shared" si="66"/>
        <v>-3283.67</v>
      </c>
      <c r="Z81" s="16">
        <f t="shared" si="67"/>
        <v>-3283</v>
      </c>
      <c r="AA81" s="16">
        <f t="shared" si="68"/>
        <v>-4328.3900000000003</v>
      </c>
      <c r="AB81" s="16">
        <f t="shared" si="69"/>
        <v>-3437.05</v>
      </c>
      <c r="AC81" s="16">
        <f t="shared" si="70"/>
        <v>-4454.08</v>
      </c>
      <c r="AD81" s="16">
        <f t="shared" si="71"/>
        <v>-3625.26</v>
      </c>
      <c r="AE81" s="16">
        <f t="shared" si="72"/>
        <v>-3613.68</v>
      </c>
      <c r="AF81" s="16">
        <f t="shared" si="73"/>
        <v>-4606.1400000000003</v>
      </c>
      <c r="AG81" s="16">
        <f t="shared" si="74"/>
        <v>-43455.94</v>
      </c>
    </row>
    <row r="82" spans="1:33" x14ac:dyDescent="0.25">
      <c r="A82" s="22" t="s">
        <v>180</v>
      </c>
      <c r="B82" s="14" t="s">
        <v>181</v>
      </c>
      <c r="C82" s="17">
        <v>1021.88</v>
      </c>
      <c r="D82" s="17">
        <v>5673.79</v>
      </c>
      <c r="E82" s="17">
        <v>6954.5</v>
      </c>
      <c r="F82" s="17">
        <v>5529.71</v>
      </c>
      <c r="G82" s="17">
        <v>4605.4799999999996</v>
      </c>
      <c r="H82" s="17">
        <v>2916.96</v>
      </c>
      <c r="I82" s="17">
        <v>6183.64</v>
      </c>
      <c r="J82" s="17">
        <v>4621.7700000000004</v>
      </c>
      <c r="K82" s="17">
        <v>3275.35</v>
      </c>
      <c r="L82" s="17">
        <v>2582.4699999999998</v>
      </c>
      <c r="M82" s="17">
        <v>4354.2</v>
      </c>
      <c r="N82" s="17">
        <v>7134.74</v>
      </c>
      <c r="O82" s="17">
        <v>54854.49</v>
      </c>
      <c r="Q82" s="15">
        <v>5</v>
      </c>
      <c r="R82" s="14" t="s">
        <v>182</v>
      </c>
      <c r="U82" s="16">
        <f t="shared" si="62"/>
        <v>-1021.88</v>
      </c>
      <c r="V82" s="16">
        <f t="shared" si="63"/>
        <v>-5673.79</v>
      </c>
      <c r="W82" s="16">
        <f t="shared" si="64"/>
        <v>-6954.5</v>
      </c>
      <c r="X82" s="16">
        <f t="shared" si="65"/>
        <v>-5529.71</v>
      </c>
      <c r="Y82" s="16">
        <f t="shared" si="66"/>
        <v>-4605.4799999999996</v>
      </c>
      <c r="Z82" s="16">
        <f t="shared" si="67"/>
        <v>-2916.96</v>
      </c>
      <c r="AA82" s="16">
        <f t="shared" si="68"/>
        <v>-6183.64</v>
      </c>
      <c r="AB82" s="16">
        <f t="shared" si="69"/>
        <v>-4621.7700000000004</v>
      </c>
      <c r="AC82" s="16">
        <f t="shared" si="70"/>
        <v>-3275.35</v>
      </c>
      <c r="AD82" s="16">
        <f t="shared" si="71"/>
        <v>-2582.4699999999998</v>
      </c>
      <c r="AE82" s="16">
        <f t="shared" si="72"/>
        <v>-4354.2</v>
      </c>
      <c r="AF82" s="16">
        <f t="shared" si="73"/>
        <v>-7134.74</v>
      </c>
      <c r="AG82" s="16">
        <f t="shared" si="74"/>
        <v>-54854.49</v>
      </c>
    </row>
    <row r="83" spans="1:33" x14ac:dyDescent="0.25">
      <c r="A83" s="22" t="s">
        <v>183</v>
      </c>
      <c r="B83" s="14" t="s">
        <v>184</v>
      </c>
      <c r="C83" s="17">
        <v>2041.86</v>
      </c>
      <c r="D83" s="17">
        <v>2982.32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2995</v>
      </c>
      <c r="L83" s="17">
        <v>0</v>
      </c>
      <c r="M83" s="17">
        <v>0</v>
      </c>
      <c r="N83" s="17">
        <v>0</v>
      </c>
      <c r="O83" s="17">
        <v>8019.18</v>
      </c>
      <c r="Q83" s="15">
        <v>5</v>
      </c>
      <c r="R83" s="14" t="s">
        <v>185</v>
      </c>
      <c r="U83" s="16">
        <f t="shared" si="62"/>
        <v>-2041.86</v>
      </c>
      <c r="V83" s="16">
        <f t="shared" si="63"/>
        <v>-2982.32</v>
      </c>
      <c r="W83" s="16">
        <f t="shared" si="64"/>
        <v>0</v>
      </c>
      <c r="X83" s="16">
        <f t="shared" si="65"/>
        <v>0</v>
      </c>
      <c r="Y83" s="16">
        <f t="shared" si="66"/>
        <v>0</v>
      </c>
      <c r="Z83" s="16">
        <f t="shared" si="67"/>
        <v>0</v>
      </c>
      <c r="AA83" s="16">
        <f t="shared" si="68"/>
        <v>0</v>
      </c>
      <c r="AB83" s="16">
        <f t="shared" si="69"/>
        <v>0</v>
      </c>
      <c r="AC83" s="16">
        <f t="shared" si="70"/>
        <v>-2995</v>
      </c>
      <c r="AD83" s="16">
        <f t="shared" si="71"/>
        <v>0</v>
      </c>
      <c r="AE83" s="16">
        <f t="shared" si="72"/>
        <v>0</v>
      </c>
      <c r="AF83" s="16">
        <f t="shared" si="73"/>
        <v>0</v>
      </c>
      <c r="AG83" s="16">
        <f t="shared" si="74"/>
        <v>-8019.18</v>
      </c>
    </row>
    <row r="84" spans="1:33" x14ac:dyDescent="0.25">
      <c r="A84" s="22" t="s">
        <v>186</v>
      </c>
      <c r="B84" s="14" t="s">
        <v>187</v>
      </c>
      <c r="C84" s="17">
        <v>235.25</v>
      </c>
      <c r="D84" s="17">
        <v>917.26</v>
      </c>
      <c r="E84" s="17">
        <v>410.37</v>
      </c>
      <c r="F84" s="17">
        <v>425.76</v>
      </c>
      <c r="G84" s="17">
        <v>197.69</v>
      </c>
      <c r="H84" s="17">
        <v>405.76</v>
      </c>
      <c r="I84" s="17">
        <v>426.03</v>
      </c>
      <c r="J84" s="17">
        <v>261.56</v>
      </c>
      <c r="K84" s="17">
        <v>591.42999999999995</v>
      </c>
      <c r="L84" s="17">
        <v>192.65</v>
      </c>
      <c r="M84" s="17">
        <v>224.42</v>
      </c>
      <c r="N84" s="17">
        <v>436.3</v>
      </c>
      <c r="O84" s="17">
        <v>4724.4799999999996</v>
      </c>
      <c r="Q84" s="15">
        <v>5</v>
      </c>
      <c r="R84" s="14" t="s">
        <v>188</v>
      </c>
      <c r="U84" s="16">
        <f t="shared" si="62"/>
        <v>-235.25</v>
      </c>
      <c r="V84" s="16">
        <f t="shared" si="63"/>
        <v>-917.26</v>
      </c>
      <c r="W84" s="16">
        <f t="shared" si="64"/>
        <v>-410.37</v>
      </c>
      <c r="X84" s="16">
        <f t="shared" si="65"/>
        <v>-425.76</v>
      </c>
      <c r="Y84" s="16">
        <f t="shared" si="66"/>
        <v>-197.69</v>
      </c>
      <c r="Z84" s="16">
        <f t="shared" si="67"/>
        <v>-405.76</v>
      </c>
      <c r="AA84" s="16">
        <f t="shared" si="68"/>
        <v>-426.03</v>
      </c>
      <c r="AB84" s="16">
        <f t="shared" si="69"/>
        <v>-261.56</v>
      </c>
      <c r="AC84" s="16">
        <f t="shared" si="70"/>
        <v>-591.42999999999995</v>
      </c>
      <c r="AD84" s="16">
        <f t="shared" si="71"/>
        <v>-192.65</v>
      </c>
      <c r="AE84" s="16">
        <f t="shared" si="72"/>
        <v>-224.42</v>
      </c>
      <c r="AF84" s="16">
        <f t="shared" si="73"/>
        <v>-436.3</v>
      </c>
      <c r="AG84" s="16">
        <f t="shared" si="74"/>
        <v>-4724.4799999999996</v>
      </c>
    </row>
    <row r="85" spans="1:33" x14ac:dyDescent="0.25">
      <c r="A85" s="22" t="s">
        <v>189</v>
      </c>
      <c r="B85" s="14" t="s">
        <v>190</v>
      </c>
      <c r="C85" s="17">
        <v>0</v>
      </c>
      <c r="D85" s="17">
        <v>0</v>
      </c>
      <c r="E85" s="17">
        <v>0</v>
      </c>
      <c r="F85" s="17">
        <v>3921.88</v>
      </c>
      <c r="G85" s="17">
        <v>4190</v>
      </c>
      <c r="H85" s="17">
        <v>9906.86</v>
      </c>
      <c r="I85" s="17">
        <v>3903</v>
      </c>
      <c r="J85" s="17">
        <v>9958.81</v>
      </c>
      <c r="K85" s="17">
        <v>3033.15</v>
      </c>
      <c r="L85" s="17">
        <v>7326</v>
      </c>
      <c r="M85" s="17">
        <v>3836.26</v>
      </c>
      <c r="N85" s="17">
        <v>1216.3499999999999</v>
      </c>
      <c r="O85" s="17">
        <v>47292.31</v>
      </c>
      <c r="Q85" s="15">
        <v>5</v>
      </c>
      <c r="R85" s="14" t="s">
        <v>191</v>
      </c>
      <c r="U85" s="16">
        <f t="shared" si="62"/>
        <v>0</v>
      </c>
      <c r="V85" s="16">
        <f t="shared" si="63"/>
        <v>0</v>
      </c>
      <c r="W85" s="16">
        <f t="shared" si="64"/>
        <v>0</v>
      </c>
      <c r="X85" s="16">
        <f t="shared" si="65"/>
        <v>-3921.88</v>
      </c>
      <c r="Y85" s="16">
        <f t="shared" si="66"/>
        <v>-4190</v>
      </c>
      <c r="Z85" s="16">
        <f t="shared" si="67"/>
        <v>-9906.86</v>
      </c>
      <c r="AA85" s="16">
        <f t="shared" si="68"/>
        <v>-3903</v>
      </c>
      <c r="AB85" s="16">
        <f t="shared" si="69"/>
        <v>-9958.81</v>
      </c>
      <c r="AC85" s="16">
        <f t="shared" si="70"/>
        <v>-3033.15</v>
      </c>
      <c r="AD85" s="16">
        <f t="shared" si="71"/>
        <v>-7326</v>
      </c>
      <c r="AE85" s="16">
        <f t="shared" si="72"/>
        <v>-3836.26</v>
      </c>
      <c r="AF85" s="16">
        <f t="shared" si="73"/>
        <v>-1216.3499999999999</v>
      </c>
      <c r="AG85" s="16">
        <f t="shared" si="74"/>
        <v>-47292.31</v>
      </c>
    </row>
    <row r="86" spans="1:33" x14ac:dyDescent="0.25">
      <c r="A86" s="22" t="s">
        <v>192</v>
      </c>
      <c r="B86" s="14" t="s">
        <v>193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800</v>
      </c>
      <c r="O86" s="17">
        <v>800</v>
      </c>
      <c r="Q86" s="15">
        <v>5</v>
      </c>
      <c r="R86" s="14" t="s">
        <v>194</v>
      </c>
      <c r="U86" s="16">
        <f t="shared" si="62"/>
        <v>0</v>
      </c>
      <c r="V86" s="16">
        <f t="shared" si="63"/>
        <v>0</v>
      </c>
      <c r="W86" s="16">
        <f t="shared" si="64"/>
        <v>0</v>
      </c>
      <c r="X86" s="16">
        <f t="shared" si="65"/>
        <v>0</v>
      </c>
      <c r="Y86" s="16">
        <f t="shared" si="66"/>
        <v>0</v>
      </c>
      <c r="Z86" s="16">
        <f t="shared" si="67"/>
        <v>0</v>
      </c>
      <c r="AA86" s="16">
        <f t="shared" si="68"/>
        <v>0</v>
      </c>
      <c r="AB86" s="16">
        <f t="shared" si="69"/>
        <v>0</v>
      </c>
      <c r="AC86" s="16">
        <f t="shared" si="70"/>
        <v>0</v>
      </c>
      <c r="AD86" s="16">
        <f t="shared" si="71"/>
        <v>0</v>
      </c>
      <c r="AE86" s="16">
        <f t="shared" si="72"/>
        <v>0</v>
      </c>
      <c r="AF86" s="16">
        <f t="shared" si="73"/>
        <v>-800</v>
      </c>
      <c r="AG86" s="16">
        <f t="shared" si="74"/>
        <v>-800</v>
      </c>
    </row>
    <row r="87" spans="1:33" x14ac:dyDescent="0.25">
      <c r="A87" s="22" t="s">
        <v>195</v>
      </c>
      <c r="B87" s="14" t="s">
        <v>196</v>
      </c>
      <c r="C87" s="17">
        <v>944.15</v>
      </c>
      <c r="D87" s="17">
        <v>1395.63</v>
      </c>
      <c r="E87" s="17">
        <v>1687.12</v>
      </c>
      <c r="F87" s="17">
        <v>922.11</v>
      </c>
      <c r="G87" s="17">
        <v>1063.05</v>
      </c>
      <c r="H87" s="17">
        <v>932.42</v>
      </c>
      <c r="I87" s="17">
        <v>1201.72</v>
      </c>
      <c r="J87" s="17">
        <v>1127.3499999999999</v>
      </c>
      <c r="K87" s="17">
        <v>1390.34</v>
      </c>
      <c r="L87" s="17">
        <v>1084.52</v>
      </c>
      <c r="M87" s="17">
        <v>1367.63</v>
      </c>
      <c r="N87" s="17">
        <v>1610.65</v>
      </c>
      <c r="O87" s="17">
        <v>14726.69</v>
      </c>
      <c r="Q87" s="15">
        <v>5</v>
      </c>
      <c r="R87" s="14" t="s">
        <v>197</v>
      </c>
      <c r="U87" s="16">
        <f t="shared" si="62"/>
        <v>-944.15</v>
      </c>
      <c r="V87" s="16">
        <f t="shared" si="63"/>
        <v>-1395.63</v>
      </c>
      <c r="W87" s="16">
        <f t="shared" si="64"/>
        <v>-1687.12</v>
      </c>
      <c r="X87" s="16">
        <f t="shared" si="65"/>
        <v>-922.11</v>
      </c>
      <c r="Y87" s="16">
        <f t="shared" si="66"/>
        <v>-1063.05</v>
      </c>
      <c r="Z87" s="16">
        <f t="shared" si="67"/>
        <v>-932.42</v>
      </c>
      <c r="AA87" s="16">
        <f t="shared" si="68"/>
        <v>-1201.72</v>
      </c>
      <c r="AB87" s="16">
        <f t="shared" si="69"/>
        <v>-1127.3499999999999</v>
      </c>
      <c r="AC87" s="16">
        <f t="shared" si="70"/>
        <v>-1390.34</v>
      </c>
      <c r="AD87" s="16">
        <f t="shared" si="71"/>
        <v>-1084.52</v>
      </c>
      <c r="AE87" s="16">
        <f t="shared" si="72"/>
        <v>-1367.63</v>
      </c>
      <c r="AF87" s="16">
        <f t="shared" si="73"/>
        <v>-1610.65</v>
      </c>
      <c r="AG87" s="16">
        <f t="shared" si="74"/>
        <v>-14726.69</v>
      </c>
    </row>
    <row r="88" spans="1:33" x14ac:dyDescent="0.25">
      <c r="A88" s="22" t="s">
        <v>198</v>
      </c>
      <c r="B88" s="14" t="s">
        <v>199</v>
      </c>
      <c r="C88" s="17">
        <v>1995</v>
      </c>
      <c r="D88" s="17">
        <v>4217</v>
      </c>
      <c r="E88" s="17">
        <v>2900</v>
      </c>
      <c r="F88" s="17">
        <v>4139</v>
      </c>
      <c r="G88" s="17">
        <v>6424</v>
      </c>
      <c r="H88" s="17">
        <v>4660</v>
      </c>
      <c r="I88" s="17">
        <v>4861</v>
      </c>
      <c r="J88" s="17">
        <v>6623</v>
      </c>
      <c r="K88" s="17">
        <v>6201</v>
      </c>
      <c r="L88" s="17">
        <v>2300</v>
      </c>
      <c r="M88" s="17">
        <v>4864</v>
      </c>
      <c r="N88" s="17">
        <v>1904</v>
      </c>
      <c r="O88" s="17">
        <v>51088</v>
      </c>
      <c r="Q88" s="15">
        <v>5</v>
      </c>
      <c r="R88" s="14" t="s">
        <v>200</v>
      </c>
      <c r="U88" s="16">
        <f t="shared" si="62"/>
        <v>-1995</v>
      </c>
      <c r="V88" s="16">
        <f t="shared" si="63"/>
        <v>-4217</v>
      </c>
      <c r="W88" s="16">
        <f t="shared" si="64"/>
        <v>-2900</v>
      </c>
      <c r="X88" s="16">
        <f t="shared" si="65"/>
        <v>-4139</v>
      </c>
      <c r="Y88" s="16">
        <f t="shared" si="66"/>
        <v>-6424</v>
      </c>
      <c r="Z88" s="16">
        <f t="shared" si="67"/>
        <v>-4660</v>
      </c>
      <c r="AA88" s="16">
        <f t="shared" si="68"/>
        <v>-4861</v>
      </c>
      <c r="AB88" s="16">
        <f t="shared" si="69"/>
        <v>-6623</v>
      </c>
      <c r="AC88" s="16">
        <f t="shared" si="70"/>
        <v>-6201</v>
      </c>
      <c r="AD88" s="16">
        <f t="shared" si="71"/>
        <v>-2300</v>
      </c>
      <c r="AE88" s="16">
        <f t="shared" si="72"/>
        <v>-4864</v>
      </c>
      <c r="AF88" s="16">
        <f t="shared" si="73"/>
        <v>-1904</v>
      </c>
      <c r="AG88" s="16">
        <f t="shared" si="74"/>
        <v>-51088</v>
      </c>
    </row>
    <row r="89" spans="1:33" x14ac:dyDescent="0.25">
      <c r="B89" s="12" t="s">
        <v>201</v>
      </c>
      <c r="C89" s="11">
        <f>IF(5 = Q89, U89 * -1, U89)</f>
        <v>12988.88</v>
      </c>
      <c r="D89" s="11">
        <f>IF(5 = Q89, V89 * -1, V89)</f>
        <v>21677.98</v>
      </c>
      <c r="E89" s="11">
        <f>IF(5 = Q89, W89 * -1, W89)</f>
        <v>22748.78</v>
      </c>
      <c r="F89" s="11">
        <f>IF(5 = Q89, X89 * -1, X89)</f>
        <v>18015.13</v>
      </c>
      <c r="G89" s="11">
        <f>IF(5 = Q89, Y89 * -1, Y89)</f>
        <v>19763.89</v>
      </c>
      <c r="H89" s="11">
        <f>IF(5 = Q89, Z89 * -1, Z89)</f>
        <v>22105</v>
      </c>
      <c r="I89" s="11">
        <f>IF(5 = Q89, AA89 * -1, AA89)</f>
        <v>20903.78</v>
      </c>
      <c r="J89" s="11">
        <f>IF(5 = Q89, AB89 * -1, AB89)</f>
        <v>26029.54</v>
      </c>
      <c r="K89" s="11">
        <f>IF(5 = Q89, AC89 * -1, AC89)</f>
        <v>25690.350000000002</v>
      </c>
      <c r="L89" s="11">
        <f>IF(5 = Q89, AD89 * -1, AD89)</f>
        <v>22110.899999999998</v>
      </c>
      <c r="M89" s="11">
        <f>IF(5 = Q89, AE89 * -1, AE89)</f>
        <v>23260.190000000002</v>
      </c>
      <c r="N89" s="11">
        <f>IF(5 = Q89, AF89 * -1, AF89)</f>
        <v>23958.179999999997</v>
      </c>
      <c r="O89" s="11">
        <f>IF(5 = Q89, AG89 * -1, AG89)</f>
        <v>259252.6</v>
      </c>
      <c r="Q89" s="9">
        <v>5</v>
      </c>
      <c r="R89" s="8" t="str">
        <f>R88</f>
        <v>Argenta Apartments</v>
      </c>
      <c r="S89" s="8">
        <f>S88</f>
        <v>0</v>
      </c>
      <c r="T89" s="9">
        <f>T88</f>
        <v>0</v>
      </c>
      <c r="U89" s="10">
        <f t="shared" ref="U89:AG89" si="75">SUM(U80:U88)</f>
        <v>-12988.88</v>
      </c>
      <c r="V89" s="10">
        <f t="shared" si="75"/>
        <v>-21677.98</v>
      </c>
      <c r="W89" s="10">
        <f t="shared" si="75"/>
        <v>-22748.78</v>
      </c>
      <c r="X89" s="10">
        <f t="shared" si="75"/>
        <v>-18015.13</v>
      </c>
      <c r="Y89" s="10">
        <f t="shared" si="75"/>
        <v>-19763.89</v>
      </c>
      <c r="Z89" s="10">
        <f t="shared" si="75"/>
        <v>-22105</v>
      </c>
      <c r="AA89" s="10">
        <f t="shared" si="75"/>
        <v>-20903.78</v>
      </c>
      <c r="AB89" s="10">
        <f t="shared" si="75"/>
        <v>-26029.54</v>
      </c>
      <c r="AC89" s="10">
        <f t="shared" si="75"/>
        <v>-25690.350000000002</v>
      </c>
      <c r="AD89" s="10">
        <f t="shared" si="75"/>
        <v>-22110.899999999998</v>
      </c>
      <c r="AE89" s="10">
        <f t="shared" si="75"/>
        <v>-23260.190000000002</v>
      </c>
      <c r="AF89" s="10">
        <f t="shared" si="75"/>
        <v>-23958.179999999997</v>
      </c>
      <c r="AG89" s="10">
        <f t="shared" si="75"/>
        <v>-259252.6</v>
      </c>
    </row>
    <row r="91" spans="1:33" x14ac:dyDescent="0.25">
      <c r="A91" s="20" t="s">
        <v>202</v>
      </c>
    </row>
    <row r="92" spans="1:33" x14ac:dyDescent="0.25">
      <c r="A92" s="22" t="s">
        <v>203</v>
      </c>
      <c r="B92" s="14" t="s">
        <v>204</v>
      </c>
      <c r="C92" s="17">
        <v>622.04</v>
      </c>
      <c r="D92" s="17">
        <v>3552.63</v>
      </c>
      <c r="E92" s="17">
        <v>4670.2299999999996</v>
      </c>
      <c r="F92" s="17">
        <v>3741.65</v>
      </c>
      <c r="G92" s="17">
        <v>3686.1</v>
      </c>
      <c r="H92" s="17">
        <v>3567.67</v>
      </c>
      <c r="I92" s="17">
        <v>2026.2</v>
      </c>
      <c r="J92" s="17">
        <v>3960</v>
      </c>
      <c r="K92" s="17">
        <v>6947.6</v>
      </c>
      <c r="L92" s="17">
        <v>5452.15</v>
      </c>
      <c r="M92" s="17">
        <v>5409.25</v>
      </c>
      <c r="N92" s="17">
        <v>6383.48</v>
      </c>
      <c r="O92" s="17">
        <v>50019</v>
      </c>
      <c r="Q92" s="15">
        <v>5</v>
      </c>
      <c r="R92" s="14" t="s">
        <v>205</v>
      </c>
      <c r="U92" s="16">
        <f t="shared" ref="U92:U97" si="76">IF(5 = Q92, C92 * -1, C92)</f>
        <v>-622.04</v>
      </c>
      <c r="V92" s="16">
        <f t="shared" ref="V92:V97" si="77">IF(5 = Q92, D92 * -1, D92)</f>
        <v>-3552.63</v>
      </c>
      <c r="W92" s="16">
        <f t="shared" ref="W92:W97" si="78">IF(5 = Q92, E92 * -1, E92)</f>
        <v>-4670.2299999999996</v>
      </c>
      <c r="X92" s="16">
        <f t="shared" ref="X92:X97" si="79">IF(5 = Q92, F92 * -1, F92)</f>
        <v>-3741.65</v>
      </c>
      <c r="Y92" s="16">
        <f t="shared" ref="Y92:Y97" si="80">IF(5 = Q92, G92 * -1, G92)</f>
        <v>-3686.1</v>
      </c>
      <c r="Z92" s="16">
        <f t="shared" ref="Z92:Z97" si="81">IF(5 = Q92, H92 * -1, H92)</f>
        <v>-3567.67</v>
      </c>
      <c r="AA92" s="16">
        <f t="shared" ref="AA92:AA97" si="82">IF(5 = Q92, I92 * -1, I92)</f>
        <v>-2026.2</v>
      </c>
      <c r="AB92" s="16">
        <f t="shared" ref="AB92:AB97" si="83">IF(5 = Q92, J92 * -1, J92)</f>
        <v>-3960</v>
      </c>
      <c r="AC92" s="16">
        <f t="shared" ref="AC92:AC97" si="84">IF(5 = Q92, K92 * -1, K92)</f>
        <v>-6947.6</v>
      </c>
      <c r="AD92" s="16">
        <f t="shared" ref="AD92:AD97" si="85">IF(5 = Q92, L92 * -1, L92)</f>
        <v>-5452.15</v>
      </c>
      <c r="AE92" s="16">
        <f t="shared" ref="AE92:AE97" si="86">IF(5 = Q92, M92 * -1, M92)</f>
        <v>-5409.25</v>
      </c>
      <c r="AF92" s="16">
        <f t="shared" ref="AF92:AF97" si="87">IF(5 = Q92, N92 * -1, N92)</f>
        <v>-6383.48</v>
      </c>
      <c r="AG92" s="16">
        <f t="shared" ref="AG92:AG97" si="88">IF(5 = Q92, O92 * -1, O92)</f>
        <v>-50019</v>
      </c>
    </row>
    <row r="93" spans="1:33" x14ac:dyDescent="0.25">
      <c r="A93" s="22" t="s">
        <v>206</v>
      </c>
      <c r="B93" s="14" t="s">
        <v>207</v>
      </c>
      <c r="C93" s="17">
        <v>8508.68</v>
      </c>
      <c r="D93" s="17">
        <v>9780.33</v>
      </c>
      <c r="E93" s="17">
        <v>9681.24</v>
      </c>
      <c r="F93" s="17">
        <v>6446.38</v>
      </c>
      <c r="G93" s="17">
        <v>6412.83</v>
      </c>
      <c r="H93" s="17">
        <v>9504.92</v>
      </c>
      <c r="I93" s="17">
        <v>12335</v>
      </c>
      <c r="J93" s="17">
        <v>9910.31</v>
      </c>
      <c r="K93" s="17">
        <v>12441.25</v>
      </c>
      <c r="L93" s="17">
        <v>13109.17</v>
      </c>
      <c r="M93" s="17">
        <v>11071.8</v>
      </c>
      <c r="N93" s="17">
        <v>12740.19</v>
      </c>
      <c r="O93" s="17">
        <v>121942.1</v>
      </c>
      <c r="Q93" s="15">
        <v>5</v>
      </c>
      <c r="R93" s="14" t="s">
        <v>208</v>
      </c>
      <c r="U93" s="16">
        <f t="shared" si="76"/>
        <v>-8508.68</v>
      </c>
      <c r="V93" s="16">
        <f t="shared" si="77"/>
        <v>-9780.33</v>
      </c>
      <c r="W93" s="16">
        <f t="shared" si="78"/>
        <v>-9681.24</v>
      </c>
      <c r="X93" s="16">
        <f t="shared" si="79"/>
        <v>-6446.38</v>
      </c>
      <c r="Y93" s="16">
        <f t="shared" si="80"/>
        <v>-6412.83</v>
      </c>
      <c r="Z93" s="16">
        <f t="shared" si="81"/>
        <v>-9504.92</v>
      </c>
      <c r="AA93" s="16">
        <f t="shared" si="82"/>
        <v>-12335</v>
      </c>
      <c r="AB93" s="16">
        <f t="shared" si="83"/>
        <v>-9910.31</v>
      </c>
      <c r="AC93" s="16">
        <f t="shared" si="84"/>
        <v>-12441.25</v>
      </c>
      <c r="AD93" s="16">
        <f t="shared" si="85"/>
        <v>-13109.17</v>
      </c>
      <c r="AE93" s="16">
        <f t="shared" si="86"/>
        <v>-11071.8</v>
      </c>
      <c r="AF93" s="16">
        <f t="shared" si="87"/>
        <v>-12740.19</v>
      </c>
      <c r="AG93" s="16">
        <f t="shared" si="88"/>
        <v>-121942.1</v>
      </c>
    </row>
    <row r="94" spans="1:33" x14ac:dyDescent="0.25">
      <c r="A94" s="22" t="s">
        <v>209</v>
      </c>
      <c r="B94" s="14" t="s">
        <v>210</v>
      </c>
      <c r="C94" s="17">
        <v>1551.95</v>
      </c>
      <c r="D94" s="17">
        <v>1556.55</v>
      </c>
      <c r="E94" s="17">
        <v>1141.5</v>
      </c>
      <c r="F94" s="17">
        <v>1006.25</v>
      </c>
      <c r="G94" s="17">
        <v>587.15</v>
      </c>
      <c r="H94" s="17">
        <v>904.82</v>
      </c>
      <c r="I94" s="17">
        <v>1695.88</v>
      </c>
      <c r="J94" s="17">
        <v>1806.75</v>
      </c>
      <c r="K94" s="17">
        <v>2923.5</v>
      </c>
      <c r="L94" s="17">
        <v>1895.77</v>
      </c>
      <c r="M94" s="17">
        <v>1013.64</v>
      </c>
      <c r="N94" s="17">
        <v>982.41</v>
      </c>
      <c r="O94" s="17">
        <v>17066.169999999998</v>
      </c>
      <c r="Q94" s="15">
        <v>5</v>
      </c>
      <c r="R94" s="14" t="s">
        <v>211</v>
      </c>
      <c r="U94" s="16">
        <f t="shared" si="76"/>
        <v>-1551.95</v>
      </c>
      <c r="V94" s="16">
        <f t="shared" si="77"/>
        <v>-1556.55</v>
      </c>
      <c r="W94" s="16">
        <f t="shared" si="78"/>
        <v>-1141.5</v>
      </c>
      <c r="X94" s="16">
        <f t="shared" si="79"/>
        <v>-1006.25</v>
      </c>
      <c r="Y94" s="16">
        <f t="shared" si="80"/>
        <v>-587.15</v>
      </c>
      <c r="Z94" s="16">
        <f t="shared" si="81"/>
        <v>-904.82</v>
      </c>
      <c r="AA94" s="16">
        <f t="shared" si="82"/>
        <v>-1695.88</v>
      </c>
      <c r="AB94" s="16">
        <f t="shared" si="83"/>
        <v>-1806.75</v>
      </c>
      <c r="AC94" s="16">
        <f t="shared" si="84"/>
        <v>-2923.5</v>
      </c>
      <c r="AD94" s="16">
        <f t="shared" si="85"/>
        <v>-1895.77</v>
      </c>
      <c r="AE94" s="16">
        <f t="shared" si="86"/>
        <v>-1013.64</v>
      </c>
      <c r="AF94" s="16">
        <f t="shared" si="87"/>
        <v>-982.41</v>
      </c>
      <c r="AG94" s="16">
        <f t="shared" si="88"/>
        <v>-17066.169999999998</v>
      </c>
    </row>
    <row r="95" spans="1:33" x14ac:dyDescent="0.25">
      <c r="A95" s="22" t="s">
        <v>212</v>
      </c>
      <c r="B95" s="14" t="s">
        <v>213</v>
      </c>
      <c r="C95" s="17">
        <v>3104.15</v>
      </c>
      <c r="D95" s="17">
        <v>2751.85</v>
      </c>
      <c r="E95" s="17">
        <v>1402.01</v>
      </c>
      <c r="F95" s="17">
        <v>2592</v>
      </c>
      <c r="G95" s="17">
        <v>4271.25</v>
      </c>
      <c r="H95" s="17">
        <v>3254.4</v>
      </c>
      <c r="I95" s="17">
        <v>2213.1999999999998</v>
      </c>
      <c r="J95" s="17">
        <v>1259.6600000000001</v>
      </c>
      <c r="K95" s="17">
        <v>1036.8</v>
      </c>
      <c r="L95" s="17">
        <v>0</v>
      </c>
      <c r="M95" s="17">
        <v>0</v>
      </c>
      <c r="N95" s="17">
        <v>0</v>
      </c>
      <c r="O95" s="17">
        <v>21885.32</v>
      </c>
      <c r="Q95" s="15">
        <v>5</v>
      </c>
      <c r="R95" s="14" t="s">
        <v>214</v>
      </c>
      <c r="U95" s="16">
        <f t="shared" si="76"/>
        <v>-3104.15</v>
      </c>
      <c r="V95" s="16">
        <f t="shared" si="77"/>
        <v>-2751.85</v>
      </c>
      <c r="W95" s="16">
        <f t="shared" si="78"/>
        <v>-1402.01</v>
      </c>
      <c r="X95" s="16">
        <f t="shared" si="79"/>
        <v>-2592</v>
      </c>
      <c r="Y95" s="16">
        <f t="shared" si="80"/>
        <v>-4271.25</v>
      </c>
      <c r="Z95" s="16">
        <f t="shared" si="81"/>
        <v>-3254.4</v>
      </c>
      <c r="AA95" s="16">
        <f t="shared" si="82"/>
        <v>-2213.1999999999998</v>
      </c>
      <c r="AB95" s="16">
        <f t="shared" si="83"/>
        <v>-1259.6600000000001</v>
      </c>
      <c r="AC95" s="16">
        <f t="shared" si="84"/>
        <v>-1036.8</v>
      </c>
      <c r="AD95" s="16">
        <f t="shared" si="85"/>
        <v>0</v>
      </c>
      <c r="AE95" s="16">
        <f t="shared" si="86"/>
        <v>0</v>
      </c>
      <c r="AF95" s="16">
        <f t="shared" si="87"/>
        <v>0</v>
      </c>
      <c r="AG95" s="16">
        <f t="shared" si="88"/>
        <v>-21885.32</v>
      </c>
    </row>
    <row r="96" spans="1:33" x14ac:dyDescent="0.25">
      <c r="A96" s="22" t="s">
        <v>215</v>
      </c>
      <c r="B96" s="14" t="s">
        <v>216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1425</v>
      </c>
      <c r="O96" s="17">
        <v>1425</v>
      </c>
      <c r="Q96" s="15">
        <v>5</v>
      </c>
      <c r="R96" s="14" t="s">
        <v>217</v>
      </c>
      <c r="U96" s="16">
        <f t="shared" si="76"/>
        <v>0</v>
      </c>
      <c r="V96" s="16">
        <f t="shared" si="77"/>
        <v>0</v>
      </c>
      <c r="W96" s="16">
        <f t="shared" si="78"/>
        <v>0</v>
      </c>
      <c r="X96" s="16">
        <f t="shared" si="79"/>
        <v>0</v>
      </c>
      <c r="Y96" s="16">
        <f t="shared" si="80"/>
        <v>0</v>
      </c>
      <c r="Z96" s="16">
        <f t="shared" si="81"/>
        <v>0</v>
      </c>
      <c r="AA96" s="16">
        <f t="shared" si="82"/>
        <v>0</v>
      </c>
      <c r="AB96" s="16">
        <f t="shared" si="83"/>
        <v>0</v>
      </c>
      <c r="AC96" s="16">
        <f t="shared" si="84"/>
        <v>0</v>
      </c>
      <c r="AD96" s="16">
        <f t="shared" si="85"/>
        <v>0</v>
      </c>
      <c r="AE96" s="16">
        <f t="shared" si="86"/>
        <v>0</v>
      </c>
      <c r="AF96" s="16">
        <f t="shared" si="87"/>
        <v>-1425</v>
      </c>
      <c r="AG96" s="16">
        <f t="shared" si="88"/>
        <v>-1425</v>
      </c>
    </row>
    <row r="97" spans="1:33" x14ac:dyDescent="0.25">
      <c r="A97" s="22" t="s">
        <v>218</v>
      </c>
      <c r="B97" s="14" t="s">
        <v>219</v>
      </c>
      <c r="C97" s="17">
        <v>1182.7</v>
      </c>
      <c r="D97" s="17">
        <v>1431.01</v>
      </c>
      <c r="E97" s="17">
        <v>1194.71</v>
      </c>
      <c r="F97" s="17">
        <v>895.25</v>
      </c>
      <c r="G97" s="17">
        <v>960.21</v>
      </c>
      <c r="H97" s="17">
        <v>1355.17</v>
      </c>
      <c r="I97" s="17">
        <v>1395.7</v>
      </c>
      <c r="J97" s="17">
        <v>1398.66</v>
      </c>
      <c r="K97" s="17">
        <v>1846.3</v>
      </c>
      <c r="L97" s="17">
        <v>1694.59</v>
      </c>
      <c r="M97" s="17">
        <v>1503.69</v>
      </c>
      <c r="N97" s="17">
        <v>1647.11</v>
      </c>
      <c r="O97" s="17">
        <v>16505.099999999999</v>
      </c>
      <c r="Q97" s="15">
        <v>5</v>
      </c>
      <c r="R97" s="14" t="s">
        <v>220</v>
      </c>
      <c r="U97" s="16">
        <f t="shared" si="76"/>
        <v>-1182.7</v>
      </c>
      <c r="V97" s="16">
        <f t="shared" si="77"/>
        <v>-1431.01</v>
      </c>
      <c r="W97" s="16">
        <f t="shared" si="78"/>
        <v>-1194.71</v>
      </c>
      <c r="X97" s="16">
        <f t="shared" si="79"/>
        <v>-895.25</v>
      </c>
      <c r="Y97" s="16">
        <f t="shared" si="80"/>
        <v>-960.21</v>
      </c>
      <c r="Z97" s="16">
        <f t="shared" si="81"/>
        <v>-1355.17</v>
      </c>
      <c r="AA97" s="16">
        <f t="shared" si="82"/>
        <v>-1395.7</v>
      </c>
      <c r="AB97" s="16">
        <f t="shared" si="83"/>
        <v>-1398.66</v>
      </c>
      <c r="AC97" s="16">
        <f t="shared" si="84"/>
        <v>-1846.3</v>
      </c>
      <c r="AD97" s="16">
        <f t="shared" si="85"/>
        <v>-1694.59</v>
      </c>
      <c r="AE97" s="16">
        <f t="shared" si="86"/>
        <v>-1503.69</v>
      </c>
      <c r="AF97" s="16">
        <f t="shared" si="87"/>
        <v>-1647.11</v>
      </c>
      <c r="AG97" s="16">
        <f t="shared" si="88"/>
        <v>-16505.099999999999</v>
      </c>
    </row>
    <row r="98" spans="1:33" x14ac:dyDescent="0.25">
      <c r="B98" s="12" t="s">
        <v>221</v>
      </c>
      <c r="C98" s="11">
        <f>IF(5 = Q98, U98 * -1, U98)</f>
        <v>14969.520000000002</v>
      </c>
      <c r="D98" s="11">
        <f>IF(5 = Q98, V98 * -1, V98)</f>
        <v>19072.369999999995</v>
      </c>
      <c r="E98" s="11">
        <f>IF(5 = Q98, W98 * -1, W98)</f>
        <v>18089.689999999999</v>
      </c>
      <c r="F98" s="11">
        <f>IF(5 = Q98, X98 * -1, X98)</f>
        <v>14681.53</v>
      </c>
      <c r="G98" s="11">
        <f>IF(5 = Q98, Y98 * -1, Y98)</f>
        <v>15917.54</v>
      </c>
      <c r="H98" s="11">
        <f>IF(5 = Q98, Z98 * -1, Z98)</f>
        <v>18586.980000000003</v>
      </c>
      <c r="I98" s="11">
        <f>IF(5 = Q98, AA98 * -1, AA98)</f>
        <v>19665.980000000003</v>
      </c>
      <c r="J98" s="11">
        <f>IF(5 = Q98, AB98 * -1, AB98)</f>
        <v>18335.38</v>
      </c>
      <c r="K98" s="11">
        <f>IF(5 = Q98, AC98 * -1, AC98)</f>
        <v>25195.449999999997</v>
      </c>
      <c r="L98" s="11">
        <f>IF(5 = Q98, AD98 * -1, AD98)</f>
        <v>22151.68</v>
      </c>
      <c r="M98" s="11">
        <f>IF(5 = Q98, AE98 * -1, AE98)</f>
        <v>18998.379999999997</v>
      </c>
      <c r="N98" s="11">
        <f>IF(5 = Q98, AF98 * -1, AF98)</f>
        <v>23178.19</v>
      </c>
      <c r="O98" s="11">
        <f>IF(5 = Q98, AG98 * -1, AG98)</f>
        <v>228842.69000000003</v>
      </c>
      <c r="Q98" s="9">
        <v>5</v>
      </c>
      <c r="R98" s="8" t="str">
        <f>R97</f>
        <v>Argenta Apartments</v>
      </c>
      <c r="S98" s="8">
        <f>S97</f>
        <v>0</v>
      </c>
      <c r="T98" s="9">
        <f>T97</f>
        <v>0</v>
      </c>
      <c r="U98" s="10">
        <f t="shared" ref="U98:AG98" si="89">SUM(U92:U97)</f>
        <v>-14969.520000000002</v>
      </c>
      <c r="V98" s="10">
        <f t="shared" si="89"/>
        <v>-19072.369999999995</v>
      </c>
      <c r="W98" s="10">
        <f t="shared" si="89"/>
        <v>-18089.689999999999</v>
      </c>
      <c r="X98" s="10">
        <f t="shared" si="89"/>
        <v>-14681.53</v>
      </c>
      <c r="Y98" s="10">
        <f t="shared" si="89"/>
        <v>-15917.54</v>
      </c>
      <c r="Z98" s="10">
        <f t="shared" si="89"/>
        <v>-18586.980000000003</v>
      </c>
      <c r="AA98" s="10">
        <f t="shared" si="89"/>
        <v>-19665.980000000003</v>
      </c>
      <c r="AB98" s="10">
        <f t="shared" si="89"/>
        <v>-18335.38</v>
      </c>
      <c r="AC98" s="10">
        <f t="shared" si="89"/>
        <v>-25195.449999999997</v>
      </c>
      <c r="AD98" s="10">
        <f t="shared" si="89"/>
        <v>-22151.68</v>
      </c>
      <c r="AE98" s="10">
        <f t="shared" si="89"/>
        <v>-18998.379999999997</v>
      </c>
      <c r="AF98" s="10">
        <f t="shared" si="89"/>
        <v>-23178.19</v>
      </c>
      <c r="AG98" s="10">
        <f t="shared" si="89"/>
        <v>-228842.69000000003</v>
      </c>
    </row>
    <row r="100" spans="1:33" x14ac:dyDescent="0.25">
      <c r="A100" s="20" t="s">
        <v>222</v>
      </c>
    </row>
    <row r="101" spans="1:33" x14ac:dyDescent="0.25">
      <c r="A101" s="22" t="s">
        <v>223</v>
      </c>
      <c r="B101" s="14" t="s">
        <v>224</v>
      </c>
      <c r="C101" s="17">
        <v>988.99</v>
      </c>
      <c r="D101" s="17">
        <v>1800.56</v>
      </c>
      <c r="E101" s="17">
        <v>1179.19</v>
      </c>
      <c r="F101" s="17">
        <v>854.6</v>
      </c>
      <c r="G101" s="17">
        <v>854.6</v>
      </c>
      <c r="H101" s="17">
        <v>551.17999999999995</v>
      </c>
      <c r="I101" s="17">
        <v>360.84</v>
      </c>
      <c r="J101" s="17">
        <v>159.31</v>
      </c>
      <c r="K101" s="17">
        <v>223.97</v>
      </c>
      <c r="L101" s="17">
        <v>180.08</v>
      </c>
      <c r="M101" s="17">
        <v>190.33</v>
      </c>
      <c r="N101" s="17">
        <v>259.10000000000002</v>
      </c>
      <c r="O101" s="17">
        <v>7602.75</v>
      </c>
      <c r="Q101" s="15">
        <v>5</v>
      </c>
      <c r="R101" s="14" t="s">
        <v>225</v>
      </c>
      <c r="U101" s="16">
        <f>IF(5 = Q101, C101 * -1, C101)</f>
        <v>-988.99</v>
      </c>
      <c r="V101" s="16">
        <f>IF(5 = Q101, D101 * -1, D101)</f>
        <v>-1800.56</v>
      </c>
      <c r="W101" s="16">
        <f>IF(5 = Q101, E101 * -1, E101)</f>
        <v>-1179.19</v>
      </c>
      <c r="X101" s="16">
        <f>IF(5 = Q101, F101 * -1, F101)</f>
        <v>-854.6</v>
      </c>
      <c r="Y101" s="16">
        <f>IF(5 = Q101, G101 * -1, G101)</f>
        <v>-854.6</v>
      </c>
      <c r="Z101" s="16">
        <f>IF(5 = Q101, H101 * -1, H101)</f>
        <v>-551.17999999999995</v>
      </c>
      <c r="AA101" s="16">
        <f>IF(5 = Q101, I101 * -1, I101)</f>
        <v>-360.84</v>
      </c>
      <c r="AB101" s="16">
        <f>IF(5 = Q101, J101 * -1, J101)</f>
        <v>-159.31</v>
      </c>
      <c r="AC101" s="16">
        <f>IF(5 = Q101, K101 * -1, K101)</f>
        <v>-223.97</v>
      </c>
      <c r="AD101" s="16">
        <f>IF(5 = Q101, L101 * -1, L101)</f>
        <v>-180.08</v>
      </c>
      <c r="AE101" s="16">
        <f>IF(5 = Q101, M101 * -1, M101)</f>
        <v>-190.33</v>
      </c>
      <c r="AF101" s="16">
        <f>IF(5 = Q101, N101 * -1, N101)</f>
        <v>-259.10000000000002</v>
      </c>
      <c r="AG101" s="16">
        <f>IF(5 = Q101, O101 * -1, O101)</f>
        <v>-7602.75</v>
      </c>
    </row>
    <row r="102" spans="1:33" x14ac:dyDescent="0.25">
      <c r="A102" s="22" t="s">
        <v>226</v>
      </c>
      <c r="B102" s="14" t="s">
        <v>227</v>
      </c>
      <c r="C102" s="17">
        <v>0</v>
      </c>
      <c r="D102" s="17">
        <v>0</v>
      </c>
      <c r="E102" s="17">
        <v>3394.52</v>
      </c>
      <c r="F102" s="17">
        <v>2237.42</v>
      </c>
      <c r="G102" s="17">
        <v>2398.77</v>
      </c>
      <c r="H102" s="17">
        <v>2581.0100000000002</v>
      </c>
      <c r="I102" s="17">
        <v>3026.33</v>
      </c>
      <c r="J102" s="17">
        <v>2908.93</v>
      </c>
      <c r="K102" s="17">
        <v>3855.52</v>
      </c>
      <c r="L102" s="17">
        <v>3244.97</v>
      </c>
      <c r="M102" s="17">
        <v>3377.38</v>
      </c>
      <c r="N102" s="17">
        <v>3841.56</v>
      </c>
      <c r="O102" s="17">
        <v>30866.41</v>
      </c>
      <c r="Q102" s="15">
        <v>5</v>
      </c>
      <c r="R102" s="14" t="s">
        <v>228</v>
      </c>
      <c r="U102" s="16">
        <f>IF(5 = Q102, C102 * -1, C102)</f>
        <v>0</v>
      </c>
      <c r="V102" s="16">
        <f>IF(5 = Q102, D102 * -1, D102)</f>
        <v>0</v>
      </c>
      <c r="W102" s="16">
        <f>IF(5 = Q102, E102 * -1, E102)</f>
        <v>-3394.52</v>
      </c>
      <c r="X102" s="16">
        <f>IF(5 = Q102, F102 * -1, F102)</f>
        <v>-2237.42</v>
      </c>
      <c r="Y102" s="16">
        <f>IF(5 = Q102, G102 * -1, G102)</f>
        <v>-2398.77</v>
      </c>
      <c r="Z102" s="16">
        <f>IF(5 = Q102, H102 * -1, H102)</f>
        <v>-2581.0100000000002</v>
      </c>
      <c r="AA102" s="16">
        <f>IF(5 = Q102, I102 * -1, I102)</f>
        <v>-3026.33</v>
      </c>
      <c r="AB102" s="16">
        <f>IF(5 = Q102, J102 * -1, J102)</f>
        <v>-2908.93</v>
      </c>
      <c r="AC102" s="16">
        <f>IF(5 = Q102, K102 * -1, K102)</f>
        <v>-3855.52</v>
      </c>
      <c r="AD102" s="16">
        <f>IF(5 = Q102, L102 * -1, L102)</f>
        <v>-3244.97</v>
      </c>
      <c r="AE102" s="16">
        <f>IF(5 = Q102, M102 * -1, M102)</f>
        <v>-3377.38</v>
      </c>
      <c r="AF102" s="16">
        <f>IF(5 = Q102, N102 * -1, N102)</f>
        <v>-3841.56</v>
      </c>
      <c r="AG102" s="16">
        <f>IF(5 = Q102, O102 * -1, O102)</f>
        <v>-30866.41</v>
      </c>
    </row>
    <row r="103" spans="1:33" x14ac:dyDescent="0.25">
      <c r="A103" s="22" t="s">
        <v>229</v>
      </c>
      <c r="B103" s="14" t="s">
        <v>230</v>
      </c>
      <c r="C103" s="17">
        <v>644.79</v>
      </c>
      <c r="D103" s="17">
        <v>961.19</v>
      </c>
      <c r="E103" s="17">
        <v>1071.93</v>
      </c>
      <c r="F103" s="17">
        <v>698.28</v>
      </c>
      <c r="G103" s="17">
        <v>745.46</v>
      </c>
      <c r="H103" s="17">
        <v>765.19</v>
      </c>
      <c r="I103" s="17">
        <v>955.69</v>
      </c>
      <c r="J103" s="17">
        <v>918.59</v>
      </c>
      <c r="K103" s="17">
        <v>1217.53</v>
      </c>
      <c r="L103" s="17">
        <v>1024.72</v>
      </c>
      <c r="M103" s="17">
        <v>1066.54</v>
      </c>
      <c r="N103" s="17">
        <v>1235.6300000000001</v>
      </c>
      <c r="O103" s="17">
        <v>11305.54</v>
      </c>
      <c r="Q103" s="15">
        <v>5</v>
      </c>
      <c r="R103" s="14" t="s">
        <v>231</v>
      </c>
      <c r="U103" s="16">
        <f>IF(5 = Q103, C103 * -1, C103)</f>
        <v>-644.79</v>
      </c>
      <c r="V103" s="16">
        <f>IF(5 = Q103, D103 * -1, D103)</f>
        <v>-961.19</v>
      </c>
      <c r="W103" s="16">
        <f>IF(5 = Q103, E103 * -1, E103)</f>
        <v>-1071.93</v>
      </c>
      <c r="X103" s="16">
        <f>IF(5 = Q103, F103 * -1, F103)</f>
        <v>-698.28</v>
      </c>
      <c r="Y103" s="16">
        <f>IF(5 = Q103, G103 * -1, G103)</f>
        <v>-745.46</v>
      </c>
      <c r="Z103" s="16">
        <f>IF(5 = Q103, H103 * -1, H103)</f>
        <v>-765.19</v>
      </c>
      <c r="AA103" s="16">
        <f>IF(5 = Q103, I103 * -1, I103)</f>
        <v>-955.69</v>
      </c>
      <c r="AB103" s="16">
        <f>IF(5 = Q103, J103 * -1, J103)</f>
        <v>-918.59</v>
      </c>
      <c r="AC103" s="16">
        <f>IF(5 = Q103, K103 * -1, K103)</f>
        <v>-1217.53</v>
      </c>
      <c r="AD103" s="16">
        <f>IF(5 = Q103, L103 * -1, L103)</f>
        <v>-1024.72</v>
      </c>
      <c r="AE103" s="16">
        <f>IF(5 = Q103, M103 * -1, M103)</f>
        <v>-1066.54</v>
      </c>
      <c r="AF103" s="16">
        <f>IF(5 = Q103, N103 * -1, N103)</f>
        <v>-1235.6300000000001</v>
      </c>
      <c r="AG103" s="16">
        <f>IF(5 = Q103, O103 * -1, O103)</f>
        <v>-11305.54</v>
      </c>
    </row>
    <row r="104" spans="1:33" x14ac:dyDescent="0.25">
      <c r="A104" s="22" t="s">
        <v>232</v>
      </c>
      <c r="B104" s="14" t="s">
        <v>233</v>
      </c>
      <c r="C104" s="17">
        <v>-32.479999999999997</v>
      </c>
      <c r="D104" s="17">
        <v>0</v>
      </c>
      <c r="E104" s="17">
        <v>0</v>
      </c>
      <c r="F104" s="17">
        <v>128.87</v>
      </c>
      <c r="G104" s="17">
        <v>133.93</v>
      </c>
      <c r="H104" s="17">
        <v>135.82</v>
      </c>
      <c r="I104" s="17">
        <v>205.86</v>
      </c>
      <c r="J104" s="17">
        <v>143.04</v>
      </c>
      <c r="K104" s="17">
        <v>188.5</v>
      </c>
      <c r="L104" s="17">
        <v>151.78</v>
      </c>
      <c r="M104" s="17">
        <v>215.98</v>
      </c>
      <c r="N104" s="17">
        <v>375.36</v>
      </c>
      <c r="O104" s="17">
        <v>1646.66</v>
      </c>
      <c r="Q104" s="15">
        <v>5</v>
      </c>
      <c r="R104" s="14" t="s">
        <v>234</v>
      </c>
      <c r="U104" s="16">
        <f>IF(5 = Q104, C104 * -1, C104)</f>
        <v>32.479999999999997</v>
      </c>
      <c r="V104" s="16">
        <f>IF(5 = Q104, D104 * -1, D104)</f>
        <v>0</v>
      </c>
      <c r="W104" s="16">
        <f>IF(5 = Q104, E104 * -1, E104)</f>
        <v>0</v>
      </c>
      <c r="X104" s="16">
        <f>IF(5 = Q104, F104 * -1, F104)</f>
        <v>-128.87</v>
      </c>
      <c r="Y104" s="16">
        <f>IF(5 = Q104, G104 * -1, G104)</f>
        <v>-133.93</v>
      </c>
      <c r="Z104" s="16">
        <f>IF(5 = Q104, H104 * -1, H104)</f>
        <v>-135.82</v>
      </c>
      <c r="AA104" s="16">
        <f>IF(5 = Q104, I104 * -1, I104)</f>
        <v>-205.86</v>
      </c>
      <c r="AB104" s="16">
        <f>IF(5 = Q104, J104 * -1, J104)</f>
        <v>-143.04</v>
      </c>
      <c r="AC104" s="16">
        <f>IF(5 = Q104, K104 * -1, K104)</f>
        <v>-188.5</v>
      </c>
      <c r="AD104" s="16">
        <f>IF(5 = Q104, L104 * -1, L104)</f>
        <v>-151.78</v>
      </c>
      <c r="AE104" s="16">
        <f>IF(5 = Q104, M104 * -1, M104)</f>
        <v>-215.98</v>
      </c>
      <c r="AF104" s="16">
        <f>IF(5 = Q104, N104 * -1, N104)</f>
        <v>-375.36</v>
      </c>
      <c r="AG104" s="16">
        <f>IF(5 = Q104, O104 * -1, O104)</f>
        <v>-1646.66</v>
      </c>
    </row>
    <row r="105" spans="1:33" x14ac:dyDescent="0.25">
      <c r="B105" s="12" t="s">
        <v>235</v>
      </c>
      <c r="C105" s="11">
        <f>IF(5 = Q105, U105 * -1, U105)</f>
        <v>1601.3</v>
      </c>
      <c r="D105" s="11">
        <f>IF(5 = Q105, V105 * -1, V105)</f>
        <v>2761.75</v>
      </c>
      <c r="E105" s="11">
        <f>IF(5 = Q105, W105 * -1, W105)</f>
        <v>5645.64</v>
      </c>
      <c r="F105" s="11">
        <f>IF(5 = Q105, X105 * -1, X105)</f>
        <v>3919.17</v>
      </c>
      <c r="G105" s="11">
        <f>IF(5 = Q105, Y105 * -1, Y105)</f>
        <v>4132.76</v>
      </c>
      <c r="H105" s="11">
        <f>IF(5 = Q105, Z105 * -1, Z105)</f>
        <v>4033.2000000000003</v>
      </c>
      <c r="I105" s="11">
        <f>IF(5 = Q105, AA105 * -1, AA105)</f>
        <v>4548.72</v>
      </c>
      <c r="J105" s="11">
        <f>IF(5 = Q105, AB105 * -1, AB105)</f>
        <v>4129.87</v>
      </c>
      <c r="K105" s="11">
        <f>IF(5 = Q105, AC105 * -1, AC105)</f>
        <v>5485.5199999999995</v>
      </c>
      <c r="L105" s="11">
        <f>IF(5 = Q105, AD105 * -1, AD105)</f>
        <v>4601.5499999999993</v>
      </c>
      <c r="M105" s="11">
        <f>IF(5 = Q105, AE105 * -1, AE105)</f>
        <v>4850.2299999999996</v>
      </c>
      <c r="N105" s="11">
        <f>IF(5 = Q105, AF105 * -1, AF105)</f>
        <v>5711.65</v>
      </c>
      <c r="O105" s="11">
        <f>IF(5 = Q105, AG105 * -1, AG105)</f>
        <v>51421.360000000008</v>
      </c>
      <c r="Q105" s="9">
        <v>5</v>
      </c>
      <c r="R105" s="8" t="str">
        <f>R104</f>
        <v>Argenta Apartments</v>
      </c>
      <c r="S105" s="8">
        <f>S104</f>
        <v>0</v>
      </c>
      <c r="T105" s="9">
        <f>T104</f>
        <v>0</v>
      </c>
      <c r="U105" s="10">
        <f t="shared" ref="U105:AG105" si="90">SUM(U101:U104)</f>
        <v>-1601.3</v>
      </c>
      <c r="V105" s="10">
        <f t="shared" si="90"/>
        <v>-2761.75</v>
      </c>
      <c r="W105" s="10">
        <f t="shared" si="90"/>
        <v>-5645.64</v>
      </c>
      <c r="X105" s="10">
        <f t="shared" si="90"/>
        <v>-3919.17</v>
      </c>
      <c r="Y105" s="10">
        <f t="shared" si="90"/>
        <v>-4132.76</v>
      </c>
      <c r="Z105" s="10">
        <f t="shared" si="90"/>
        <v>-4033.2000000000003</v>
      </c>
      <c r="AA105" s="10">
        <f t="shared" si="90"/>
        <v>-4548.72</v>
      </c>
      <c r="AB105" s="10">
        <f t="shared" si="90"/>
        <v>-4129.87</v>
      </c>
      <c r="AC105" s="10">
        <f t="shared" si="90"/>
        <v>-5485.5199999999995</v>
      </c>
      <c r="AD105" s="10">
        <f t="shared" si="90"/>
        <v>-4601.5499999999993</v>
      </c>
      <c r="AE105" s="10">
        <f t="shared" si="90"/>
        <v>-4850.2299999999996</v>
      </c>
      <c r="AF105" s="10">
        <f t="shared" si="90"/>
        <v>-5711.65</v>
      </c>
      <c r="AG105" s="10">
        <f t="shared" si="90"/>
        <v>-51421.360000000008</v>
      </c>
    </row>
    <row r="107" spans="1:33" x14ac:dyDescent="0.25">
      <c r="B107" s="12" t="s">
        <v>236</v>
      </c>
      <c r="C107" s="11">
        <f>IF(5 = Q107, U107 * -1, U107)</f>
        <v>29559.7</v>
      </c>
      <c r="D107" s="11">
        <f>IF(5 = Q107, V107 * -1, V107)</f>
        <v>43512.099999999991</v>
      </c>
      <c r="E107" s="11">
        <f>IF(5 = Q107, W107 * -1, W107)</f>
        <v>46484.11</v>
      </c>
      <c r="F107" s="11">
        <f>IF(5 = Q107, X107 * -1, X107)</f>
        <v>36615.83</v>
      </c>
      <c r="G107" s="11">
        <f>IF(5 = Q107, Y107 * -1, Y107)</f>
        <v>39814.19</v>
      </c>
      <c r="H107" s="11">
        <f>IF(5 = Q107, Z107 * -1, Z107)</f>
        <v>44725.18</v>
      </c>
      <c r="I107" s="11">
        <f>IF(5 = Q107, AA107 * -1, AA107)</f>
        <v>45118.48</v>
      </c>
      <c r="J107" s="11">
        <f>IF(5 = Q107, AB107 * -1, AB107)</f>
        <v>48494.79</v>
      </c>
      <c r="K107" s="11">
        <f>IF(5 = Q107, AC107 * -1, AC107)</f>
        <v>56371.32</v>
      </c>
      <c r="L107" s="11">
        <f>IF(5 = Q107, AD107 * -1, AD107)</f>
        <v>48864.130000000005</v>
      </c>
      <c r="M107" s="11">
        <f>IF(5 = Q107, AE107 * -1, AE107)</f>
        <v>47108.800000000003</v>
      </c>
      <c r="N107" s="11">
        <f>IF(5 = Q107, AF107 * -1, AF107)</f>
        <v>52848.02</v>
      </c>
      <c r="O107" s="11">
        <f>IF(5 = Q107, AG107 * -1, AG107)</f>
        <v>539516.65</v>
      </c>
      <c r="Q107" s="9">
        <v>5</v>
      </c>
      <c r="R107" s="8" t="str">
        <f>R104</f>
        <v>Argenta Apartments</v>
      </c>
      <c r="S107" s="8">
        <f>S104</f>
        <v>0</v>
      </c>
      <c r="T107" s="9">
        <f>T104</f>
        <v>0</v>
      </c>
      <c r="U107" s="10">
        <f t="shared" ref="U107:AG107" si="91">SUM(U80:U88)+SUM(U92:U97)+SUM(U101:U104)</f>
        <v>-29559.7</v>
      </c>
      <c r="V107" s="10">
        <f t="shared" si="91"/>
        <v>-43512.099999999991</v>
      </c>
      <c r="W107" s="10">
        <f t="shared" si="91"/>
        <v>-46484.11</v>
      </c>
      <c r="X107" s="10">
        <f t="shared" si="91"/>
        <v>-36615.83</v>
      </c>
      <c r="Y107" s="10">
        <f t="shared" si="91"/>
        <v>-39814.19</v>
      </c>
      <c r="Z107" s="10">
        <f t="shared" si="91"/>
        <v>-44725.18</v>
      </c>
      <c r="AA107" s="10">
        <f t="shared" si="91"/>
        <v>-45118.48</v>
      </c>
      <c r="AB107" s="10">
        <f t="shared" si="91"/>
        <v>-48494.79</v>
      </c>
      <c r="AC107" s="10">
        <f t="shared" si="91"/>
        <v>-56371.32</v>
      </c>
      <c r="AD107" s="10">
        <f t="shared" si="91"/>
        <v>-48864.130000000005</v>
      </c>
      <c r="AE107" s="10">
        <f t="shared" si="91"/>
        <v>-47108.800000000003</v>
      </c>
      <c r="AF107" s="10">
        <f t="shared" si="91"/>
        <v>-52848.02</v>
      </c>
      <c r="AG107" s="10">
        <f t="shared" si="91"/>
        <v>-539516.65</v>
      </c>
    </row>
    <row r="109" spans="1:33" x14ac:dyDescent="0.25">
      <c r="A109" s="19" t="s">
        <v>237</v>
      </c>
    </row>
    <row r="110" spans="1:33" x14ac:dyDescent="0.25">
      <c r="A110" s="21" t="s">
        <v>238</v>
      </c>
      <c r="B110" s="14" t="s">
        <v>239</v>
      </c>
      <c r="C110" s="17">
        <v>1088</v>
      </c>
      <c r="D110" s="17">
        <v>2806</v>
      </c>
      <c r="E110" s="17">
        <v>2380</v>
      </c>
      <c r="F110" s="17">
        <v>2409</v>
      </c>
      <c r="G110" s="17">
        <v>3509.99</v>
      </c>
      <c r="H110" s="17">
        <v>1767.99</v>
      </c>
      <c r="I110" s="17">
        <v>4050.91</v>
      </c>
      <c r="J110" s="17">
        <v>2977.97</v>
      </c>
      <c r="K110" s="17">
        <v>3649.58</v>
      </c>
      <c r="L110" s="17">
        <v>3409.96</v>
      </c>
      <c r="M110" s="17">
        <v>2954.91</v>
      </c>
      <c r="N110" s="17">
        <v>1150.9100000000001</v>
      </c>
      <c r="O110" s="17">
        <v>32155.22</v>
      </c>
      <c r="Q110" s="15">
        <v>5</v>
      </c>
      <c r="R110" s="14" t="s">
        <v>240</v>
      </c>
      <c r="U110" s="16">
        <f t="shared" ref="U110:U118" si="92">IF(5 = Q110, C110 * -1, C110)</f>
        <v>-1088</v>
      </c>
      <c r="V110" s="16">
        <f t="shared" ref="V110:V118" si="93">IF(5 = Q110, D110 * -1, D110)</f>
        <v>-2806</v>
      </c>
      <c r="W110" s="16">
        <f t="shared" ref="W110:W118" si="94">IF(5 = Q110, E110 * -1, E110)</f>
        <v>-2380</v>
      </c>
      <c r="X110" s="16">
        <f t="shared" ref="X110:X118" si="95">IF(5 = Q110, F110 * -1, F110)</f>
        <v>-2409</v>
      </c>
      <c r="Y110" s="16">
        <f t="shared" ref="Y110:Y118" si="96">IF(5 = Q110, G110 * -1, G110)</f>
        <v>-3509.99</v>
      </c>
      <c r="Z110" s="16">
        <f t="shared" ref="Z110:Z118" si="97">IF(5 = Q110, H110 * -1, H110)</f>
        <v>-1767.99</v>
      </c>
      <c r="AA110" s="16">
        <f t="shared" ref="AA110:AA118" si="98">IF(5 = Q110, I110 * -1, I110)</f>
        <v>-4050.91</v>
      </c>
      <c r="AB110" s="16">
        <f t="shared" ref="AB110:AB118" si="99">IF(5 = Q110, J110 * -1, J110)</f>
        <v>-2977.97</v>
      </c>
      <c r="AC110" s="16">
        <f t="shared" ref="AC110:AC118" si="100">IF(5 = Q110, K110 * -1, K110)</f>
        <v>-3649.58</v>
      </c>
      <c r="AD110" s="16">
        <f t="shared" ref="AD110:AD118" si="101">IF(5 = Q110, L110 * -1, L110)</f>
        <v>-3409.96</v>
      </c>
      <c r="AE110" s="16">
        <f t="shared" ref="AE110:AE118" si="102">IF(5 = Q110, M110 * -1, M110)</f>
        <v>-2954.91</v>
      </c>
      <c r="AF110" s="16">
        <f t="shared" ref="AF110:AF118" si="103">IF(5 = Q110, N110 * -1, N110)</f>
        <v>-1150.9100000000001</v>
      </c>
      <c r="AG110" s="16">
        <f t="shared" ref="AG110:AG118" si="104">IF(5 = Q110, O110 * -1, O110)</f>
        <v>-32155.22</v>
      </c>
    </row>
    <row r="111" spans="1:33" x14ac:dyDescent="0.25">
      <c r="A111" s="21" t="s">
        <v>241</v>
      </c>
      <c r="B111" s="14" t="s">
        <v>242</v>
      </c>
      <c r="C111" s="17">
        <v>295</v>
      </c>
      <c r="D111" s="17">
        <v>500</v>
      </c>
      <c r="E111" s="17">
        <v>387</v>
      </c>
      <c r="F111" s="17">
        <v>730.63</v>
      </c>
      <c r="G111" s="17">
        <v>789.37</v>
      </c>
      <c r="H111" s="17">
        <v>800</v>
      </c>
      <c r="I111" s="17">
        <v>1200</v>
      </c>
      <c r="J111" s="17">
        <v>1275</v>
      </c>
      <c r="K111" s="17">
        <v>1000</v>
      </c>
      <c r="L111" s="17">
        <v>328.17</v>
      </c>
      <c r="M111" s="17">
        <v>205.52</v>
      </c>
      <c r="N111" s="17">
        <v>2444.48</v>
      </c>
      <c r="O111" s="17">
        <v>9955.17</v>
      </c>
      <c r="Q111" s="15">
        <v>5</v>
      </c>
      <c r="R111" s="14" t="s">
        <v>243</v>
      </c>
      <c r="U111" s="16">
        <f t="shared" si="92"/>
        <v>-295</v>
      </c>
      <c r="V111" s="16">
        <f t="shared" si="93"/>
        <v>-500</v>
      </c>
      <c r="W111" s="16">
        <f t="shared" si="94"/>
        <v>-387</v>
      </c>
      <c r="X111" s="16">
        <f t="shared" si="95"/>
        <v>-730.63</v>
      </c>
      <c r="Y111" s="16">
        <f t="shared" si="96"/>
        <v>-789.37</v>
      </c>
      <c r="Z111" s="16">
        <f t="shared" si="97"/>
        <v>-800</v>
      </c>
      <c r="AA111" s="16">
        <f t="shared" si="98"/>
        <v>-1200</v>
      </c>
      <c r="AB111" s="16">
        <f t="shared" si="99"/>
        <v>-1275</v>
      </c>
      <c r="AC111" s="16">
        <f t="shared" si="100"/>
        <v>-1000</v>
      </c>
      <c r="AD111" s="16">
        <f t="shared" si="101"/>
        <v>-328.17</v>
      </c>
      <c r="AE111" s="16">
        <f t="shared" si="102"/>
        <v>-205.52</v>
      </c>
      <c r="AF111" s="16">
        <f t="shared" si="103"/>
        <v>-2444.48</v>
      </c>
      <c r="AG111" s="16">
        <f t="shared" si="104"/>
        <v>-9955.17</v>
      </c>
    </row>
    <row r="112" spans="1:33" x14ac:dyDescent="0.25">
      <c r="A112" s="21" t="s">
        <v>244</v>
      </c>
      <c r="B112" s="14" t="s">
        <v>245</v>
      </c>
      <c r="C112" s="17">
        <v>4559</v>
      </c>
      <c r="D112" s="17">
        <v>4849</v>
      </c>
      <c r="E112" s="17">
        <v>4849</v>
      </c>
      <c r="F112" s="17">
        <v>5199</v>
      </c>
      <c r="G112" s="17">
        <v>5199</v>
      </c>
      <c r="H112" s="17">
        <v>5199</v>
      </c>
      <c r="I112" s="17">
        <v>5199</v>
      </c>
      <c r="J112" s="17">
        <v>5199</v>
      </c>
      <c r="K112" s="17">
        <v>5199</v>
      </c>
      <c r="L112" s="17">
        <v>5588.98</v>
      </c>
      <c r="M112" s="17">
        <v>5199</v>
      </c>
      <c r="N112" s="17">
        <v>5199</v>
      </c>
      <c r="O112" s="17">
        <v>61437.98</v>
      </c>
      <c r="Q112" s="15">
        <v>5</v>
      </c>
      <c r="R112" s="14" t="s">
        <v>246</v>
      </c>
      <c r="U112" s="16">
        <f t="shared" si="92"/>
        <v>-4559</v>
      </c>
      <c r="V112" s="16">
        <f t="shared" si="93"/>
        <v>-4849</v>
      </c>
      <c r="W112" s="16">
        <f t="shared" si="94"/>
        <v>-4849</v>
      </c>
      <c r="X112" s="16">
        <f t="shared" si="95"/>
        <v>-5199</v>
      </c>
      <c r="Y112" s="16">
        <f t="shared" si="96"/>
        <v>-5199</v>
      </c>
      <c r="Z112" s="16">
        <f t="shared" si="97"/>
        <v>-5199</v>
      </c>
      <c r="AA112" s="16">
        <f t="shared" si="98"/>
        <v>-5199</v>
      </c>
      <c r="AB112" s="16">
        <f t="shared" si="99"/>
        <v>-5199</v>
      </c>
      <c r="AC112" s="16">
        <f t="shared" si="100"/>
        <v>-5199</v>
      </c>
      <c r="AD112" s="16">
        <f t="shared" si="101"/>
        <v>-5588.98</v>
      </c>
      <c r="AE112" s="16">
        <f t="shared" si="102"/>
        <v>-5199</v>
      </c>
      <c r="AF112" s="16">
        <f t="shared" si="103"/>
        <v>-5199</v>
      </c>
      <c r="AG112" s="16">
        <f t="shared" si="104"/>
        <v>-61437.98</v>
      </c>
    </row>
    <row r="113" spans="1:33" x14ac:dyDescent="0.25">
      <c r="A113" s="21" t="s">
        <v>247</v>
      </c>
      <c r="B113" s="14" t="s">
        <v>248</v>
      </c>
      <c r="C113" s="17">
        <v>0</v>
      </c>
      <c r="D113" s="17">
        <v>0</v>
      </c>
      <c r="E113" s="17">
        <v>1351.91</v>
      </c>
      <c r="F113" s="17">
        <v>790.59</v>
      </c>
      <c r="G113" s="17">
        <v>790.59</v>
      </c>
      <c r="H113" s="17">
        <v>853.84</v>
      </c>
      <c r="I113" s="17">
        <v>853.84</v>
      </c>
      <c r="J113" s="17">
        <v>853.84</v>
      </c>
      <c r="K113" s="17">
        <v>853.84</v>
      </c>
      <c r="L113" s="17">
        <v>853.84</v>
      </c>
      <c r="M113" s="17">
        <v>853.84</v>
      </c>
      <c r="N113" s="17">
        <v>853.84</v>
      </c>
      <c r="O113" s="17">
        <v>8909.9699999999993</v>
      </c>
      <c r="Q113" s="15">
        <v>5</v>
      </c>
      <c r="R113" s="14" t="s">
        <v>249</v>
      </c>
      <c r="U113" s="16">
        <f t="shared" si="92"/>
        <v>0</v>
      </c>
      <c r="V113" s="16">
        <f t="shared" si="93"/>
        <v>0</v>
      </c>
      <c r="W113" s="16">
        <f t="shared" si="94"/>
        <v>-1351.91</v>
      </c>
      <c r="X113" s="16">
        <f t="shared" si="95"/>
        <v>-790.59</v>
      </c>
      <c r="Y113" s="16">
        <f t="shared" si="96"/>
        <v>-790.59</v>
      </c>
      <c r="Z113" s="16">
        <f t="shared" si="97"/>
        <v>-853.84</v>
      </c>
      <c r="AA113" s="16">
        <f t="shared" si="98"/>
        <v>-853.84</v>
      </c>
      <c r="AB113" s="16">
        <f t="shared" si="99"/>
        <v>-853.84</v>
      </c>
      <c r="AC113" s="16">
        <f t="shared" si="100"/>
        <v>-853.84</v>
      </c>
      <c r="AD113" s="16">
        <f t="shared" si="101"/>
        <v>-853.84</v>
      </c>
      <c r="AE113" s="16">
        <f t="shared" si="102"/>
        <v>-853.84</v>
      </c>
      <c r="AF113" s="16">
        <f t="shared" si="103"/>
        <v>-853.84</v>
      </c>
      <c r="AG113" s="16">
        <f t="shared" si="104"/>
        <v>-8909.9699999999993</v>
      </c>
    </row>
    <row r="114" spans="1:33" x14ac:dyDescent="0.25">
      <c r="A114" s="21" t="s">
        <v>250</v>
      </c>
      <c r="B114" s="14" t="s">
        <v>251</v>
      </c>
      <c r="C114" s="17">
        <v>916.8</v>
      </c>
      <c r="D114" s="17">
        <v>916.8</v>
      </c>
      <c r="E114" s="17">
        <v>916.8</v>
      </c>
      <c r="F114" s="17">
        <v>916.8</v>
      </c>
      <c r="G114" s="17">
        <v>916.8</v>
      </c>
      <c r="H114" s="17">
        <v>916.8</v>
      </c>
      <c r="I114" s="17">
        <v>916.8</v>
      </c>
      <c r="J114" s="17">
        <v>916.8</v>
      </c>
      <c r="K114" s="17">
        <v>916.8</v>
      </c>
      <c r="L114" s="17">
        <v>916.8</v>
      </c>
      <c r="M114" s="17">
        <v>916.8</v>
      </c>
      <c r="N114" s="17">
        <v>916.8</v>
      </c>
      <c r="O114" s="17">
        <v>11001.6</v>
      </c>
      <c r="Q114" s="15">
        <v>5</v>
      </c>
      <c r="R114" s="14" t="s">
        <v>252</v>
      </c>
      <c r="U114" s="16">
        <f t="shared" si="92"/>
        <v>-916.8</v>
      </c>
      <c r="V114" s="16">
        <f t="shared" si="93"/>
        <v>-916.8</v>
      </c>
      <c r="W114" s="16">
        <f t="shared" si="94"/>
        <v>-916.8</v>
      </c>
      <c r="X114" s="16">
        <f t="shared" si="95"/>
        <v>-916.8</v>
      </c>
      <c r="Y114" s="16">
        <f t="shared" si="96"/>
        <v>-916.8</v>
      </c>
      <c r="Z114" s="16">
        <f t="shared" si="97"/>
        <v>-916.8</v>
      </c>
      <c r="AA114" s="16">
        <f t="shared" si="98"/>
        <v>-916.8</v>
      </c>
      <c r="AB114" s="16">
        <f t="shared" si="99"/>
        <v>-916.8</v>
      </c>
      <c r="AC114" s="16">
        <f t="shared" si="100"/>
        <v>-916.8</v>
      </c>
      <c r="AD114" s="16">
        <f t="shared" si="101"/>
        <v>-916.8</v>
      </c>
      <c r="AE114" s="16">
        <f t="shared" si="102"/>
        <v>-916.8</v>
      </c>
      <c r="AF114" s="16">
        <f t="shared" si="103"/>
        <v>-916.8</v>
      </c>
      <c r="AG114" s="16">
        <f t="shared" si="104"/>
        <v>-11001.6</v>
      </c>
    </row>
    <row r="115" spans="1:33" x14ac:dyDescent="0.25">
      <c r="A115" s="21" t="s">
        <v>253</v>
      </c>
      <c r="B115" s="14" t="s">
        <v>254</v>
      </c>
      <c r="C115" s="17">
        <v>117</v>
      </c>
      <c r="D115" s="17">
        <v>0</v>
      </c>
      <c r="E115" s="17">
        <v>117</v>
      </c>
      <c r="F115" s="17">
        <v>117</v>
      </c>
      <c r="G115" s="17">
        <v>0</v>
      </c>
      <c r="H115" s="17">
        <v>0</v>
      </c>
      <c r="I115" s="17">
        <v>0</v>
      </c>
      <c r="J115" s="17">
        <v>468</v>
      </c>
      <c r="K115" s="17">
        <v>117</v>
      </c>
      <c r="L115" s="17">
        <v>117</v>
      </c>
      <c r="M115" s="17">
        <v>117</v>
      </c>
      <c r="N115" s="17">
        <v>117</v>
      </c>
      <c r="O115" s="17">
        <v>1287</v>
      </c>
      <c r="Q115" s="15">
        <v>5</v>
      </c>
      <c r="R115" s="14" t="s">
        <v>255</v>
      </c>
      <c r="U115" s="16">
        <f t="shared" si="92"/>
        <v>-117</v>
      </c>
      <c r="V115" s="16">
        <f t="shared" si="93"/>
        <v>0</v>
      </c>
      <c r="W115" s="16">
        <f t="shared" si="94"/>
        <v>-117</v>
      </c>
      <c r="X115" s="16">
        <f t="shared" si="95"/>
        <v>-117</v>
      </c>
      <c r="Y115" s="16">
        <f t="shared" si="96"/>
        <v>0</v>
      </c>
      <c r="Z115" s="16">
        <f t="shared" si="97"/>
        <v>0</v>
      </c>
      <c r="AA115" s="16">
        <f t="shared" si="98"/>
        <v>0</v>
      </c>
      <c r="AB115" s="16">
        <f t="shared" si="99"/>
        <v>-468</v>
      </c>
      <c r="AC115" s="16">
        <f t="shared" si="100"/>
        <v>-117</v>
      </c>
      <c r="AD115" s="16">
        <f t="shared" si="101"/>
        <v>-117</v>
      </c>
      <c r="AE115" s="16">
        <f t="shared" si="102"/>
        <v>-117</v>
      </c>
      <c r="AF115" s="16">
        <f t="shared" si="103"/>
        <v>-117</v>
      </c>
      <c r="AG115" s="16">
        <f t="shared" si="104"/>
        <v>-1287</v>
      </c>
    </row>
    <row r="116" spans="1:33" x14ac:dyDescent="0.25">
      <c r="A116" s="21" t="s">
        <v>256</v>
      </c>
      <c r="B116" s="14" t="s">
        <v>257</v>
      </c>
      <c r="C116" s="17">
        <v>0</v>
      </c>
      <c r="D116" s="17">
        <v>0</v>
      </c>
      <c r="E116" s="17">
        <v>149</v>
      </c>
      <c r="F116" s="17">
        <v>0</v>
      </c>
      <c r="G116" s="17">
        <v>771.21</v>
      </c>
      <c r="H116" s="17">
        <v>0</v>
      </c>
      <c r="I116" s="17">
        <v>149</v>
      </c>
      <c r="J116" s="17">
        <v>149</v>
      </c>
      <c r="K116" s="17">
        <v>0</v>
      </c>
      <c r="L116" s="17">
        <v>149</v>
      </c>
      <c r="M116" s="17">
        <v>0</v>
      </c>
      <c r="N116" s="17">
        <v>1486</v>
      </c>
      <c r="O116" s="17">
        <v>2853.21</v>
      </c>
      <c r="Q116" s="15">
        <v>5</v>
      </c>
      <c r="R116" s="14" t="s">
        <v>258</v>
      </c>
      <c r="U116" s="16">
        <f t="shared" si="92"/>
        <v>0</v>
      </c>
      <c r="V116" s="16">
        <f t="shared" si="93"/>
        <v>0</v>
      </c>
      <c r="W116" s="16">
        <f t="shared" si="94"/>
        <v>-149</v>
      </c>
      <c r="X116" s="16">
        <f t="shared" si="95"/>
        <v>0</v>
      </c>
      <c r="Y116" s="16">
        <f t="shared" si="96"/>
        <v>-771.21</v>
      </c>
      <c r="Z116" s="16">
        <f t="shared" si="97"/>
        <v>0</v>
      </c>
      <c r="AA116" s="16">
        <f t="shared" si="98"/>
        <v>-149</v>
      </c>
      <c r="AB116" s="16">
        <f t="shared" si="99"/>
        <v>-149</v>
      </c>
      <c r="AC116" s="16">
        <f t="shared" si="100"/>
        <v>0</v>
      </c>
      <c r="AD116" s="16">
        <f t="shared" si="101"/>
        <v>-149</v>
      </c>
      <c r="AE116" s="16">
        <f t="shared" si="102"/>
        <v>0</v>
      </c>
      <c r="AF116" s="16">
        <f t="shared" si="103"/>
        <v>-1486</v>
      </c>
      <c r="AG116" s="16">
        <f t="shared" si="104"/>
        <v>-2853.21</v>
      </c>
    </row>
    <row r="117" spans="1:33" x14ac:dyDescent="0.25">
      <c r="A117" s="21" t="s">
        <v>259</v>
      </c>
      <c r="B117" s="14" t="s">
        <v>260</v>
      </c>
      <c r="C117" s="17">
        <v>1145.75</v>
      </c>
      <c r="D117" s="17">
        <v>996.75</v>
      </c>
      <c r="E117" s="17">
        <v>996.75</v>
      </c>
      <c r="F117" s="17">
        <v>889.51</v>
      </c>
      <c r="G117" s="17">
        <v>996.75</v>
      </c>
      <c r="H117" s="17">
        <v>996.75</v>
      </c>
      <c r="I117" s="17">
        <v>1007.62</v>
      </c>
      <c r="J117" s="17">
        <v>1007.62</v>
      </c>
      <c r="K117" s="17">
        <v>1007.62</v>
      </c>
      <c r="L117" s="17">
        <v>1114.8599999999999</v>
      </c>
      <c r="M117" s="17">
        <v>1007.62</v>
      </c>
      <c r="N117" s="17">
        <v>1100.3800000000001</v>
      </c>
      <c r="O117" s="17">
        <v>12267.98</v>
      </c>
      <c r="Q117" s="15">
        <v>5</v>
      </c>
      <c r="R117" s="14" t="s">
        <v>261</v>
      </c>
      <c r="U117" s="16">
        <f t="shared" si="92"/>
        <v>-1145.75</v>
      </c>
      <c r="V117" s="16">
        <f t="shared" si="93"/>
        <v>-996.75</v>
      </c>
      <c r="W117" s="16">
        <f t="shared" si="94"/>
        <v>-996.75</v>
      </c>
      <c r="X117" s="16">
        <f t="shared" si="95"/>
        <v>-889.51</v>
      </c>
      <c r="Y117" s="16">
        <f t="shared" si="96"/>
        <v>-996.75</v>
      </c>
      <c r="Z117" s="16">
        <f t="shared" si="97"/>
        <v>-996.75</v>
      </c>
      <c r="AA117" s="16">
        <f t="shared" si="98"/>
        <v>-1007.62</v>
      </c>
      <c r="AB117" s="16">
        <f t="shared" si="99"/>
        <v>-1007.62</v>
      </c>
      <c r="AC117" s="16">
        <f t="shared" si="100"/>
        <v>-1007.62</v>
      </c>
      <c r="AD117" s="16">
        <f t="shared" si="101"/>
        <v>-1114.8599999999999</v>
      </c>
      <c r="AE117" s="16">
        <f t="shared" si="102"/>
        <v>-1007.62</v>
      </c>
      <c r="AF117" s="16">
        <f t="shared" si="103"/>
        <v>-1100.3800000000001</v>
      </c>
      <c r="AG117" s="16">
        <f t="shared" si="104"/>
        <v>-12267.98</v>
      </c>
    </row>
    <row r="118" spans="1:33" x14ac:dyDescent="0.25">
      <c r="A118" s="21" t="s">
        <v>262</v>
      </c>
      <c r="B118" s="14" t="s">
        <v>263</v>
      </c>
      <c r="C118" s="17">
        <v>0</v>
      </c>
      <c r="D118" s="17">
        <v>600</v>
      </c>
      <c r="E118" s="17">
        <v>0</v>
      </c>
      <c r="F118" s="17">
        <v>0</v>
      </c>
      <c r="G118" s="17">
        <v>689.7</v>
      </c>
      <c r="H118" s="17">
        <v>0</v>
      </c>
      <c r="I118" s="17">
        <v>0</v>
      </c>
      <c r="J118" s="17">
        <v>0</v>
      </c>
      <c r="K118" s="17">
        <v>4083.85</v>
      </c>
      <c r="L118" s="17">
        <v>0</v>
      </c>
      <c r="M118" s="17">
        <v>0</v>
      </c>
      <c r="N118" s="17">
        <v>1144.3499999999999</v>
      </c>
      <c r="O118" s="17">
        <v>6517.9</v>
      </c>
      <c r="Q118" s="15">
        <v>5</v>
      </c>
      <c r="R118" s="14" t="s">
        <v>264</v>
      </c>
      <c r="U118" s="16">
        <f t="shared" si="92"/>
        <v>0</v>
      </c>
      <c r="V118" s="16">
        <f t="shared" si="93"/>
        <v>-600</v>
      </c>
      <c r="W118" s="16">
        <f t="shared" si="94"/>
        <v>0</v>
      </c>
      <c r="X118" s="16">
        <f t="shared" si="95"/>
        <v>0</v>
      </c>
      <c r="Y118" s="16">
        <f t="shared" si="96"/>
        <v>-689.7</v>
      </c>
      <c r="Z118" s="16">
        <f t="shared" si="97"/>
        <v>0</v>
      </c>
      <c r="AA118" s="16">
        <f t="shared" si="98"/>
        <v>0</v>
      </c>
      <c r="AB118" s="16">
        <f t="shared" si="99"/>
        <v>0</v>
      </c>
      <c r="AC118" s="16">
        <f t="shared" si="100"/>
        <v>-4083.85</v>
      </c>
      <c r="AD118" s="16">
        <f t="shared" si="101"/>
        <v>0</v>
      </c>
      <c r="AE118" s="16">
        <f t="shared" si="102"/>
        <v>0</v>
      </c>
      <c r="AF118" s="16">
        <f t="shared" si="103"/>
        <v>-1144.3499999999999</v>
      </c>
      <c r="AG118" s="16">
        <f t="shared" si="104"/>
        <v>-6517.9</v>
      </c>
    </row>
    <row r="119" spans="1:33" x14ac:dyDescent="0.25">
      <c r="B119" s="12" t="s">
        <v>265</v>
      </c>
      <c r="C119" s="11">
        <f>IF(5 = Q119, U119 * -1, U119)</f>
        <v>8121.55</v>
      </c>
      <c r="D119" s="11">
        <f>IF(5 = Q119, V119 * -1, V119)</f>
        <v>10668.55</v>
      </c>
      <c r="E119" s="11">
        <f>IF(5 = Q119, W119 * -1, W119)</f>
        <v>11147.46</v>
      </c>
      <c r="F119" s="11">
        <f>IF(5 = Q119, X119 * -1, X119)</f>
        <v>11052.53</v>
      </c>
      <c r="G119" s="11">
        <f>IF(5 = Q119, Y119 * -1, Y119)</f>
        <v>13663.41</v>
      </c>
      <c r="H119" s="11">
        <f>IF(5 = Q119, Z119 * -1, Z119)</f>
        <v>10534.38</v>
      </c>
      <c r="I119" s="11">
        <f>IF(5 = Q119, AA119 * -1, AA119)</f>
        <v>13377.17</v>
      </c>
      <c r="J119" s="11">
        <f>IF(5 = Q119, AB119 * -1, AB119)</f>
        <v>12847.23</v>
      </c>
      <c r="K119" s="11">
        <f>IF(5 = Q119, AC119 * -1, AC119)</f>
        <v>16827.689999999999</v>
      </c>
      <c r="L119" s="11">
        <f>IF(5 = Q119, AD119 * -1, AD119)</f>
        <v>12478.61</v>
      </c>
      <c r="M119" s="11">
        <f>IF(5 = Q119, AE119 * -1, AE119)</f>
        <v>11254.69</v>
      </c>
      <c r="N119" s="11">
        <f>IF(5 = Q119, AF119 * -1, AF119)</f>
        <v>14412.76</v>
      </c>
      <c r="O119" s="11">
        <f>IF(5 = Q119, AG119 * -1, AG119)</f>
        <v>146386.03</v>
      </c>
      <c r="Q119" s="9">
        <v>5</v>
      </c>
      <c r="R119" s="8" t="str">
        <f>R118</f>
        <v>Argenta Apartments</v>
      </c>
      <c r="S119" s="8">
        <f>S118</f>
        <v>0</v>
      </c>
      <c r="T119" s="9">
        <f>T118</f>
        <v>0</v>
      </c>
      <c r="U119" s="10">
        <f t="shared" ref="U119:AG119" si="105">SUM(U110:U118)</f>
        <v>-8121.55</v>
      </c>
      <c r="V119" s="10">
        <f t="shared" si="105"/>
        <v>-10668.55</v>
      </c>
      <c r="W119" s="10">
        <f t="shared" si="105"/>
        <v>-11147.46</v>
      </c>
      <c r="X119" s="10">
        <f t="shared" si="105"/>
        <v>-11052.53</v>
      </c>
      <c r="Y119" s="10">
        <f t="shared" si="105"/>
        <v>-13663.41</v>
      </c>
      <c r="Z119" s="10">
        <f t="shared" si="105"/>
        <v>-10534.38</v>
      </c>
      <c r="AA119" s="10">
        <f t="shared" si="105"/>
        <v>-13377.17</v>
      </c>
      <c r="AB119" s="10">
        <f t="shared" si="105"/>
        <v>-12847.23</v>
      </c>
      <c r="AC119" s="10">
        <f t="shared" si="105"/>
        <v>-16827.689999999999</v>
      </c>
      <c r="AD119" s="10">
        <f t="shared" si="105"/>
        <v>-12478.61</v>
      </c>
      <c r="AE119" s="10">
        <f t="shared" si="105"/>
        <v>-11254.69</v>
      </c>
      <c r="AF119" s="10">
        <f t="shared" si="105"/>
        <v>-14412.76</v>
      </c>
      <c r="AG119" s="10">
        <f t="shared" si="105"/>
        <v>-146386.03</v>
      </c>
    </row>
    <row r="121" spans="1:33" x14ac:dyDescent="0.25">
      <c r="A121" s="19" t="s">
        <v>266</v>
      </c>
    </row>
    <row r="122" spans="1:33" x14ac:dyDescent="0.25">
      <c r="A122" s="21" t="s">
        <v>267</v>
      </c>
      <c r="B122" s="14" t="s">
        <v>268</v>
      </c>
      <c r="C122" s="17">
        <v>752.83</v>
      </c>
      <c r="D122" s="17">
        <v>1672.17</v>
      </c>
      <c r="E122" s="17">
        <v>2230</v>
      </c>
      <c r="F122" s="17">
        <v>-195</v>
      </c>
      <c r="G122" s="17">
        <v>195</v>
      </c>
      <c r="H122" s="17">
        <v>2720</v>
      </c>
      <c r="I122" s="17">
        <v>0</v>
      </c>
      <c r="J122" s="17">
        <v>475</v>
      </c>
      <c r="K122" s="17">
        <v>790</v>
      </c>
      <c r="L122" s="17">
        <v>-395</v>
      </c>
      <c r="M122" s="17">
        <v>0</v>
      </c>
      <c r="N122" s="17">
        <v>2760</v>
      </c>
      <c r="O122" s="17">
        <v>11005</v>
      </c>
      <c r="Q122" s="15">
        <v>5</v>
      </c>
      <c r="R122" s="14" t="s">
        <v>269</v>
      </c>
      <c r="U122" s="16">
        <f t="shared" ref="U122:U148" si="106">IF(5 = Q122, C122 * -1, C122)</f>
        <v>-752.83</v>
      </c>
      <c r="V122" s="16">
        <f t="shared" ref="V122:V148" si="107">IF(5 = Q122, D122 * -1, D122)</f>
        <v>-1672.17</v>
      </c>
      <c r="W122" s="16">
        <f t="shared" ref="W122:W148" si="108">IF(5 = Q122, E122 * -1, E122)</f>
        <v>-2230</v>
      </c>
      <c r="X122" s="16">
        <f t="shared" ref="X122:X148" si="109">IF(5 = Q122, F122 * -1, F122)</f>
        <v>195</v>
      </c>
      <c r="Y122" s="16">
        <f t="shared" ref="Y122:Y148" si="110">IF(5 = Q122, G122 * -1, G122)</f>
        <v>-195</v>
      </c>
      <c r="Z122" s="16">
        <f t="shared" ref="Z122:Z148" si="111">IF(5 = Q122, H122 * -1, H122)</f>
        <v>-2720</v>
      </c>
      <c r="AA122" s="16">
        <f t="shared" ref="AA122:AA148" si="112">IF(5 = Q122, I122 * -1, I122)</f>
        <v>0</v>
      </c>
      <c r="AB122" s="16">
        <f t="shared" ref="AB122:AB148" si="113">IF(5 = Q122, J122 * -1, J122)</f>
        <v>-475</v>
      </c>
      <c r="AC122" s="16">
        <f t="shared" ref="AC122:AC148" si="114">IF(5 = Q122, K122 * -1, K122)</f>
        <v>-790</v>
      </c>
      <c r="AD122" s="16">
        <f t="shared" ref="AD122:AD148" si="115">IF(5 = Q122, L122 * -1, L122)</f>
        <v>395</v>
      </c>
      <c r="AE122" s="16">
        <f t="shared" ref="AE122:AE148" si="116">IF(5 = Q122, M122 * -1, M122)</f>
        <v>0</v>
      </c>
      <c r="AF122" s="16">
        <f t="shared" ref="AF122:AF148" si="117">IF(5 = Q122, N122 * -1, N122)</f>
        <v>-2760</v>
      </c>
      <c r="AG122" s="16">
        <f t="shared" ref="AG122:AG148" si="118">IF(5 = Q122, O122 * -1, O122)</f>
        <v>-11005</v>
      </c>
    </row>
    <row r="123" spans="1:33" x14ac:dyDescent="0.25">
      <c r="A123" s="21" t="s">
        <v>270</v>
      </c>
      <c r="B123" s="14" t="s">
        <v>271</v>
      </c>
      <c r="C123" s="17">
        <v>253.78</v>
      </c>
      <c r="D123" s="17">
        <v>273.33999999999997</v>
      </c>
      <c r="E123" s="17">
        <v>491.98</v>
      </c>
      <c r="F123" s="17">
        <v>338.54</v>
      </c>
      <c r="G123" s="17">
        <v>910.65</v>
      </c>
      <c r="H123" s="17">
        <v>0</v>
      </c>
      <c r="I123" s="17">
        <v>880.27</v>
      </c>
      <c r="J123" s="17">
        <v>785.06</v>
      </c>
      <c r="K123" s="17">
        <v>1431.42</v>
      </c>
      <c r="L123" s="17">
        <v>2203.19</v>
      </c>
      <c r="M123" s="17">
        <v>63.57</v>
      </c>
      <c r="N123" s="17">
        <v>1463.78</v>
      </c>
      <c r="O123" s="17">
        <v>9095.58</v>
      </c>
      <c r="Q123" s="15">
        <v>5</v>
      </c>
      <c r="R123" s="14" t="s">
        <v>272</v>
      </c>
      <c r="U123" s="16">
        <f t="shared" si="106"/>
        <v>-253.78</v>
      </c>
      <c r="V123" s="16">
        <f t="shared" si="107"/>
        <v>-273.33999999999997</v>
      </c>
      <c r="W123" s="16">
        <f t="shared" si="108"/>
        <v>-491.98</v>
      </c>
      <c r="X123" s="16">
        <f t="shared" si="109"/>
        <v>-338.54</v>
      </c>
      <c r="Y123" s="16">
        <f t="shared" si="110"/>
        <v>-910.65</v>
      </c>
      <c r="Z123" s="16">
        <f t="shared" si="111"/>
        <v>0</v>
      </c>
      <c r="AA123" s="16">
        <f t="shared" si="112"/>
        <v>-880.27</v>
      </c>
      <c r="AB123" s="16">
        <f t="shared" si="113"/>
        <v>-785.06</v>
      </c>
      <c r="AC123" s="16">
        <f t="shared" si="114"/>
        <v>-1431.42</v>
      </c>
      <c r="AD123" s="16">
        <f t="shared" si="115"/>
        <v>-2203.19</v>
      </c>
      <c r="AE123" s="16">
        <f t="shared" si="116"/>
        <v>-63.57</v>
      </c>
      <c r="AF123" s="16">
        <f t="shared" si="117"/>
        <v>-1463.78</v>
      </c>
      <c r="AG123" s="16">
        <f t="shared" si="118"/>
        <v>-9095.58</v>
      </c>
    </row>
    <row r="124" spans="1:33" x14ac:dyDescent="0.25">
      <c r="A124" s="21" t="s">
        <v>273</v>
      </c>
      <c r="B124" s="14" t="s">
        <v>274</v>
      </c>
      <c r="C124" s="17">
        <v>1122.33</v>
      </c>
      <c r="D124" s="17">
        <v>131.08000000000001</v>
      </c>
      <c r="E124" s="17">
        <v>478.28</v>
      </c>
      <c r="F124" s="17">
        <v>73.78</v>
      </c>
      <c r="G124" s="17">
        <v>293.11</v>
      </c>
      <c r="H124" s="17">
        <v>2.4</v>
      </c>
      <c r="I124" s="17">
        <v>527.20000000000005</v>
      </c>
      <c r="J124" s="17">
        <v>435.66</v>
      </c>
      <c r="K124" s="17">
        <v>-20.329999999999998</v>
      </c>
      <c r="L124" s="17">
        <v>2899.96</v>
      </c>
      <c r="M124" s="17">
        <v>130.69999999999999</v>
      </c>
      <c r="N124" s="17">
        <v>1032.97</v>
      </c>
      <c r="O124" s="17">
        <v>7107.14</v>
      </c>
      <c r="Q124" s="15">
        <v>5</v>
      </c>
      <c r="R124" s="14" t="s">
        <v>275</v>
      </c>
      <c r="U124" s="16">
        <f t="shared" si="106"/>
        <v>-1122.33</v>
      </c>
      <c r="V124" s="16">
        <f t="shared" si="107"/>
        <v>-131.08000000000001</v>
      </c>
      <c r="W124" s="16">
        <f t="shared" si="108"/>
        <v>-478.28</v>
      </c>
      <c r="X124" s="16">
        <f t="shared" si="109"/>
        <v>-73.78</v>
      </c>
      <c r="Y124" s="16">
        <f t="shared" si="110"/>
        <v>-293.11</v>
      </c>
      <c r="Z124" s="16">
        <f t="shared" si="111"/>
        <v>-2.4</v>
      </c>
      <c r="AA124" s="16">
        <f t="shared" si="112"/>
        <v>-527.20000000000005</v>
      </c>
      <c r="AB124" s="16">
        <f t="shared" si="113"/>
        <v>-435.66</v>
      </c>
      <c r="AC124" s="16">
        <f t="shared" si="114"/>
        <v>20.329999999999998</v>
      </c>
      <c r="AD124" s="16">
        <f t="shared" si="115"/>
        <v>-2899.96</v>
      </c>
      <c r="AE124" s="16">
        <f t="shared" si="116"/>
        <v>-130.69999999999999</v>
      </c>
      <c r="AF124" s="16">
        <f t="shared" si="117"/>
        <v>-1032.97</v>
      </c>
      <c r="AG124" s="16">
        <f t="shared" si="118"/>
        <v>-7107.14</v>
      </c>
    </row>
    <row r="125" spans="1:33" x14ac:dyDescent="0.25">
      <c r="A125" s="21" t="s">
        <v>276</v>
      </c>
      <c r="B125" s="14" t="s">
        <v>277</v>
      </c>
      <c r="C125" s="17">
        <v>426.41</v>
      </c>
      <c r="D125" s="17">
        <v>35.119999999999997</v>
      </c>
      <c r="E125" s="17">
        <v>292.35000000000002</v>
      </c>
      <c r="F125" s="17">
        <v>416</v>
      </c>
      <c r="G125" s="17">
        <v>171.16</v>
      </c>
      <c r="H125" s="17">
        <v>58.27</v>
      </c>
      <c r="I125" s="17">
        <v>779.06</v>
      </c>
      <c r="J125" s="17">
        <v>757.88</v>
      </c>
      <c r="K125" s="17">
        <v>759.8</v>
      </c>
      <c r="L125" s="17">
        <v>541.32000000000005</v>
      </c>
      <c r="M125" s="17">
        <v>-50.89</v>
      </c>
      <c r="N125" s="17">
        <v>1143.68</v>
      </c>
      <c r="O125" s="17">
        <v>5330.16</v>
      </c>
      <c r="Q125" s="15">
        <v>5</v>
      </c>
      <c r="R125" s="14" t="s">
        <v>278</v>
      </c>
      <c r="U125" s="16">
        <f t="shared" si="106"/>
        <v>-426.41</v>
      </c>
      <c r="V125" s="16">
        <f t="shared" si="107"/>
        <v>-35.119999999999997</v>
      </c>
      <c r="W125" s="16">
        <f t="shared" si="108"/>
        <v>-292.35000000000002</v>
      </c>
      <c r="X125" s="16">
        <f t="shared" si="109"/>
        <v>-416</v>
      </c>
      <c r="Y125" s="16">
        <f t="shared" si="110"/>
        <v>-171.16</v>
      </c>
      <c r="Z125" s="16">
        <f t="shared" si="111"/>
        <v>-58.27</v>
      </c>
      <c r="AA125" s="16">
        <f t="shared" si="112"/>
        <v>-779.06</v>
      </c>
      <c r="AB125" s="16">
        <f t="shared" si="113"/>
        <v>-757.88</v>
      </c>
      <c r="AC125" s="16">
        <f t="shared" si="114"/>
        <v>-759.8</v>
      </c>
      <c r="AD125" s="16">
        <f t="shared" si="115"/>
        <v>-541.32000000000005</v>
      </c>
      <c r="AE125" s="16">
        <f t="shared" si="116"/>
        <v>50.89</v>
      </c>
      <c r="AF125" s="16">
        <f t="shared" si="117"/>
        <v>-1143.68</v>
      </c>
      <c r="AG125" s="16">
        <f t="shared" si="118"/>
        <v>-5330.16</v>
      </c>
    </row>
    <row r="126" spans="1:33" x14ac:dyDescent="0.25">
      <c r="A126" s="21" t="s">
        <v>279</v>
      </c>
      <c r="B126" s="14" t="s">
        <v>280</v>
      </c>
      <c r="C126" s="17">
        <v>767.96</v>
      </c>
      <c r="D126" s="17">
        <v>511.34</v>
      </c>
      <c r="E126" s="17">
        <v>405.28</v>
      </c>
      <c r="F126" s="17">
        <v>903.53</v>
      </c>
      <c r="G126" s="17">
        <v>699.03</v>
      </c>
      <c r="H126" s="17">
        <v>394.8</v>
      </c>
      <c r="I126" s="17">
        <v>777.63</v>
      </c>
      <c r="J126" s="17">
        <v>842.52</v>
      </c>
      <c r="K126" s="17">
        <v>2751.59</v>
      </c>
      <c r="L126" s="17">
        <v>5857.16</v>
      </c>
      <c r="M126" s="17">
        <v>-216.58</v>
      </c>
      <c r="N126" s="17">
        <v>3028.09</v>
      </c>
      <c r="O126" s="17">
        <v>16722.349999999999</v>
      </c>
      <c r="Q126" s="15">
        <v>5</v>
      </c>
      <c r="R126" s="14" t="s">
        <v>281</v>
      </c>
      <c r="U126" s="16">
        <f t="shared" si="106"/>
        <v>-767.96</v>
      </c>
      <c r="V126" s="16">
        <f t="shared" si="107"/>
        <v>-511.34</v>
      </c>
      <c r="W126" s="16">
        <f t="shared" si="108"/>
        <v>-405.28</v>
      </c>
      <c r="X126" s="16">
        <f t="shared" si="109"/>
        <v>-903.53</v>
      </c>
      <c r="Y126" s="16">
        <f t="shared" si="110"/>
        <v>-699.03</v>
      </c>
      <c r="Z126" s="16">
        <f t="shared" si="111"/>
        <v>-394.8</v>
      </c>
      <c r="AA126" s="16">
        <f t="shared" si="112"/>
        <v>-777.63</v>
      </c>
      <c r="AB126" s="16">
        <f t="shared" si="113"/>
        <v>-842.52</v>
      </c>
      <c r="AC126" s="16">
        <f t="shared" si="114"/>
        <v>-2751.59</v>
      </c>
      <c r="AD126" s="16">
        <f t="shared" si="115"/>
        <v>-5857.16</v>
      </c>
      <c r="AE126" s="16">
        <f t="shared" si="116"/>
        <v>216.58</v>
      </c>
      <c r="AF126" s="16">
        <f t="shared" si="117"/>
        <v>-3028.09</v>
      </c>
      <c r="AG126" s="16">
        <f t="shared" si="118"/>
        <v>-16722.349999999999</v>
      </c>
    </row>
    <row r="127" spans="1:33" x14ac:dyDescent="0.25">
      <c r="A127" s="21" t="s">
        <v>282</v>
      </c>
      <c r="B127" s="14" t="s">
        <v>283</v>
      </c>
      <c r="C127" s="17">
        <v>0</v>
      </c>
      <c r="D127" s="17">
        <v>0</v>
      </c>
      <c r="E127" s="17">
        <v>0</v>
      </c>
      <c r="F127" s="17">
        <v>631.74</v>
      </c>
      <c r="G127" s="17">
        <v>65.11</v>
      </c>
      <c r="H127" s="17">
        <v>0</v>
      </c>
      <c r="I127" s="17">
        <v>0</v>
      </c>
      <c r="J127" s="17">
        <v>0</v>
      </c>
      <c r="K127" s="17">
        <v>1278.25</v>
      </c>
      <c r="L127" s="17">
        <v>211.82</v>
      </c>
      <c r="M127" s="17">
        <v>0</v>
      </c>
      <c r="N127" s="17">
        <v>623.79</v>
      </c>
      <c r="O127" s="17">
        <v>2810.71</v>
      </c>
      <c r="Q127" s="15">
        <v>5</v>
      </c>
      <c r="R127" s="14" t="s">
        <v>284</v>
      </c>
      <c r="U127" s="16">
        <f t="shared" si="106"/>
        <v>0</v>
      </c>
      <c r="V127" s="16">
        <f t="shared" si="107"/>
        <v>0</v>
      </c>
      <c r="W127" s="16">
        <f t="shared" si="108"/>
        <v>0</v>
      </c>
      <c r="X127" s="16">
        <f t="shared" si="109"/>
        <v>-631.74</v>
      </c>
      <c r="Y127" s="16">
        <f t="shared" si="110"/>
        <v>-65.11</v>
      </c>
      <c r="Z127" s="16">
        <f t="shared" si="111"/>
        <v>0</v>
      </c>
      <c r="AA127" s="16">
        <f t="shared" si="112"/>
        <v>0</v>
      </c>
      <c r="AB127" s="16">
        <f t="shared" si="113"/>
        <v>0</v>
      </c>
      <c r="AC127" s="16">
        <f t="shared" si="114"/>
        <v>-1278.25</v>
      </c>
      <c r="AD127" s="16">
        <f t="shared" si="115"/>
        <v>-211.82</v>
      </c>
      <c r="AE127" s="16">
        <f t="shared" si="116"/>
        <v>0</v>
      </c>
      <c r="AF127" s="16">
        <f t="shared" si="117"/>
        <v>-623.79</v>
      </c>
      <c r="AG127" s="16">
        <f t="shared" si="118"/>
        <v>-2810.71</v>
      </c>
    </row>
    <row r="128" spans="1:33" x14ac:dyDescent="0.25">
      <c r="A128" s="21" t="s">
        <v>285</v>
      </c>
      <c r="B128" s="14" t="s">
        <v>286</v>
      </c>
      <c r="C128" s="17">
        <v>518.03</v>
      </c>
      <c r="D128" s="17">
        <v>415</v>
      </c>
      <c r="E128" s="17">
        <v>350</v>
      </c>
      <c r="F128" s="17">
        <v>275</v>
      </c>
      <c r="G128" s="17">
        <v>475</v>
      </c>
      <c r="H128" s="17">
        <v>1065</v>
      </c>
      <c r="I128" s="17">
        <v>0</v>
      </c>
      <c r="J128" s="17">
        <v>275</v>
      </c>
      <c r="K128" s="17">
        <v>812.59</v>
      </c>
      <c r="L128" s="17">
        <v>-0.87</v>
      </c>
      <c r="M128" s="17">
        <v>150</v>
      </c>
      <c r="N128" s="17">
        <v>0</v>
      </c>
      <c r="O128" s="17">
        <v>4334.75</v>
      </c>
      <c r="Q128" s="15">
        <v>5</v>
      </c>
      <c r="R128" s="14" t="s">
        <v>287</v>
      </c>
      <c r="U128" s="16">
        <f t="shared" si="106"/>
        <v>-518.03</v>
      </c>
      <c r="V128" s="16">
        <f t="shared" si="107"/>
        <v>-415</v>
      </c>
      <c r="W128" s="16">
        <f t="shared" si="108"/>
        <v>-350</v>
      </c>
      <c r="X128" s="16">
        <f t="shared" si="109"/>
        <v>-275</v>
      </c>
      <c r="Y128" s="16">
        <f t="shared" si="110"/>
        <v>-475</v>
      </c>
      <c r="Z128" s="16">
        <f t="shared" si="111"/>
        <v>-1065</v>
      </c>
      <c r="AA128" s="16">
        <f t="shared" si="112"/>
        <v>0</v>
      </c>
      <c r="AB128" s="16">
        <f t="shared" si="113"/>
        <v>-275</v>
      </c>
      <c r="AC128" s="16">
        <f t="shared" si="114"/>
        <v>-812.59</v>
      </c>
      <c r="AD128" s="16">
        <f t="shared" si="115"/>
        <v>0.87</v>
      </c>
      <c r="AE128" s="16">
        <f t="shared" si="116"/>
        <v>-150</v>
      </c>
      <c r="AF128" s="16">
        <f t="shared" si="117"/>
        <v>0</v>
      </c>
      <c r="AG128" s="16">
        <f t="shared" si="118"/>
        <v>-4334.75</v>
      </c>
    </row>
    <row r="129" spans="1:33" x14ac:dyDescent="0.25">
      <c r="A129" s="21" t="s">
        <v>288</v>
      </c>
      <c r="B129" s="14" t="s">
        <v>289</v>
      </c>
      <c r="C129" s="17">
        <v>337.47</v>
      </c>
      <c r="D129" s="17">
        <v>139.66</v>
      </c>
      <c r="E129" s="17">
        <v>134.09</v>
      </c>
      <c r="F129" s="17">
        <v>276.35000000000002</v>
      </c>
      <c r="G129" s="17">
        <v>68.34</v>
      </c>
      <c r="H129" s="17">
        <v>84.71</v>
      </c>
      <c r="I129" s="17">
        <v>216.89</v>
      </c>
      <c r="J129" s="17">
        <v>678.8</v>
      </c>
      <c r="K129" s="17">
        <v>883.52</v>
      </c>
      <c r="L129" s="17">
        <v>145.43</v>
      </c>
      <c r="M129" s="17">
        <v>0</v>
      </c>
      <c r="N129" s="17">
        <v>328.54</v>
      </c>
      <c r="O129" s="17">
        <v>3293.8</v>
      </c>
      <c r="Q129" s="15">
        <v>5</v>
      </c>
      <c r="R129" s="14" t="s">
        <v>290</v>
      </c>
      <c r="U129" s="16">
        <f t="shared" si="106"/>
        <v>-337.47</v>
      </c>
      <c r="V129" s="16">
        <f t="shared" si="107"/>
        <v>-139.66</v>
      </c>
      <c r="W129" s="16">
        <f t="shared" si="108"/>
        <v>-134.09</v>
      </c>
      <c r="X129" s="16">
        <f t="shared" si="109"/>
        <v>-276.35000000000002</v>
      </c>
      <c r="Y129" s="16">
        <f t="shared" si="110"/>
        <v>-68.34</v>
      </c>
      <c r="Z129" s="16">
        <f t="shared" si="111"/>
        <v>-84.71</v>
      </c>
      <c r="AA129" s="16">
        <f t="shared" si="112"/>
        <v>-216.89</v>
      </c>
      <c r="AB129" s="16">
        <f t="shared" si="113"/>
        <v>-678.8</v>
      </c>
      <c r="AC129" s="16">
        <f t="shared" si="114"/>
        <v>-883.52</v>
      </c>
      <c r="AD129" s="16">
        <f t="shared" si="115"/>
        <v>-145.43</v>
      </c>
      <c r="AE129" s="16">
        <f t="shared" si="116"/>
        <v>0</v>
      </c>
      <c r="AF129" s="16">
        <f t="shared" si="117"/>
        <v>-328.54</v>
      </c>
      <c r="AG129" s="16">
        <f t="shared" si="118"/>
        <v>-3293.8</v>
      </c>
    </row>
    <row r="130" spans="1:33" x14ac:dyDescent="0.25">
      <c r="A130" s="21" t="s">
        <v>291</v>
      </c>
      <c r="B130" s="14" t="s">
        <v>292</v>
      </c>
      <c r="C130" s="17">
        <v>240.24</v>
      </c>
      <c r="D130" s="17">
        <v>0</v>
      </c>
      <c r="E130" s="17">
        <v>621.91</v>
      </c>
      <c r="F130" s="17">
        <v>0</v>
      </c>
      <c r="G130" s="17">
        <v>42.21</v>
      </c>
      <c r="H130" s="17">
        <v>0</v>
      </c>
      <c r="I130" s="17">
        <v>152.78</v>
      </c>
      <c r="J130" s="17">
        <v>20.97</v>
      </c>
      <c r="K130" s="17">
        <v>0</v>
      </c>
      <c r="L130" s="17">
        <v>330.7</v>
      </c>
      <c r="M130" s="17">
        <v>0</v>
      </c>
      <c r="N130" s="17">
        <v>481.09</v>
      </c>
      <c r="O130" s="17">
        <v>1889.9</v>
      </c>
      <c r="Q130" s="15">
        <v>5</v>
      </c>
      <c r="R130" s="14" t="s">
        <v>293</v>
      </c>
      <c r="U130" s="16">
        <f t="shared" si="106"/>
        <v>-240.24</v>
      </c>
      <c r="V130" s="16">
        <f t="shared" si="107"/>
        <v>0</v>
      </c>
      <c r="W130" s="16">
        <f t="shared" si="108"/>
        <v>-621.91</v>
      </c>
      <c r="X130" s="16">
        <f t="shared" si="109"/>
        <v>0</v>
      </c>
      <c r="Y130" s="16">
        <f t="shared" si="110"/>
        <v>-42.21</v>
      </c>
      <c r="Z130" s="16">
        <f t="shared" si="111"/>
        <v>0</v>
      </c>
      <c r="AA130" s="16">
        <f t="shared" si="112"/>
        <v>-152.78</v>
      </c>
      <c r="AB130" s="16">
        <f t="shared" si="113"/>
        <v>-20.97</v>
      </c>
      <c r="AC130" s="16">
        <f t="shared" si="114"/>
        <v>0</v>
      </c>
      <c r="AD130" s="16">
        <f t="shared" si="115"/>
        <v>-330.7</v>
      </c>
      <c r="AE130" s="16">
        <f t="shared" si="116"/>
        <v>0</v>
      </c>
      <c r="AF130" s="16">
        <f t="shared" si="117"/>
        <v>-481.09</v>
      </c>
      <c r="AG130" s="16">
        <f t="shared" si="118"/>
        <v>-1889.9</v>
      </c>
    </row>
    <row r="131" spans="1:33" x14ac:dyDescent="0.25">
      <c r="A131" s="21" t="s">
        <v>294</v>
      </c>
      <c r="B131" s="14" t="s">
        <v>295</v>
      </c>
      <c r="C131" s="17">
        <v>1000</v>
      </c>
      <c r="D131" s="17">
        <v>-53.5</v>
      </c>
      <c r="E131" s="17">
        <v>-370</v>
      </c>
      <c r="F131" s="17">
        <v>0</v>
      </c>
      <c r="G131" s="17">
        <v>2743.65</v>
      </c>
      <c r="H131" s="17">
        <v>2323.2199999999998</v>
      </c>
      <c r="I131" s="17">
        <v>1878</v>
      </c>
      <c r="J131" s="17">
        <v>2082.7199999999998</v>
      </c>
      <c r="K131" s="17">
        <v>1485</v>
      </c>
      <c r="L131" s="17">
        <v>-2071</v>
      </c>
      <c r="M131" s="17">
        <v>838</v>
      </c>
      <c r="N131" s="17">
        <v>1124</v>
      </c>
      <c r="O131" s="17">
        <v>10980.09</v>
      </c>
      <c r="Q131" s="15">
        <v>5</v>
      </c>
      <c r="R131" s="14" t="s">
        <v>296</v>
      </c>
      <c r="U131" s="16">
        <f t="shared" si="106"/>
        <v>-1000</v>
      </c>
      <c r="V131" s="16">
        <f t="shared" si="107"/>
        <v>53.5</v>
      </c>
      <c r="W131" s="16">
        <f t="shared" si="108"/>
        <v>370</v>
      </c>
      <c r="X131" s="16">
        <f t="shared" si="109"/>
        <v>0</v>
      </c>
      <c r="Y131" s="16">
        <f t="shared" si="110"/>
        <v>-2743.65</v>
      </c>
      <c r="Z131" s="16">
        <f t="shared" si="111"/>
        <v>-2323.2199999999998</v>
      </c>
      <c r="AA131" s="16">
        <f t="shared" si="112"/>
        <v>-1878</v>
      </c>
      <c r="AB131" s="16">
        <f t="shared" si="113"/>
        <v>-2082.7199999999998</v>
      </c>
      <c r="AC131" s="16">
        <f t="shared" si="114"/>
        <v>-1485</v>
      </c>
      <c r="AD131" s="16">
        <f t="shared" si="115"/>
        <v>2071</v>
      </c>
      <c r="AE131" s="16">
        <f t="shared" si="116"/>
        <v>-838</v>
      </c>
      <c r="AF131" s="16">
        <f t="shared" si="117"/>
        <v>-1124</v>
      </c>
      <c r="AG131" s="16">
        <f t="shared" si="118"/>
        <v>-10980.09</v>
      </c>
    </row>
    <row r="132" spans="1:33" x14ac:dyDescent="0.25">
      <c r="A132" s="21" t="s">
        <v>297</v>
      </c>
      <c r="B132" s="14" t="s">
        <v>298</v>
      </c>
      <c r="C132" s="17">
        <v>0</v>
      </c>
      <c r="D132" s="17">
        <v>15.15</v>
      </c>
      <c r="E132" s="17">
        <v>0</v>
      </c>
      <c r="F132" s="17">
        <v>0</v>
      </c>
      <c r="G132" s="17">
        <v>0</v>
      </c>
      <c r="H132" s="17">
        <v>175.98</v>
      </c>
      <c r="I132" s="17">
        <v>0</v>
      </c>
      <c r="J132" s="17">
        <v>37.380000000000003</v>
      </c>
      <c r="K132" s="17">
        <v>0</v>
      </c>
      <c r="L132" s="17">
        <v>0</v>
      </c>
      <c r="M132" s="17">
        <v>0</v>
      </c>
      <c r="N132" s="17">
        <v>7.07</v>
      </c>
      <c r="O132" s="17">
        <v>235.58</v>
      </c>
      <c r="Q132" s="15">
        <v>5</v>
      </c>
      <c r="R132" s="14" t="s">
        <v>299</v>
      </c>
      <c r="U132" s="16">
        <f t="shared" si="106"/>
        <v>0</v>
      </c>
      <c r="V132" s="16">
        <f t="shared" si="107"/>
        <v>-15.15</v>
      </c>
      <c r="W132" s="16">
        <f t="shared" si="108"/>
        <v>0</v>
      </c>
      <c r="X132" s="16">
        <f t="shared" si="109"/>
        <v>0</v>
      </c>
      <c r="Y132" s="16">
        <f t="shared" si="110"/>
        <v>0</v>
      </c>
      <c r="Z132" s="16">
        <f t="shared" si="111"/>
        <v>-175.98</v>
      </c>
      <c r="AA132" s="16">
        <f t="shared" si="112"/>
        <v>0</v>
      </c>
      <c r="AB132" s="16">
        <f t="shared" si="113"/>
        <v>-37.380000000000003</v>
      </c>
      <c r="AC132" s="16">
        <f t="shared" si="114"/>
        <v>0</v>
      </c>
      <c r="AD132" s="16">
        <f t="shared" si="115"/>
        <v>0</v>
      </c>
      <c r="AE132" s="16">
        <f t="shared" si="116"/>
        <v>0</v>
      </c>
      <c r="AF132" s="16">
        <f t="shared" si="117"/>
        <v>-7.07</v>
      </c>
      <c r="AG132" s="16">
        <f t="shared" si="118"/>
        <v>-235.58</v>
      </c>
    </row>
    <row r="133" spans="1:33" x14ac:dyDescent="0.25">
      <c r="A133" s="21" t="s">
        <v>300</v>
      </c>
      <c r="B133" s="14" t="s">
        <v>301</v>
      </c>
      <c r="C133" s="17">
        <v>0</v>
      </c>
      <c r="D133" s="17">
        <v>-193.25</v>
      </c>
      <c r="E133" s="17">
        <v>189</v>
      </c>
      <c r="F133" s="17">
        <v>0</v>
      </c>
      <c r="G133" s="17">
        <v>0</v>
      </c>
      <c r="H133" s="17">
        <v>713.5</v>
      </c>
      <c r="I133" s="17">
        <v>-189</v>
      </c>
      <c r="J133" s="17">
        <v>0</v>
      </c>
      <c r="K133" s="17">
        <v>426.02</v>
      </c>
      <c r="L133" s="17">
        <v>3114</v>
      </c>
      <c r="M133" s="17">
        <v>424</v>
      </c>
      <c r="N133" s="17">
        <v>0</v>
      </c>
      <c r="O133" s="17">
        <v>4484.2700000000004</v>
      </c>
      <c r="Q133" s="15">
        <v>5</v>
      </c>
      <c r="R133" s="14" t="s">
        <v>302</v>
      </c>
      <c r="U133" s="16">
        <f t="shared" si="106"/>
        <v>0</v>
      </c>
      <c r="V133" s="16">
        <f t="shared" si="107"/>
        <v>193.25</v>
      </c>
      <c r="W133" s="16">
        <f t="shared" si="108"/>
        <v>-189</v>
      </c>
      <c r="X133" s="16">
        <f t="shared" si="109"/>
        <v>0</v>
      </c>
      <c r="Y133" s="16">
        <f t="shared" si="110"/>
        <v>0</v>
      </c>
      <c r="Z133" s="16">
        <f t="shared" si="111"/>
        <v>-713.5</v>
      </c>
      <c r="AA133" s="16">
        <f t="shared" si="112"/>
        <v>189</v>
      </c>
      <c r="AB133" s="16">
        <f t="shared" si="113"/>
        <v>0</v>
      </c>
      <c r="AC133" s="16">
        <f t="shared" si="114"/>
        <v>-426.02</v>
      </c>
      <c r="AD133" s="16">
        <f t="shared" si="115"/>
        <v>-3114</v>
      </c>
      <c r="AE133" s="16">
        <f t="shared" si="116"/>
        <v>-424</v>
      </c>
      <c r="AF133" s="16">
        <f t="shared" si="117"/>
        <v>0</v>
      </c>
      <c r="AG133" s="16">
        <f t="shared" si="118"/>
        <v>-4484.2700000000004</v>
      </c>
    </row>
    <row r="134" spans="1:33" x14ac:dyDescent="0.25">
      <c r="A134" s="21" t="s">
        <v>303</v>
      </c>
      <c r="B134" s="14" t="s">
        <v>304</v>
      </c>
      <c r="C134" s="17">
        <v>0</v>
      </c>
      <c r="D134" s="17">
        <v>562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562</v>
      </c>
      <c r="Q134" s="15">
        <v>5</v>
      </c>
      <c r="R134" s="14" t="s">
        <v>305</v>
      </c>
      <c r="U134" s="16">
        <f t="shared" si="106"/>
        <v>0</v>
      </c>
      <c r="V134" s="16">
        <f t="shared" si="107"/>
        <v>-562</v>
      </c>
      <c r="W134" s="16">
        <f t="shared" si="108"/>
        <v>0</v>
      </c>
      <c r="X134" s="16">
        <f t="shared" si="109"/>
        <v>0</v>
      </c>
      <c r="Y134" s="16">
        <f t="shared" si="110"/>
        <v>0</v>
      </c>
      <c r="Z134" s="16">
        <f t="shared" si="111"/>
        <v>0</v>
      </c>
      <c r="AA134" s="16">
        <f t="shared" si="112"/>
        <v>0</v>
      </c>
      <c r="AB134" s="16">
        <f t="shared" si="113"/>
        <v>0</v>
      </c>
      <c r="AC134" s="16">
        <f t="shared" si="114"/>
        <v>0</v>
      </c>
      <c r="AD134" s="16">
        <f t="shared" si="115"/>
        <v>0</v>
      </c>
      <c r="AE134" s="16">
        <f t="shared" si="116"/>
        <v>0</v>
      </c>
      <c r="AF134" s="16">
        <f t="shared" si="117"/>
        <v>0</v>
      </c>
      <c r="AG134" s="16">
        <f t="shared" si="118"/>
        <v>-562</v>
      </c>
    </row>
    <row r="135" spans="1:33" x14ac:dyDescent="0.25">
      <c r="A135" s="21" t="s">
        <v>306</v>
      </c>
      <c r="B135" s="14" t="s">
        <v>307</v>
      </c>
      <c r="C135" s="17">
        <v>81.739999999999995</v>
      </c>
      <c r="D135" s="17">
        <v>0</v>
      </c>
      <c r="E135" s="17">
        <v>81.739999999999995</v>
      </c>
      <c r="F135" s="17">
        <v>0</v>
      </c>
      <c r="G135" s="17">
        <v>98.26</v>
      </c>
      <c r="H135" s="17">
        <v>550</v>
      </c>
      <c r="I135" s="17">
        <v>1709.85</v>
      </c>
      <c r="J135" s="17">
        <v>0</v>
      </c>
      <c r="K135" s="17">
        <v>0</v>
      </c>
      <c r="L135" s="17">
        <v>300</v>
      </c>
      <c r="M135" s="17">
        <v>425</v>
      </c>
      <c r="N135" s="17">
        <v>973.39</v>
      </c>
      <c r="O135" s="17">
        <v>4219.9799999999996</v>
      </c>
      <c r="Q135" s="15">
        <v>5</v>
      </c>
      <c r="R135" s="14" t="s">
        <v>308</v>
      </c>
      <c r="U135" s="16">
        <f t="shared" si="106"/>
        <v>-81.739999999999995</v>
      </c>
      <c r="V135" s="16">
        <f t="shared" si="107"/>
        <v>0</v>
      </c>
      <c r="W135" s="16">
        <f t="shared" si="108"/>
        <v>-81.739999999999995</v>
      </c>
      <c r="X135" s="16">
        <f t="shared" si="109"/>
        <v>0</v>
      </c>
      <c r="Y135" s="16">
        <f t="shared" si="110"/>
        <v>-98.26</v>
      </c>
      <c r="Z135" s="16">
        <f t="shared" si="111"/>
        <v>-550</v>
      </c>
      <c r="AA135" s="16">
        <f t="shared" si="112"/>
        <v>-1709.85</v>
      </c>
      <c r="AB135" s="16">
        <f t="shared" si="113"/>
        <v>0</v>
      </c>
      <c r="AC135" s="16">
        <f t="shared" si="114"/>
        <v>0</v>
      </c>
      <c r="AD135" s="16">
        <f t="shared" si="115"/>
        <v>-300</v>
      </c>
      <c r="AE135" s="16">
        <f t="shared" si="116"/>
        <v>-425</v>
      </c>
      <c r="AF135" s="16">
        <f t="shared" si="117"/>
        <v>-973.39</v>
      </c>
      <c r="AG135" s="16">
        <f t="shared" si="118"/>
        <v>-4219.9799999999996</v>
      </c>
    </row>
    <row r="136" spans="1:33" x14ac:dyDescent="0.25">
      <c r="A136" s="21" t="s">
        <v>309</v>
      </c>
      <c r="B136" s="14" t="s">
        <v>310</v>
      </c>
      <c r="C136" s="17">
        <v>0</v>
      </c>
      <c r="D136" s="17">
        <v>0</v>
      </c>
      <c r="E136" s="17">
        <v>0</v>
      </c>
      <c r="F136" s="17">
        <v>0</v>
      </c>
      <c r="G136" s="17">
        <v>92.39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92.39</v>
      </c>
      <c r="Q136" s="15">
        <v>5</v>
      </c>
      <c r="R136" s="14" t="s">
        <v>311</v>
      </c>
      <c r="U136" s="16">
        <f t="shared" si="106"/>
        <v>0</v>
      </c>
      <c r="V136" s="16">
        <f t="shared" si="107"/>
        <v>0</v>
      </c>
      <c r="W136" s="16">
        <f t="shared" si="108"/>
        <v>0</v>
      </c>
      <c r="X136" s="16">
        <f t="shared" si="109"/>
        <v>0</v>
      </c>
      <c r="Y136" s="16">
        <f t="shared" si="110"/>
        <v>-92.39</v>
      </c>
      <c r="Z136" s="16">
        <f t="shared" si="111"/>
        <v>0</v>
      </c>
      <c r="AA136" s="16">
        <f t="shared" si="112"/>
        <v>0</v>
      </c>
      <c r="AB136" s="16">
        <f t="shared" si="113"/>
        <v>0</v>
      </c>
      <c r="AC136" s="16">
        <f t="shared" si="114"/>
        <v>0</v>
      </c>
      <c r="AD136" s="16">
        <f t="shared" si="115"/>
        <v>0</v>
      </c>
      <c r="AE136" s="16">
        <f t="shared" si="116"/>
        <v>0</v>
      </c>
      <c r="AF136" s="16">
        <f t="shared" si="117"/>
        <v>0</v>
      </c>
      <c r="AG136" s="16">
        <f t="shared" si="118"/>
        <v>-92.39</v>
      </c>
    </row>
    <row r="137" spans="1:33" x14ac:dyDescent="0.25">
      <c r="A137" s="21" t="s">
        <v>312</v>
      </c>
      <c r="B137" s="14" t="s">
        <v>313</v>
      </c>
      <c r="C137" s="17">
        <v>0</v>
      </c>
      <c r="D137" s="17">
        <v>2824.31</v>
      </c>
      <c r="E137" s="17">
        <v>1873.79</v>
      </c>
      <c r="F137" s="17">
        <v>624.26</v>
      </c>
      <c r="G137" s="17">
        <v>4928.03</v>
      </c>
      <c r="H137" s="17">
        <v>2025.36</v>
      </c>
      <c r="I137" s="17">
        <v>733.1</v>
      </c>
      <c r="J137" s="17">
        <v>623.26</v>
      </c>
      <c r="K137" s="17">
        <v>2290.52</v>
      </c>
      <c r="L137" s="17">
        <v>0</v>
      </c>
      <c r="M137" s="17">
        <v>722.24</v>
      </c>
      <c r="N137" s="17">
        <v>0</v>
      </c>
      <c r="O137" s="17">
        <v>16644.87</v>
      </c>
      <c r="Q137" s="15">
        <v>5</v>
      </c>
      <c r="R137" s="14" t="s">
        <v>314</v>
      </c>
      <c r="U137" s="16">
        <f t="shared" si="106"/>
        <v>0</v>
      </c>
      <c r="V137" s="16">
        <f t="shared" si="107"/>
        <v>-2824.31</v>
      </c>
      <c r="W137" s="16">
        <f t="shared" si="108"/>
        <v>-1873.79</v>
      </c>
      <c r="X137" s="16">
        <f t="shared" si="109"/>
        <v>-624.26</v>
      </c>
      <c r="Y137" s="16">
        <f t="shared" si="110"/>
        <v>-4928.03</v>
      </c>
      <c r="Z137" s="16">
        <f t="shared" si="111"/>
        <v>-2025.36</v>
      </c>
      <c r="AA137" s="16">
        <f t="shared" si="112"/>
        <v>-733.1</v>
      </c>
      <c r="AB137" s="16">
        <f t="shared" si="113"/>
        <v>-623.26</v>
      </c>
      <c r="AC137" s="16">
        <f t="shared" si="114"/>
        <v>-2290.52</v>
      </c>
      <c r="AD137" s="16">
        <f t="shared" si="115"/>
        <v>0</v>
      </c>
      <c r="AE137" s="16">
        <f t="shared" si="116"/>
        <v>-722.24</v>
      </c>
      <c r="AF137" s="16">
        <f t="shared" si="117"/>
        <v>0</v>
      </c>
      <c r="AG137" s="16">
        <f t="shared" si="118"/>
        <v>-16644.87</v>
      </c>
    </row>
    <row r="138" spans="1:33" x14ac:dyDescent="0.25">
      <c r="A138" s="21" t="s">
        <v>315</v>
      </c>
      <c r="B138" s="14" t="s">
        <v>316</v>
      </c>
      <c r="C138" s="17">
        <v>0</v>
      </c>
      <c r="D138" s="17">
        <v>0</v>
      </c>
      <c r="E138" s="17">
        <v>0</v>
      </c>
      <c r="F138" s="17">
        <v>0</v>
      </c>
      <c r="G138" s="17">
        <v>975</v>
      </c>
      <c r="H138" s="17">
        <v>24.99</v>
      </c>
      <c r="I138" s="17">
        <v>0</v>
      </c>
      <c r="J138" s="17">
        <v>0</v>
      </c>
      <c r="K138" s="17">
        <v>0</v>
      </c>
      <c r="L138" s="17">
        <v>104.94</v>
      </c>
      <c r="M138" s="17">
        <v>0</v>
      </c>
      <c r="N138" s="17">
        <v>0</v>
      </c>
      <c r="O138" s="17">
        <v>1104.93</v>
      </c>
      <c r="Q138" s="15">
        <v>5</v>
      </c>
      <c r="R138" s="14" t="s">
        <v>317</v>
      </c>
      <c r="U138" s="16">
        <f t="shared" si="106"/>
        <v>0</v>
      </c>
      <c r="V138" s="16">
        <f t="shared" si="107"/>
        <v>0</v>
      </c>
      <c r="W138" s="16">
        <f t="shared" si="108"/>
        <v>0</v>
      </c>
      <c r="X138" s="16">
        <f t="shared" si="109"/>
        <v>0</v>
      </c>
      <c r="Y138" s="16">
        <f t="shared" si="110"/>
        <v>-975</v>
      </c>
      <c r="Z138" s="16">
        <f t="shared" si="111"/>
        <v>-24.99</v>
      </c>
      <c r="AA138" s="16">
        <f t="shared" si="112"/>
        <v>0</v>
      </c>
      <c r="AB138" s="16">
        <f t="shared" si="113"/>
        <v>0</v>
      </c>
      <c r="AC138" s="16">
        <f t="shared" si="114"/>
        <v>0</v>
      </c>
      <c r="AD138" s="16">
        <f t="shared" si="115"/>
        <v>-104.94</v>
      </c>
      <c r="AE138" s="16">
        <f t="shared" si="116"/>
        <v>0</v>
      </c>
      <c r="AF138" s="16">
        <f t="shared" si="117"/>
        <v>0</v>
      </c>
      <c r="AG138" s="16">
        <f t="shared" si="118"/>
        <v>-1104.93</v>
      </c>
    </row>
    <row r="139" spans="1:33" x14ac:dyDescent="0.25">
      <c r="A139" s="21" t="s">
        <v>318</v>
      </c>
      <c r="B139" s="14" t="s">
        <v>319</v>
      </c>
      <c r="C139" s="17">
        <v>0</v>
      </c>
      <c r="D139" s="17">
        <v>0</v>
      </c>
      <c r="E139" s="17">
        <v>0</v>
      </c>
      <c r="F139" s="17">
        <v>0</v>
      </c>
      <c r="G139" s="17">
        <v>204.76</v>
      </c>
      <c r="H139" s="17">
        <v>0</v>
      </c>
      <c r="I139" s="17">
        <v>144.35</v>
      </c>
      <c r="J139" s="17">
        <v>0</v>
      </c>
      <c r="K139" s="17">
        <v>204.5</v>
      </c>
      <c r="L139" s="17">
        <v>0</v>
      </c>
      <c r="M139" s="17">
        <v>0</v>
      </c>
      <c r="N139" s="17">
        <v>0</v>
      </c>
      <c r="O139" s="17">
        <v>553.61</v>
      </c>
      <c r="Q139" s="15">
        <v>5</v>
      </c>
      <c r="R139" s="14" t="s">
        <v>320</v>
      </c>
      <c r="U139" s="16">
        <f t="shared" si="106"/>
        <v>0</v>
      </c>
      <c r="V139" s="16">
        <f t="shared" si="107"/>
        <v>0</v>
      </c>
      <c r="W139" s="16">
        <f t="shared" si="108"/>
        <v>0</v>
      </c>
      <c r="X139" s="16">
        <f t="shared" si="109"/>
        <v>0</v>
      </c>
      <c r="Y139" s="16">
        <f t="shared" si="110"/>
        <v>-204.76</v>
      </c>
      <c r="Z139" s="16">
        <f t="shared" si="111"/>
        <v>0</v>
      </c>
      <c r="AA139" s="16">
        <f t="shared" si="112"/>
        <v>-144.35</v>
      </c>
      <c r="AB139" s="16">
        <f t="shared" si="113"/>
        <v>0</v>
      </c>
      <c r="AC139" s="16">
        <f t="shared" si="114"/>
        <v>-204.5</v>
      </c>
      <c r="AD139" s="16">
        <f t="shared" si="115"/>
        <v>0</v>
      </c>
      <c r="AE139" s="16">
        <f t="shared" si="116"/>
        <v>0</v>
      </c>
      <c r="AF139" s="16">
        <f t="shared" si="117"/>
        <v>0</v>
      </c>
      <c r="AG139" s="16">
        <f t="shared" si="118"/>
        <v>-553.61</v>
      </c>
    </row>
    <row r="140" spans="1:33" x14ac:dyDescent="0.25">
      <c r="A140" s="21" t="s">
        <v>321</v>
      </c>
      <c r="B140" s="14" t="s">
        <v>322</v>
      </c>
      <c r="C140" s="17">
        <v>591.62</v>
      </c>
      <c r="D140" s="17">
        <v>168.61</v>
      </c>
      <c r="E140" s="17">
        <v>716.08</v>
      </c>
      <c r="F140" s="17">
        <v>2216.91</v>
      </c>
      <c r="G140" s="17">
        <v>-58.21</v>
      </c>
      <c r="H140" s="17">
        <v>339.47</v>
      </c>
      <c r="I140" s="17">
        <v>1560.23</v>
      </c>
      <c r="J140" s="17">
        <v>1743.32</v>
      </c>
      <c r="K140" s="17">
        <v>1259.19</v>
      </c>
      <c r="L140" s="17">
        <v>951.6</v>
      </c>
      <c r="M140" s="17">
        <v>144.66</v>
      </c>
      <c r="N140" s="17">
        <v>493.93</v>
      </c>
      <c r="O140" s="17">
        <v>10127.41</v>
      </c>
      <c r="Q140" s="15">
        <v>5</v>
      </c>
      <c r="R140" s="14" t="s">
        <v>323</v>
      </c>
      <c r="U140" s="16">
        <f t="shared" si="106"/>
        <v>-591.62</v>
      </c>
      <c r="V140" s="16">
        <f t="shared" si="107"/>
        <v>-168.61</v>
      </c>
      <c r="W140" s="16">
        <f t="shared" si="108"/>
        <v>-716.08</v>
      </c>
      <c r="X140" s="16">
        <f t="shared" si="109"/>
        <v>-2216.91</v>
      </c>
      <c r="Y140" s="16">
        <f t="shared" si="110"/>
        <v>58.21</v>
      </c>
      <c r="Z140" s="16">
        <f t="shared" si="111"/>
        <v>-339.47</v>
      </c>
      <c r="AA140" s="16">
        <f t="shared" si="112"/>
        <v>-1560.23</v>
      </c>
      <c r="AB140" s="16">
        <f t="shared" si="113"/>
        <v>-1743.32</v>
      </c>
      <c r="AC140" s="16">
        <f t="shared" si="114"/>
        <v>-1259.19</v>
      </c>
      <c r="AD140" s="16">
        <f t="shared" si="115"/>
        <v>-951.6</v>
      </c>
      <c r="AE140" s="16">
        <f t="shared" si="116"/>
        <v>-144.66</v>
      </c>
      <c r="AF140" s="16">
        <f t="shared" si="117"/>
        <v>-493.93</v>
      </c>
      <c r="AG140" s="16">
        <f t="shared" si="118"/>
        <v>-10127.41</v>
      </c>
    </row>
    <row r="141" spans="1:33" x14ac:dyDescent="0.25">
      <c r="A141" s="21" t="s">
        <v>324</v>
      </c>
      <c r="B141" s="14" t="s">
        <v>325</v>
      </c>
      <c r="C141" s="17">
        <v>0</v>
      </c>
      <c r="D141" s="17">
        <v>0</v>
      </c>
      <c r="E141" s="17">
        <v>0</v>
      </c>
      <c r="F141" s="17">
        <v>464.07</v>
      </c>
      <c r="G141" s="17">
        <v>-464.07</v>
      </c>
      <c r="H141" s="17">
        <v>0</v>
      </c>
      <c r="I141" s="17">
        <v>0</v>
      </c>
      <c r="J141" s="17">
        <v>175.82</v>
      </c>
      <c r="K141" s="17">
        <v>138.30000000000001</v>
      </c>
      <c r="L141" s="17">
        <v>100.93</v>
      </c>
      <c r="M141" s="17">
        <v>0</v>
      </c>
      <c r="N141" s="17">
        <v>142.97</v>
      </c>
      <c r="O141" s="17">
        <v>558.02</v>
      </c>
      <c r="Q141" s="15">
        <v>5</v>
      </c>
      <c r="R141" s="14" t="s">
        <v>326</v>
      </c>
      <c r="U141" s="16">
        <f t="shared" si="106"/>
        <v>0</v>
      </c>
      <c r="V141" s="16">
        <f t="shared" si="107"/>
        <v>0</v>
      </c>
      <c r="W141" s="16">
        <f t="shared" si="108"/>
        <v>0</v>
      </c>
      <c r="X141" s="16">
        <f t="shared" si="109"/>
        <v>-464.07</v>
      </c>
      <c r="Y141" s="16">
        <f t="shared" si="110"/>
        <v>464.07</v>
      </c>
      <c r="Z141" s="16">
        <f t="shared" si="111"/>
        <v>0</v>
      </c>
      <c r="AA141" s="16">
        <f t="shared" si="112"/>
        <v>0</v>
      </c>
      <c r="AB141" s="16">
        <f t="shared" si="113"/>
        <v>-175.82</v>
      </c>
      <c r="AC141" s="16">
        <f t="shared" si="114"/>
        <v>-138.30000000000001</v>
      </c>
      <c r="AD141" s="16">
        <f t="shared" si="115"/>
        <v>-100.93</v>
      </c>
      <c r="AE141" s="16">
        <f t="shared" si="116"/>
        <v>0</v>
      </c>
      <c r="AF141" s="16">
        <f t="shared" si="117"/>
        <v>-142.97</v>
      </c>
      <c r="AG141" s="16">
        <f t="shared" si="118"/>
        <v>-558.02</v>
      </c>
    </row>
    <row r="142" spans="1:33" x14ac:dyDescent="0.25">
      <c r="A142" s="21" t="s">
        <v>327</v>
      </c>
      <c r="B142" s="14" t="s">
        <v>328</v>
      </c>
      <c r="C142" s="17">
        <v>218.76</v>
      </c>
      <c r="D142" s="17">
        <v>49.87</v>
      </c>
      <c r="E142" s="17">
        <v>594.73</v>
      </c>
      <c r="F142" s="17">
        <v>0</v>
      </c>
      <c r="G142" s="17">
        <v>-478.22</v>
      </c>
      <c r="H142" s="17">
        <v>-84.33</v>
      </c>
      <c r="I142" s="17">
        <v>0</v>
      </c>
      <c r="J142" s="17">
        <v>196.43</v>
      </c>
      <c r="K142" s="17">
        <v>380.49</v>
      </c>
      <c r="L142" s="17">
        <v>2801.16</v>
      </c>
      <c r="M142" s="17">
        <v>0</v>
      </c>
      <c r="N142" s="17">
        <v>828.19</v>
      </c>
      <c r="O142" s="17">
        <v>4507.08</v>
      </c>
      <c r="Q142" s="15">
        <v>5</v>
      </c>
      <c r="R142" s="14" t="s">
        <v>329</v>
      </c>
      <c r="U142" s="16">
        <f t="shared" si="106"/>
        <v>-218.76</v>
      </c>
      <c r="V142" s="16">
        <f t="shared" si="107"/>
        <v>-49.87</v>
      </c>
      <c r="W142" s="16">
        <f t="shared" si="108"/>
        <v>-594.73</v>
      </c>
      <c r="X142" s="16">
        <f t="shared" si="109"/>
        <v>0</v>
      </c>
      <c r="Y142" s="16">
        <f t="shared" si="110"/>
        <v>478.22</v>
      </c>
      <c r="Z142" s="16">
        <f t="shared" si="111"/>
        <v>84.33</v>
      </c>
      <c r="AA142" s="16">
        <f t="shared" si="112"/>
        <v>0</v>
      </c>
      <c r="AB142" s="16">
        <f t="shared" si="113"/>
        <v>-196.43</v>
      </c>
      <c r="AC142" s="16">
        <f t="shared" si="114"/>
        <v>-380.49</v>
      </c>
      <c r="AD142" s="16">
        <f t="shared" si="115"/>
        <v>-2801.16</v>
      </c>
      <c r="AE142" s="16">
        <f t="shared" si="116"/>
        <v>0</v>
      </c>
      <c r="AF142" s="16">
        <f t="shared" si="117"/>
        <v>-828.19</v>
      </c>
      <c r="AG142" s="16">
        <f t="shared" si="118"/>
        <v>-4507.08</v>
      </c>
    </row>
    <row r="143" spans="1:33" x14ac:dyDescent="0.25">
      <c r="A143" s="21" t="s">
        <v>330</v>
      </c>
      <c r="B143" s="14" t="s">
        <v>331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61.43</v>
      </c>
      <c r="K143" s="17">
        <v>0</v>
      </c>
      <c r="L143" s="17">
        <v>0</v>
      </c>
      <c r="M143" s="17">
        <v>250</v>
      </c>
      <c r="N143" s="17">
        <v>0</v>
      </c>
      <c r="O143" s="17">
        <v>311.43</v>
      </c>
      <c r="Q143" s="15">
        <v>5</v>
      </c>
      <c r="R143" s="14" t="s">
        <v>332</v>
      </c>
      <c r="U143" s="16">
        <f t="shared" si="106"/>
        <v>0</v>
      </c>
      <c r="V143" s="16">
        <f t="shared" si="107"/>
        <v>0</v>
      </c>
      <c r="W143" s="16">
        <f t="shared" si="108"/>
        <v>0</v>
      </c>
      <c r="X143" s="16">
        <f t="shared" si="109"/>
        <v>0</v>
      </c>
      <c r="Y143" s="16">
        <f t="shared" si="110"/>
        <v>0</v>
      </c>
      <c r="Z143" s="16">
        <f t="shared" si="111"/>
        <v>0</v>
      </c>
      <c r="AA143" s="16">
        <f t="shared" si="112"/>
        <v>0</v>
      </c>
      <c r="AB143" s="16">
        <f t="shared" si="113"/>
        <v>-61.43</v>
      </c>
      <c r="AC143" s="16">
        <f t="shared" si="114"/>
        <v>0</v>
      </c>
      <c r="AD143" s="16">
        <f t="shared" si="115"/>
        <v>0</v>
      </c>
      <c r="AE143" s="16">
        <f t="shared" si="116"/>
        <v>-250</v>
      </c>
      <c r="AF143" s="16">
        <f t="shared" si="117"/>
        <v>0</v>
      </c>
      <c r="AG143" s="16">
        <f t="shared" si="118"/>
        <v>-311.43</v>
      </c>
    </row>
    <row r="144" spans="1:33" x14ac:dyDescent="0.25">
      <c r="A144" s="21" t="s">
        <v>333</v>
      </c>
      <c r="B144" s="14" t="s">
        <v>334</v>
      </c>
      <c r="C144" s="17">
        <v>0</v>
      </c>
      <c r="D144" s="17">
        <v>379.17</v>
      </c>
      <c r="E144" s="17">
        <v>433.82</v>
      </c>
      <c r="F144" s="17">
        <v>0</v>
      </c>
      <c r="G144" s="17">
        <v>0</v>
      </c>
      <c r="H144" s="17">
        <v>167.83</v>
      </c>
      <c r="I144" s="17">
        <v>0</v>
      </c>
      <c r="J144" s="17">
        <v>0</v>
      </c>
      <c r="K144" s="17">
        <v>0</v>
      </c>
      <c r="L144" s="17">
        <v>757.18</v>
      </c>
      <c r="M144" s="17">
        <v>0</v>
      </c>
      <c r="N144" s="17">
        <v>0</v>
      </c>
      <c r="O144" s="17">
        <v>1738</v>
      </c>
      <c r="Q144" s="15">
        <v>5</v>
      </c>
      <c r="R144" s="14" t="s">
        <v>335</v>
      </c>
      <c r="U144" s="16">
        <f t="shared" si="106"/>
        <v>0</v>
      </c>
      <c r="V144" s="16">
        <f t="shared" si="107"/>
        <v>-379.17</v>
      </c>
      <c r="W144" s="16">
        <f t="shared" si="108"/>
        <v>-433.82</v>
      </c>
      <c r="X144" s="16">
        <f t="shared" si="109"/>
        <v>0</v>
      </c>
      <c r="Y144" s="16">
        <f t="shared" si="110"/>
        <v>0</v>
      </c>
      <c r="Z144" s="16">
        <f t="shared" si="111"/>
        <v>-167.83</v>
      </c>
      <c r="AA144" s="16">
        <f t="shared" si="112"/>
        <v>0</v>
      </c>
      <c r="AB144" s="16">
        <f t="shared" si="113"/>
        <v>0</v>
      </c>
      <c r="AC144" s="16">
        <f t="shared" si="114"/>
        <v>0</v>
      </c>
      <c r="AD144" s="16">
        <f t="shared" si="115"/>
        <v>-757.18</v>
      </c>
      <c r="AE144" s="16">
        <f t="shared" si="116"/>
        <v>0</v>
      </c>
      <c r="AF144" s="16">
        <f t="shared" si="117"/>
        <v>0</v>
      </c>
      <c r="AG144" s="16">
        <f t="shared" si="118"/>
        <v>-1738</v>
      </c>
    </row>
    <row r="145" spans="1:33" x14ac:dyDescent="0.25">
      <c r="A145" s="21" t="s">
        <v>336</v>
      </c>
      <c r="B145" s="14" t="s">
        <v>337</v>
      </c>
      <c r="C145" s="17">
        <v>0</v>
      </c>
      <c r="D145" s="17">
        <v>0</v>
      </c>
      <c r="E145" s="17">
        <v>0</v>
      </c>
      <c r="F145" s="17">
        <v>664.41</v>
      </c>
      <c r="G145" s="17">
        <v>551.79</v>
      </c>
      <c r="H145" s="17">
        <v>0</v>
      </c>
      <c r="I145" s="17">
        <v>528.55999999999995</v>
      </c>
      <c r="J145" s="17">
        <v>1013.82</v>
      </c>
      <c r="K145" s="17">
        <v>631.41999999999996</v>
      </c>
      <c r="L145" s="17">
        <v>488.18</v>
      </c>
      <c r="M145" s="17">
        <v>0</v>
      </c>
      <c r="N145" s="17">
        <v>715.17</v>
      </c>
      <c r="O145" s="17">
        <v>4593.3500000000004</v>
      </c>
      <c r="Q145" s="15">
        <v>5</v>
      </c>
      <c r="R145" s="14" t="s">
        <v>338</v>
      </c>
      <c r="U145" s="16">
        <f t="shared" si="106"/>
        <v>0</v>
      </c>
      <c r="V145" s="16">
        <f t="shared" si="107"/>
        <v>0</v>
      </c>
      <c r="W145" s="16">
        <f t="shared" si="108"/>
        <v>0</v>
      </c>
      <c r="X145" s="16">
        <f t="shared" si="109"/>
        <v>-664.41</v>
      </c>
      <c r="Y145" s="16">
        <f t="shared" si="110"/>
        <v>-551.79</v>
      </c>
      <c r="Z145" s="16">
        <f t="shared" si="111"/>
        <v>0</v>
      </c>
      <c r="AA145" s="16">
        <f t="shared" si="112"/>
        <v>-528.55999999999995</v>
      </c>
      <c r="AB145" s="16">
        <f t="shared" si="113"/>
        <v>-1013.82</v>
      </c>
      <c r="AC145" s="16">
        <f t="shared" si="114"/>
        <v>-631.41999999999996</v>
      </c>
      <c r="AD145" s="16">
        <f t="shared" si="115"/>
        <v>-488.18</v>
      </c>
      <c r="AE145" s="16">
        <f t="shared" si="116"/>
        <v>0</v>
      </c>
      <c r="AF145" s="16">
        <f t="shared" si="117"/>
        <v>-715.17</v>
      </c>
      <c r="AG145" s="16">
        <f t="shared" si="118"/>
        <v>-4593.3500000000004</v>
      </c>
    </row>
    <row r="146" spans="1:33" x14ac:dyDescent="0.25">
      <c r="A146" s="21" t="s">
        <v>339</v>
      </c>
      <c r="B146" s="14" t="s">
        <v>340</v>
      </c>
      <c r="C146" s="17">
        <v>0</v>
      </c>
      <c r="D146" s="17">
        <v>999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3860.75</v>
      </c>
      <c r="K146" s="17">
        <v>691</v>
      </c>
      <c r="L146" s="17">
        <v>0</v>
      </c>
      <c r="M146" s="17">
        <v>0</v>
      </c>
      <c r="N146" s="17">
        <v>170</v>
      </c>
      <c r="O146" s="17">
        <v>5720.75</v>
      </c>
      <c r="Q146" s="15">
        <v>5</v>
      </c>
      <c r="R146" s="14" t="s">
        <v>341</v>
      </c>
      <c r="U146" s="16">
        <f t="shared" si="106"/>
        <v>0</v>
      </c>
      <c r="V146" s="16">
        <f t="shared" si="107"/>
        <v>-999</v>
      </c>
      <c r="W146" s="16">
        <f t="shared" si="108"/>
        <v>0</v>
      </c>
      <c r="X146" s="16">
        <f t="shared" si="109"/>
        <v>0</v>
      </c>
      <c r="Y146" s="16">
        <f t="shared" si="110"/>
        <v>0</v>
      </c>
      <c r="Z146" s="16">
        <f t="shared" si="111"/>
        <v>0</v>
      </c>
      <c r="AA146" s="16">
        <f t="shared" si="112"/>
        <v>0</v>
      </c>
      <c r="AB146" s="16">
        <f t="shared" si="113"/>
        <v>-3860.75</v>
      </c>
      <c r="AC146" s="16">
        <f t="shared" si="114"/>
        <v>-691</v>
      </c>
      <c r="AD146" s="16">
        <f t="shared" si="115"/>
        <v>0</v>
      </c>
      <c r="AE146" s="16">
        <f t="shared" si="116"/>
        <v>0</v>
      </c>
      <c r="AF146" s="16">
        <f t="shared" si="117"/>
        <v>-170</v>
      </c>
      <c r="AG146" s="16">
        <f t="shared" si="118"/>
        <v>-5720.75</v>
      </c>
    </row>
    <row r="147" spans="1:33" x14ac:dyDescent="0.25">
      <c r="A147" s="21" t="s">
        <v>342</v>
      </c>
      <c r="B147" s="14" t="s">
        <v>343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50.45</v>
      </c>
      <c r="K147" s="17">
        <v>0</v>
      </c>
      <c r="L147" s="17">
        <v>493</v>
      </c>
      <c r="M147" s="17">
        <v>3105</v>
      </c>
      <c r="N147" s="17">
        <v>308</v>
      </c>
      <c r="O147" s="17">
        <v>3956.45</v>
      </c>
      <c r="Q147" s="15">
        <v>5</v>
      </c>
      <c r="R147" s="14" t="s">
        <v>344</v>
      </c>
      <c r="U147" s="16">
        <f t="shared" si="106"/>
        <v>0</v>
      </c>
      <c r="V147" s="16">
        <f t="shared" si="107"/>
        <v>0</v>
      </c>
      <c r="W147" s="16">
        <f t="shared" si="108"/>
        <v>0</v>
      </c>
      <c r="X147" s="16">
        <f t="shared" si="109"/>
        <v>0</v>
      </c>
      <c r="Y147" s="16">
        <f t="shared" si="110"/>
        <v>0</v>
      </c>
      <c r="Z147" s="16">
        <f t="shared" si="111"/>
        <v>0</v>
      </c>
      <c r="AA147" s="16">
        <f t="shared" si="112"/>
        <v>0</v>
      </c>
      <c r="AB147" s="16">
        <f t="shared" si="113"/>
        <v>-50.45</v>
      </c>
      <c r="AC147" s="16">
        <f t="shared" si="114"/>
        <v>0</v>
      </c>
      <c r="AD147" s="16">
        <f t="shared" si="115"/>
        <v>-493</v>
      </c>
      <c r="AE147" s="16">
        <f t="shared" si="116"/>
        <v>-3105</v>
      </c>
      <c r="AF147" s="16">
        <f t="shared" si="117"/>
        <v>-308</v>
      </c>
      <c r="AG147" s="16">
        <f t="shared" si="118"/>
        <v>-3956.45</v>
      </c>
    </row>
    <row r="148" spans="1:33" x14ac:dyDescent="0.25">
      <c r="A148" s="21" t="s">
        <v>345</v>
      </c>
      <c r="B148" s="14" t="s">
        <v>346</v>
      </c>
      <c r="C148" s="17">
        <v>10</v>
      </c>
      <c r="D148" s="17">
        <v>0</v>
      </c>
      <c r="E148" s="17">
        <v>908.65</v>
      </c>
      <c r="F148" s="17">
        <v>0</v>
      </c>
      <c r="G148" s="17">
        <v>0</v>
      </c>
      <c r="H148" s="17">
        <v>0</v>
      </c>
      <c r="I148" s="17">
        <v>157.96</v>
      </c>
      <c r="J148" s="17">
        <v>0</v>
      </c>
      <c r="K148" s="17">
        <v>863.25</v>
      </c>
      <c r="L148" s="17">
        <v>-1223.6400000000001</v>
      </c>
      <c r="M148" s="17">
        <v>0</v>
      </c>
      <c r="N148" s="17">
        <v>0</v>
      </c>
      <c r="O148" s="17">
        <v>716.22</v>
      </c>
      <c r="Q148" s="15">
        <v>5</v>
      </c>
      <c r="R148" s="14" t="s">
        <v>347</v>
      </c>
      <c r="U148" s="16">
        <f t="shared" si="106"/>
        <v>-10</v>
      </c>
      <c r="V148" s="16">
        <f t="shared" si="107"/>
        <v>0</v>
      </c>
      <c r="W148" s="16">
        <f t="shared" si="108"/>
        <v>-908.65</v>
      </c>
      <c r="X148" s="16">
        <f t="shared" si="109"/>
        <v>0</v>
      </c>
      <c r="Y148" s="16">
        <f t="shared" si="110"/>
        <v>0</v>
      </c>
      <c r="Z148" s="16">
        <f t="shared" si="111"/>
        <v>0</v>
      </c>
      <c r="AA148" s="16">
        <f t="shared" si="112"/>
        <v>-157.96</v>
      </c>
      <c r="AB148" s="16">
        <f t="shared" si="113"/>
        <v>0</v>
      </c>
      <c r="AC148" s="16">
        <f t="shared" si="114"/>
        <v>-863.25</v>
      </c>
      <c r="AD148" s="16">
        <f t="shared" si="115"/>
        <v>1223.6400000000001</v>
      </c>
      <c r="AE148" s="16">
        <f t="shared" si="116"/>
        <v>0</v>
      </c>
      <c r="AF148" s="16">
        <f t="shared" si="117"/>
        <v>0</v>
      </c>
      <c r="AG148" s="16">
        <f t="shared" si="118"/>
        <v>-716.22</v>
      </c>
    </row>
    <row r="149" spans="1:33" x14ac:dyDescent="0.25">
      <c r="B149" s="12" t="s">
        <v>348</v>
      </c>
      <c r="C149" s="11">
        <f>IF(5 = Q149, U149 * -1, U149)</f>
        <v>6321.17</v>
      </c>
      <c r="D149" s="11">
        <f>IF(5 = Q149, V149 * -1, V149)</f>
        <v>7929.07</v>
      </c>
      <c r="E149" s="11">
        <f>IF(5 = Q149, W149 * -1, W149)</f>
        <v>9431.6999999999989</v>
      </c>
      <c r="F149" s="11">
        <f>IF(5 = Q149, X149 * -1, X149)</f>
        <v>6689.5899999999992</v>
      </c>
      <c r="G149" s="11">
        <f>IF(5 = Q149, Y149 * -1, Y149)</f>
        <v>11512.990000000002</v>
      </c>
      <c r="H149" s="11">
        <f>IF(5 = Q149, Z149 * -1, Z149)</f>
        <v>10561.199999999999</v>
      </c>
      <c r="I149" s="11">
        <f>IF(5 = Q149, AA149 * -1, AA149)</f>
        <v>9856.8799999999992</v>
      </c>
      <c r="J149" s="11">
        <f>IF(5 = Q149, AB149 * -1, AB149)</f>
        <v>14116.270000000002</v>
      </c>
      <c r="K149" s="11">
        <f>IF(5 = Q149, AC149 * -1, AC149)</f>
        <v>17056.53</v>
      </c>
      <c r="L149" s="11">
        <f>IF(5 = Q149, AD149 * -1, AD149)</f>
        <v>17610.060000000001</v>
      </c>
      <c r="M149" s="11">
        <f>IF(5 = Q149, AE149 * -1, AE149)</f>
        <v>5985.7</v>
      </c>
      <c r="N149" s="11">
        <f>IF(5 = Q149, AF149 * -1, AF149)</f>
        <v>15624.660000000002</v>
      </c>
      <c r="O149" s="11">
        <f>IF(5 = Q149, AG149 * -1, AG149)</f>
        <v>132695.82</v>
      </c>
      <c r="Q149" s="9">
        <v>5</v>
      </c>
      <c r="R149" s="8" t="str">
        <f>R148</f>
        <v>Argenta Apartments</v>
      </c>
      <c r="S149" s="8">
        <f>S148</f>
        <v>0</v>
      </c>
      <c r="T149" s="9">
        <f>T148</f>
        <v>0</v>
      </c>
      <c r="U149" s="10">
        <f t="shared" ref="U149:AG149" si="119">SUM(U122:U148)</f>
        <v>-6321.17</v>
      </c>
      <c r="V149" s="10">
        <f t="shared" si="119"/>
        <v>-7929.07</v>
      </c>
      <c r="W149" s="10">
        <f t="shared" si="119"/>
        <v>-9431.6999999999989</v>
      </c>
      <c r="X149" s="10">
        <f t="shared" si="119"/>
        <v>-6689.5899999999992</v>
      </c>
      <c r="Y149" s="10">
        <f t="shared" si="119"/>
        <v>-11512.990000000002</v>
      </c>
      <c r="Z149" s="10">
        <f t="shared" si="119"/>
        <v>-10561.199999999999</v>
      </c>
      <c r="AA149" s="10">
        <f t="shared" si="119"/>
        <v>-9856.8799999999992</v>
      </c>
      <c r="AB149" s="10">
        <f t="shared" si="119"/>
        <v>-14116.270000000002</v>
      </c>
      <c r="AC149" s="10">
        <f t="shared" si="119"/>
        <v>-17056.53</v>
      </c>
      <c r="AD149" s="10">
        <f t="shared" si="119"/>
        <v>-17610.060000000001</v>
      </c>
      <c r="AE149" s="10">
        <f t="shared" si="119"/>
        <v>-5985.7</v>
      </c>
      <c r="AF149" s="10">
        <f t="shared" si="119"/>
        <v>-15624.660000000002</v>
      </c>
      <c r="AG149" s="10">
        <f t="shared" si="119"/>
        <v>-132695.82</v>
      </c>
    </row>
    <row r="151" spans="1:33" x14ac:dyDescent="0.25">
      <c r="A151" s="19" t="s">
        <v>349</v>
      </c>
    </row>
    <row r="152" spans="1:33" x14ac:dyDescent="0.25">
      <c r="A152" s="21" t="s">
        <v>350</v>
      </c>
      <c r="B152" s="14" t="s">
        <v>351</v>
      </c>
      <c r="C152" s="17">
        <v>345.18</v>
      </c>
      <c r="D152" s="17">
        <v>1020</v>
      </c>
      <c r="E152" s="17">
        <v>1040</v>
      </c>
      <c r="F152" s="17">
        <v>0</v>
      </c>
      <c r="G152" s="17">
        <v>200</v>
      </c>
      <c r="H152" s="17">
        <v>3375</v>
      </c>
      <c r="I152" s="17">
        <v>2980</v>
      </c>
      <c r="J152" s="17">
        <v>1500</v>
      </c>
      <c r="K152" s="17">
        <v>0</v>
      </c>
      <c r="L152" s="17">
        <v>1780</v>
      </c>
      <c r="M152" s="17">
        <v>250</v>
      </c>
      <c r="N152" s="17">
        <v>0</v>
      </c>
      <c r="O152" s="17">
        <v>12490.18</v>
      </c>
      <c r="Q152" s="15">
        <v>5</v>
      </c>
      <c r="R152" s="14" t="s">
        <v>352</v>
      </c>
      <c r="U152" s="16">
        <f t="shared" ref="U152:U159" si="120">IF(5 = Q152, C152 * -1, C152)</f>
        <v>-345.18</v>
      </c>
      <c r="V152" s="16">
        <f t="shared" ref="V152:V159" si="121">IF(5 = Q152, D152 * -1, D152)</f>
        <v>-1020</v>
      </c>
      <c r="W152" s="16">
        <f t="shared" ref="W152:W159" si="122">IF(5 = Q152, E152 * -1, E152)</f>
        <v>-1040</v>
      </c>
      <c r="X152" s="16">
        <f t="shared" ref="X152:X159" si="123">IF(5 = Q152, F152 * -1, F152)</f>
        <v>0</v>
      </c>
      <c r="Y152" s="16">
        <f t="shared" ref="Y152:Y159" si="124">IF(5 = Q152, G152 * -1, G152)</f>
        <v>-200</v>
      </c>
      <c r="Z152" s="16">
        <f t="shared" ref="Z152:Z159" si="125">IF(5 = Q152, H152 * -1, H152)</f>
        <v>-3375</v>
      </c>
      <c r="AA152" s="16">
        <f t="shared" ref="AA152:AA159" si="126">IF(5 = Q152, I152 * -1, I152)</f>
        <v>-2980</v>
      </c>
      <c r="AB152" s="16">
        <f t="shared" ref="AB152:AB159" si="127">IF(5 = Q152, J152 * -1, J152)</f>
        <v>-1500</v>
      </c>
      <c r="AC152" s="16">
        <f t="shared" ref="AC152:AC159" si="128">IF(5 = Q152, K152 * -1, K152)</f>
        <v>0</v>
      </c>
      <c r="AD152" s="16">
        <f t="shared" ref="AD152:AD159" si="129">IF(5 = Q152, L152 * -1, L152)</f>
        <v>-1780</v>
      </c>
      <c r="AE152" s="16">
        <f t="shared" ref="AE152:AE159" si="130">IF(5 = Q152, M152 * -1, M152)</f>
        <v>-250</v>
      </c>
      <c r="AF152" s="16">
        <f t="shared" ref="AF152:AF159" si="131">IF(5 = Q152, N152 * -1, N152)</f>
        <v>0</v>
      </c>
      <c r="AG152" s="16">
        <f t="shared" ref="AG152:AG159" si="132">IF(5 = Q152, O152 * -1, O152)</f>
        <v>-12490.18</v>
      </c>
    </row>
    <row r="153" spans="1:33" x14ac:dyDescent="0.25">
      <c r="A153" s="21" t="s">
        <v>353</v>
      </c>
      <c r="B153" s="14" t="s">
        <v>354</v>
      </c>
      <c r="C153" s="17">
        <v>1471</v>
      </c>
      <c r="D153" s="17">
        <v>2424.56</v>
      </c>
      <c r="E153" s="17">
        <v>1989</v>
      </c>
      <c r="F153" s="17">
        <v>1602.5</v>
      </c>
      <c r="G153" s="17">
        <v>1116.5</v>
      </c>
      <c r="H153" s="17">
        <v>2439.5</v>
      </c>
      <c r="I153" s="17">
        <v>2333.5</v>
      </c>
      <c r="J153" s="17">
        <v>2813.5</v>
      </c>
      <c r="K153" s="17">
        <v>2250</v>
      </c>
      <c r="L153" s="17">
        <v>-20</v>
      </c>
      <c r="M153" s="17">
        <v>1245</v>
      </c>
      <c r="N153" s="17">
        <v>1915</v>
      </c>
      <c r="O153" s="17">
        <v>21580.06</v>
      </c>
      <c r="Q153" s="15">
        <v>5</v>
      </c>
      <c r="R153" s="14" t="s">
        <v>355</v>
      </c>
      <c r="U153" s="16">
        <f t="shared" si="120"/>
        <v>-1471</v>
      </c>
      <c r="V153" s="16">
        <f t="shared" si="121"/>
        <v>-2424.56</v>
      </c>
      <c r="W153" s="16">
        <f t="shared" si="122"/>
        <v>-1989</v>
      </c>
      <c r="X153" s="16">
        <f t="shared" si="123"/>
        <v>-1602.5</v>
      </c>
      <c r="Y153" s="16">
        <f t="shared" si="124"/>
        <v>-1116.5</v>
      </c>
      <c r="Z153" s="16">
        <f t="shared" si="125"/>
        <v>-2439.5</v>
      </c>
      <c r="AA153" s="16">
        <f t="shared" si="126"/>
        <v>-2333.5</v>
      </c>
      <c r="AB153" s="16">
        <f t="shared" si="127"/>
        <v>-2813.5</v>
      </c>
      <c r="AC153" s="16">
        <f t="shared" si="128"/>
        <v>-2250</v>
      </c>
      <c r="AD153" s="16">
        <f t="shared" si="129"/>
        <v>20</v>
      </c>
      <c r="AE153" s="16">
        <f t="shared" si="130"/>
        <v>-1245</v>
      </c>
      <c r="AF153" s="16">
        <f t="shared" si="131"/>
        <v>-1915</v>
      </c>
      <c r="AG153" s="16">
        <f t="shared" si="132"/>
        <v>-21580.06</v>
      </c>
    </row>
    <row r="154" spans="1:33" x14ac:dyDescent="0.25">
      <c r="A154" s="21" t="s">
        <v>356</v>
      </c>
      <c r="B154" s="14" t="s">
        <v>357</v>
      </c>
      <c r="C154" s="17">
        <v>425</v>
      </c>
      <c r="D154" s="17">
        <v>2790</v>
      </c>
      <c r="E154" s="17">
        <v>2485</v>
      </c>
      <c r="F154" s="17">
        <v>1950</v>
      </c>
      <c r="G154" s="17">
        <v>830</v>
      </c>
      <c r="H154" s="17">
        <v>3710</v>
      </c>
      <c r="I154" s="17">
        <v>1450</v>
      </c>
      <c r="J154" s="17">
        <v>493.16</v>
      </c>
      <c r="K154" s="17">
        <v>2595</v>
      </c>
      <c r="L154" s="17">
        <v>2385</v>
      </c>
      <c r="M154" s="17">
        <v>0</v>
      </c>
      <c r="N154" s="17">
        <v>2925</v>
      </c>
      <c r="O154" s="17">
        <v>22038.16</v>
      </c>
      <c r="Q154" s="15">
        <v>5</v>
      </c>
      <c r="R154" s="14" t="s">
        <v>358</v>
      </c>
      <c r="U154" s="16">
        <f t="shared" si="120"/>
        <v>-425</v>
      </c>
      <c r="V154" s="16">
        <f t="shared" si="121"/>
        <v>-2790</v>
      </c>
      <c r="W154" s="16">
        <f t="shared" si="122"/>
        <v>-2485</v>
      </c>
      <c r="X154" s="16">
        <f t="shared" si="123"/>
        <v>-1950</v>
      </c>
      <c r="Y154" s="16">
        <f t="shared" si="124"/>
        <v>-830</v>
      </c>
      <c r="Z154" s="16">
        <f t="shared" si="125"/>
        <v>-3710</v>
      </c>
      <c r="AA154" s="16">
        <f t="shared" si="126"/>
        <v>-1450</v>
      </c>
      <c r="AB154" s="16">
        <f t="shared" si="127"/>
        <v>-493.16</v>
      </c>
      <c r="AC154" s="16">
        <f t="shared" si="128"/>
        <v>-2595</v>
      </c>
      <c r="AD154" s="16">
        <f t="shared" si="129"/>
        <v>-2385</v>
      </c>
      <c r="AE154" s="16">
        <f t="shared" si="130"/>
        <v>0</v>
      </c>
      <c r="AF154" s="16">
        <f t="shared" si="131"/>
        <v>-2925</v>
      </c>
      <c r="AG154" s="16">
        <f t="shared" si="132"/>
        <v>-22038.16</v>
      </c>
    </row>
    <row r="155" spans="1:33" x14ac:dyDescent="0.25">
      <c r="A155" s="21" t="s">
        <v>359</v>
      </c>
      <c r="B155" s="14" t="s">
        <v>360</v>
      </c>
      <c r="C155" s="17">
        <v>245</v>
      </c>
      <c r="D155" s="17">
        <v>399</v>
      </c>
      <c r="E155" s="17">
        <v>0</v>
      </c>
      <c r="F155" s="17">
        <v>0</v>
      </c>
      <c r="G155" s="17">
        <v>208</v>
      </c>
      <c r="H155" s="17">
        <v>0</v>
      </c>
      <c r="I155" s="17">
        <v>0</v>
      </c>
      <c r="J155" s="17">
        <v>498</v>
      </c>
      <c r="K155" s="17">
        <v>437</v>
      </c>
      <c r="L155" s="17">
        <v>0</v>
      </c>
      <c r="M155" s="17">
        <v>0</v>
      </c>
      <c r="N155" s="17">
        <v>1384.5</v>
      </c>
      <c r="O155" s="17">
        <v>3171.5</v>
      </c>
      <c r="Q155" s="15">
        <v>5</v>
      </c>
      <c r="R155" s="14" t="s">
        <v>361</v>
      </c>
      <c r="U155" s="16">
        <f t="shared" si="120"/>
        <v>-245</v>
      </c>
      <c r="V155" s="16">
        <f t="shared" si="121"/>
        <v>-399</v>
      </c>
      <c r="W155" s="16">
        <f t="shared" si="122"/>
        <v>0</v>
      </c>
      <c r="X155" s="16">
        <f t="shared" si="123"/>
        <v>0</v>
      </c>
      <c r="Y155" s="16">
        <f t="shared" si="124"/>
        <v>-208</v>
      </c>
      <c r="Z155" s="16">
        <f t="shared" si="125"/>
        <v>0</v>
      </c>
      <c r="AA155" s="16">
        <f t="shared" si="126"/>
        <v>0</v>
      </c>
      <c r="AB155" s="16">
        <f t="shared" si="127"/>
        <v>-498</v>
      </c>
      <c r="AC155" s="16">
        <f t="shared" si="128"/>
        <v>-437</v>
      </c>
      <c r="AD155" s="16">
        <f t="shared" si="129"/>
        <v>0</v>
      </c>
      <c r="AE155" s="16">
        <f t="shared" si="130"/>
        <v>0</v>
      </c>
      <c r="AF155" s="16">
        <f t="shared" si="131"/>
        <v>-1384.5</v>
      </c>
      <c r="AG155" s="16">
        <f t="shared" si="132"/>
        <v>-3171.5</v>
      </c>
    </row>
    <row r="156" spans="1:33" x14ac:dyDescent="0.25">
      <c r="A156" s="21" t="s">
        <v>362</v>
      </c>
      <c r="B156" s="14" t="s">
        <v>363</v>
      </c>
      <c r="C156" s="17">
        <v>1053.03</v>
      </c>
      <c r="D156" s="17">
        <v>-273.25</v>
      </c>
      <c r="E156" s="17">
        <v>751.29</v>
      </c>
      <c r="F156" s="17">
        <v>0</v>
      </c>
      <c r="G156" s="17">
        <v>196.52</v>
      </c>
      <c r="H156" s="17">
        <v>548.37</v>
      </c>
      <c r="I156" s="17">
        <v>460</v>
      </c>
      <c r="J156" s="17">
        <v>85</v>
      </c>
      <c r="K156" s="17">
        <v>470.8</v>
      </c>
      <c r="L156" s="17">
        <v>295.81</v>
      </c>
      <c r="M156" s="17">
        <v>0</v>
      </c>
      <c r="N156" s="17">
        <v>387.5</v>
      </c>
      <c r="O156" s="17">
        <v>3975.07</v>
      </c>
      <c r="Q156" s="15">
        <v>5</v>
      </c>
      <c r="R156" s="14" t="s">
        <v>364</v>
      </c>
      <c r="U156" s="16">
        <f t="shared" si="120"/>
        <v>-1053.03</v>
      </c>
      <c r="V156" s="16">
        <f t="shared" si="121"/>
        <v>273.25</v>
      </c>
      <c r="W156" s="16">
        <f t="shared" si="122"/>
        <v>-751.29</v>
      </c>
      <c r="X156" s="16">
        <f t="shared" si="123"/>
        <v>0</v>
      </c>
      <c r="Y156" s="16">
        <f t="shared" si="124"/>
        <v>-196.52</v>
      </c>
      <c r="Z156" s="16">
        <f t="shared" si="125"/>
        <v>-548.37</v>
      </c>
      <c r="AA156" s="16">
        <f t="shared" si="126"/>
        <v>-460</v>
      </c>
      <c r="AB156" s="16">
        <f t="shared" si="127"/>
        <v>-85</v>
      </c>
      <c r="AC156" s="16">
        <f t="shared" si="128"/>
        <v>-470.8</v>
      </c>
      <c r="AD156" s="16">
        <f t="shared" si="129"/>
        <v>-295.81</v>
      </c>
      <c r="AE156" s="16">
        <f t="shared" si="130"/>
        <v>0</v>
      </c>
      <c r="AF156" s="16">
        <f t="shared" si="131"/>
        <v>-387.5</v>
      </c>
      <c r="AG156" s="16">
        <f t="shared" si="132"/>
        <v>-3975.07</v>
      </c>
    </row>
    <row r="157" spans="1:33" x14ac:dyDescent="0.25">
      <c r="A157" s="21" t="s">
        <v>365</v>
      </c>
      <c r="B157" s="14" t="s">
        <v>366</v>
      </c>
      <c r="C157" s="17">
        <v>117.01</v>
      </c>
      <c r="D157" s="17">
        <v>82.28</v>
      </c>
      <c r="E157" s="17">
        <v>0</v>
      </c>
      <c r="F157" s="17">
        <v>255.14</v>
      </c>
      <c r="G157" s="17">
        <v>22.61</v>
      </c>
      <c r="H157" s="17">
        <v>133.44</v>
      </c>
      <c r="I157" s="17">
        <v>127.81</v>
      </c>
      <c r="J157" s="17">
        <v>462.17</v>
      </c>
      <c r="K157" s="17">
        <v>974.01</v>
      </c>
      <c r="L157" s="17">
        <v>155.1</v>
      </c>
      <c r="M157" s="17">
        <v>974.01</v>
      </c>
      <c r="N157" s="17">
        <v>77.180000000000007</v>
      </c>
      <c r="O157" s="17">
        <v>3380.76</v>
      </c>
      <c r="Q157" s="15">
        <v>5</v>
      </c>
      <c r="R157" s="14" t="s">
        <v>367</v>
      </c>
      <c r="U157" s="16">
        <f t="shared" si="120"/>
        <v>-117.01</v>
      </c>
      <c r="V157" s="16">
        <f t="shared" si="121"/>
        <v>-82.28</v>
      </c>
      <c r="W157" s="16">
        <f t="shared" si="122"/>
        <v>0</v>
      </c>
      <c r="X157" s="16">
        <f t="shared" si="123"/>
        <v>-255.14</v>
      </c>
      <c r="Y157" s="16">
        <f t="shared" si="124"/>
        <v>-22.61</v>
      </c>
      <c r="Z157" s="16">
        <f t="shared" si="125"/>
        <v>-133.44</v>
      </c>
      <c r="AA157" s="16">
        <f t="shared" si="126"/>
        <v>-127.81</v>
      </c>
      <c r="AB157" s="16">
        <f t="shared" si="127"/>
        <v>-462.17</v>
      </c>
      <c r="AC157" s="16">
        <f t="shared" si="128"/>
        <v>-974.01</v>
      </c>
      <c r="AD157" s="16">
        <f t="shared" si="129"/>
        <v>-155.1</v>
      </c>
      <c r="AE157" s="16">
        <f t="shared" si="130"/>
        <v>-974.01</v>
      </c>
      <c r="AF157" s="16">
        <f t="shared" si="131"/>
        <v>-77.180000000000007</v>
      </c>
      <c r="AG157" s="16">
        <f t="shared" si="132"/>
        <v>-3380.76</v>
      </c>
    </row>
    <row r="158" spans="1:33" x14ac:dyDescent="0.25">
      <c r="A158" s="21" t="s">
        <v>368</v>
      </c>
      <c r="B158" s="14" t="s">
        <v>369</v>
      </c>
      <c r="C158" s="17">
        <v>3343.13</v>
      </c>
      <c r="D158" s="17">
        <v>1961.08</v>
      </c>
      <c r="E158" s="17">
        <v>598.30999999999995</v>
      </c>
      <c r="F158" s="17">
        <v>2039.95</v>
      </c>
      <c r="G158" s="17">
        <v>1264.8900000000001</v>
      </c>
      <c r="H158" s="17">
        <v>5546.18</v>
      </c>
      <c r="I158" s="17">
        <v>5773.51</v>
      </c>
      <c r="J158" s="17">
        <v>5016.3999999999996</v>
      </c>
      <c r="K158" s="17">
        <v>1206.1600000000001</v>
      </c>
      <c r="L158" s="17">
        <v>1370.13</v>
      </c>
      <c r="M158" s="17">
        <v>2300.15</v>
      </c>
      <c r="N158" s="17">
        <v>4998.57</v>
      </c>
      <c r="O158" s="17">
        <v>35418.46</v>
      </c>
      <c r="Q158" s="15">
        <v>5</v>
      </c>
      <c r="R158" s="14" t="s">
        <v>370</v>
      </c>
      <c r="U158" s="16">
        <f t="shared" si="120"/>
        <v>-3343.13</v>
      </c>
      <c r="V158" s="16">
        <f t="shared" si="121"/>
        <v>-1961.08</v>
      </c>
      <c r="W158" s="16">
        <f t="shared" si="122"/>
        <v>-598.30999999999995</v>
      </c>
      <c r="X158" s="16">
        <f t="shared" si="123"/>
        <v>-2039.95</v>
      </c>
      <c r="Y158" s="16">
        <f t="shared" si="124"/>
        <v>-1264.8900000000001</v>
      </c>
      <c r="Z158" s="16">
        <f t="shared" si="125"/>
        <v>-5546.18</v>
      </c>
      <c r="AA158" s="16">
        <f t="shared" si="126"/>
        <v>-5773.51</v>
      </c>
      <c r="AB158" s="16">
        <f t="shared" si="127"/>
        <v>-5016.3999999999996</v>
      </c>
      <c r="AC158" s="16">
        <f t="shared" si="128"/>
        <v>-1206.1600000000001</v>
      </c>
      <c r="AD158" s="16">
        <f t="shared" si="129"/>
        <v>-1370.13</v>
      </c>
      <c r="AE158" s="16">
        <f t="shared" si="130"/>
        <v>-2300.15</v>
      </c>
      <c r="AF158" s="16">
        <f t="shared" si="131"/>
        <v>-4998.57</v>
      </c>
      <c r="AG158" s="16">
        <f t="shared" si="132"/>
        <v>-35418.46</v>
      </c>
    </row>
    <row r="159" spans="1:33" x14ac:dyDescent="0.25">
      <c r="A159" s="21" t="s">
        <v>371</v>
      </c>
      <c r="B159" s="14" t="s">
        <v>372</v>
      </c>
      <c r="C159" s="17">
        <v>0</v>
      </c>
      <c r="D159" s="17">
        <v>0</v>
      </c>
      <c r="E159" s="17">
        <v>371.51</v>
      </c>
      <c r="F159" s="17">
        <v>900.8</v>
      </c>
      <c r="G159" s="17">
        <v>663.97</v>
      </c>
      <c r="H159" s="17">
        <v>1767.24</v>
      </c>
      <c r="I159" s="17">
        <v>263.73</v>
      </c>
      <c r="J159" s="17">
        <v>379.67</v>
      </c>
      <c r="K159" s="17">
        <v>520.91999999999996</v>
      </c>
      <c r="L159" s="17">
        <v>465.72</v>
      </c>
      <c r="M159" s="17">
        <v>2875.78</v>
      </c>
      <c r="N159" s="17">
        <v>-2372.44</v>
      </c>
      <c r="O159" s="17">
        <v>5836.9</v>
      </c>
      <c r="Q159" s="15">
        <v>5</v>
      </c>
      <c r="R159" s="14" t="s">
        <v>373</v>
      </c>
      <c r="U159" s="16">
        <f t="shared" si="120"/>
        <v>0</v>
      </c>
      <c r="V159" s="16">
        <f t="shared" si="121"/>
        <v>0</v>
      </c>
      <c r="W159" s="16">
        <f t="shared" si="122"/>
        <v>-371.51</v>
      </c>
      <c r="X159" s="16">
        <f t="shared" si="123"/>
        <v>-900.8</v>
      </c>
      <c r="Y159" s="16">
        <f t="shared" si="124"/>
        <v>-663.97</v>
      </c>
      <c r="Z159" s="16">
        <f t="shared" si="125"/>
        <v>-1767.24</v>
      </c>
      <c r="AA159" s="16">
        <f t="shared" si="126"/>
        <v>-263.73</v>
      </c>
      <c r="AB159" s="16">
        <f t="shared" si="127"/>
        <v>-379.67</v>
      </c>
      <c r="AC159" s="16">
        <f t="shared" si="128"/>
        <v>-520.91999999999996</v>
      </c>
      <c r="AD159" s="16">
        <f t="shared" si="129"/>
        <v>-465.72</v>
      </c>
      <c r="AE159" s="16">
        <f t="shared" si="130"/>
        <v>-2875.78</v>
      </c>
      <c r="AF159" s="16">
        <f t="shared" si="131"/>
        <v>2372.44</v>
      </c>
      <c r="AG159" s="16">
        <f t="shared" si="132"/>
        <v>-5836.9</v>
      </c>
    </row>
    <row r="160" spans="1:33" x14ac:dyDescent="0.25">
      <c r="B160" s="12" t="s">
        <v>374</v>
      </c>
      <c r="C160" s="11">
        <f>IF(5 = Q160, U160 * -1, U160)</f>
        <v>6999.35</v>
      </c>
      <c r="D160" s="11">
        <f>IF(5 = Q160, V160 * -1, V160)</f>
        <v>8403.6699999999983</v>
      </c>
      <c r="E160" s="11">
        <f>IF(5 = Q160, W160 * -1, W160)</f>
        <v>7235.1100000000006</v>
      </c>
      <c r="F160" s="11">
        <f>IF(5 = Q160, X160 * -1, X160)</f>
        <v>6748.39</v>
      </c>
      <c r="G160" s="11">
        <f>IF(5 = Q160, Y160 * -1, Y160)</f>
        <v>4502.4900000000007</v>
      </c>
      <c r="H160" s="11">
        <f>IF(5 = Q160, Z160 * -1, Z160)</f>
        <v>17519.730000000003</v>
      </c>
      <c r="I160" s="11">
        <f>IF(5 = Q160, AA160 * -1, AA160)</f>
        <v>13388.55</v>
      </c>
      <c r="J160" s="11">
        <f>IF(5 = Q160, AB160 * -1, AB160)</f>
        <v>11247.9</v>
      </c>
      <c r="K160" s="11">
        <f>IF(5 = Q160, AC160 * -1, AC160)</f>
        <v>8453.89</v>
      </c>
      <c r="L160" s="11">
        <f>IF(5 = Q160, AD160 * -1, AD160)</f>
        <v>6431.7600000000011</v>
      </c>
      <c r="M160" s="11">
        <f>IF(5 = Q160, AE160 * -1, AE160)</f>
        <v>7644.9400000000005</v>
      </c>
      <c r="N160" s="11">
        <f>IF(5 = Q160, AF160 * -1, AF160)</f>
        <v>9315.31</v>
      </c>
      <c r="O160" s="11">
        <f>IF(5 = Q160, AG160 * -1, AG160)</f>
        <v>107891.09</v>
      </c>
      <c r="Q160" s="9">
        <v>5</v>
      </c>
      <c r="R160" s="8" t="str">
        <f>R159</f>
        <v>Argenta Apartments</v>
      </c>
      <c r="S160" s="8">
        <f>S159</f>
        <v>0</v>
      </c>
      <c r="T160" s="9">
        <f>T159</f>
        <v>0</v>
      </c>
      <c r="U160" s="10">
        <f t="shared" ref="U160:AG160" si="133">SUM(U152:U159)</f>
        <v>-6999.35</v>
      </c>
      <c r="V160" s="10">
        <f t="shared" si="133"/>
        <v>-8403.6699999999983</v>
      </c>
      <c r="W160" s="10">
        <f t="shared" si="133"/>
        <v>-7235.1100000000006</v>
      </c>
      <c r="X160" s="10">
        <f t="shared" si="133"/>
        <v>-6748.39</v>
      </c>
      <c r="Y160" s="10">
        <f t="shared" si="133"/>
        <v>-4502.4900000000007</v>
      </c>
      <c r="Z160" s="10">
        <f t="shared" si="133"/>
        <v>-17519.730000000003</v>
      </c>
      <c r="AA160" s="10">
        <f t="shared" si="133"/>
        <v>-13388.55</v>
      </c>
      <c r="AB160" s="10">
        <f t="shared" si="133"/>
        <v>-11247.9</v>
      </c>
      <c r="AC160" s="10">
        <f t="shared" si="133"/>
        <v>-8453.89</v>
      </c>
      <c r="AD160" s="10">
        <f t="shared" si="133"/>
        <v>-6431.7600000000011</v>
      </c>
      <c r="AE160" s="10">
        <f t="shared" si="133"/>
        <v>-7644.9400000000005</v>
      </c>
      <c r="AF160" s="10">
        <f t="shared" si="133"/>
        <v>-9315.31</v>
      </c>
      <c r="AG160" s="10">
        <f t="shared" si="133"/>
        <v>-107891.09</v>
      </c>
    </row>
    <row r="162" spans="1:33" x14ac:dyDescent="0.25">
      <c r="A162" s="19" t="s">
        <v>375</v>
      </c>
    </row>
    <row r="163" spans="1:33" x14ac:dyDescent="0.25">
      <c r="A163" s="21" t="s">
        <v>376</v>
      </c>
      <c r="B163" s="14" t="s">
        <v>377</v>
      </c>
      <c r="C163" s="17">
        <v>1544</v>
      </c>
      <c r="D163" s="17">
        <v>1544</v>
      </c>
      <c r="E163" s="17">
        <v>1344</v>
      </c>
      <c r="F163" s="17">
        <v>1544</v>
      </c>
      <c r="G163" s="17">
        <v>1544</v>
      </c>
      <c r="H163" s="17">
        <v>1544</v>
      </c>
      <c r="I163" s="17">
        <v>2745.64</v>
      </c>
      <c r="J163" s="17">
        <v>2311</v>
      </c>
      <c r="K163" s="17">
        <v>2311</v>
      </c>
      <c r="L163" s="17">
        <v>2821</v>
      </c>
      <c r="M163" s="17">
        <v>1017.35</v>
      </c>
      <c r="N163" s="17">
        <v>1977</v>
      </c>
      <c r="O163" s="17">
        <v>22246.99</v>
      </c>
      <c r="Q163" s="15">
        <v>5</v>
      </c>
      <c r="R163" s="14" t="s">
        <v>378</v>
      </c>
      <c r="U163" s="16">
        <f t="shared" ref="U163:U173" si="134">IF(5 = Q163, C163 * -1, C163)</f>
        <v>-1544</v>
      </c>
      <c r="V163" s="16">
        <f t="shared" ref="V163:V173" si="135">IF(5 = Q163, D163 * -1, D163)</f>
        <v>-1544</v>
      </c>
      <c r="W163" s="16">
        <f t="shared" ref="W163:W173" si="136">IF(5 = Q163, E163 * -1, E163)</f>
        <v>-1344</v>
      </c>
      <c r="X163" s="16">
        <f t="shared" ref="X163:X173" si="137">IF(5 = Q163, F163 * -1, F163)</f>
        <v>-1544</v>
      </c>
      <c r="Y163" s="16">
        <f t="shared" ref="Y163:Y173" si="138">IF(5 = Q163, G163 * -1, G163)</f>
        <v>-1544</v>
      </c>
      <c r="Z163" s="16">
        <f t="shared" ref="Z163:Z173" si="139">IF(5 = Q163, H163 * -1, H163)</f>
        <v>-1544</v>
      </c>
      <c r="AA163" s="16">
        <f t="shared" ref="AA163:AA173" si="140">IF(5 = Q163, I163 * -1, I163)</f>
        <v>-2745.64</v>
      </c>
      <c r="AB163" s="16">
        <f t="shared" ref="AB163:AB173" si="141">IF(5 = Q163, J163 * -1, J163)</f>
        <v>-2311</v>
      </c>
      <c r="AC163" s="16">
        <f t="shared" ref="AC163:AC173" si="142">IF(5 = Q163, K163 * -1, K163)</f>
        <v>-2311</v>
      </c>
      <c r="AD163" s="16">
        <f t="shared" ref="AD163:AD173" si="143">IF(5 = Q163, L163 * -1, L163)</f>
        <v>-2821</v>
      </c>
      <c r="AE163" s="16">
        <f t="shared" ref="AE163:AE173" si="144">IF(5 = Q163, M163 * -1, M163)</f>
        <v>-1017.35</v>
      </c>
      <c r="AF163" s="16">
        <f t="shared" ref="AF163:AF173" si="145">IF(5 = Q163, N163 * -1, N163)</f>
        <v>-1977</v>
      </c>
      <c r="AG163" s="16">
        <f t="shared" ref="AG163:AG173" si="146">IF(5 = Q163, O163 * -1, O163)</f>
        <v>-22246.99</v>
      </c>
    </row>
    <row r="164" spans="1:33" x14ac:dyDescent="0.25">
      <c r="A164" s="21" t="s">
        <v>379</v>
      </c>
      <c r="B164" s="14" t="s">
        <v>380</v>
      </c>
      <c r="C164" s="17">
        <v>2213.75</v>
      </c>
      <c r="D164" s="17">
        <v>2320.0500000000002</v>
      </c>
      <c r="E164" s="17">
        <v>2004.33</v>
      </c>
      <c r="F164" s="17">
        <v>2004.33</v>
      </c>
      <c r="G164" s="17">
        <v>1906.56</v>
      </c>
      <c r="H164" s="17">
        <v>1635.86</v>
      </c>
      <c r="I164" s="17">
        <v>1312.21</v>
      </c>
      <c r="J164" s="17">
        <v>1635.86</v>
      </c>
      <c r="K164" s="17">
        <v>1962.44</v>
      </c>
      <c r="L164" s="17">
        <v>1962.44</v>
      </c>
      <c r="M164" s="17">
        <v>1962.44</v>
      </c>
      <c r="N164" s="17">
        <v>2462.44</v>
      </c>
      <c r="O164" s="17">
        <v>23382.71</v>
      </c>
      <c r="Q164" s="15">
        <v>5</v>
      </c>
      <c r="R164" s="14" t="s">
        <v>381</v>
      </c>
      <c r="U164" s="16">
        <f t="shared" si="134"/>
        <v>-2213.75</v>
      </c>
      <c r="V164" s="16">
        <f t="shared" si="135"/>
        <v>-2320.0500000000002</v>
      </c>
      <c r="W164" s="16">
        <f t="shared" si="136"/>
        <v>-2004.33</v>
      </c>
      <c r="X164" s="16">
        <f t="shared" si="137"/>
        <v>-2004.33</v>
      </c>
      <c r="Y164" s="16">
        <f t="shared" si="138"/>
        <v>-1906.56</v>
      </c>
      <c r="Z164" s="16">
        <f t="shared" si="139"/>
        <v>-1635.86</v>
      </c>
      <c r="AA164" s="16">
        <f t="shared" si="140"/>
        <v>-1312.21</v>
      </c>
      <c r="AB164" s="16">
        <f t="shared" si="141"/>
        <v>-1635.86</v>
      </c>
      <c r="AC164" s="16">
        <f t="shared" si="142"/>
        <v>-1962.44</v>
      </c>
      <c r="AD164" s="16">
        <f t="shared" si="143"/>
        <v>-1962.44</v>
      </c>
      <c r="AE164" s="16">
        <f t="shared" si="144"/>
        <v>-1962.44</v>
      </c>
      <c r="AF164" s="16">
        <f t="shared" si="145"/>
        <v>-2462.44</v>
      </c>
      <c r="AG164" s="16">
        <f t="shared" si="146"/>
        <v>-23382.71</v>
      </c>
    </row>
    <row r="165" spans="1:33" x14ac:dyDescent="0.25">
      <c r="A165" s="21" t="s">
        <v>382</v>
      </c>
      <c r="B165" s="14" t="s">
        <v>383</v>
      </c>
      <c r="C165" s="17">
        <v>1356</v>
      </c>
      <c r="D165" s="17">
        <v>1356</v>
      </c>
      <c r="E165" s="17">
        <v>1356</v>
      </c>
      <c r="F165" s="17">
        <v>750</v>
      </c>
      <c r="G165" s="17">
        <v>0</v>
      </c>
      <c r="H165" s="17">
        <v>529</v>
      </c>
      <c r="I165" s="17">
        <v>829</v>
      </c>
      <c r="J165" s="17">
        <v>1487</v>
      </c>
      <c r="K165" s="17">
        <v>4329</v>
      </c>
      <c r="L165" s="17">
        <v>-71</v>
      </c>
      <c r="M165" s="17">
        <v>2078</v>
      </c>
      <c r="N165" s="17">
        <v>400</v>
      </c>
      <c r="O165" s="17">
        <v>14399</v>
      </c>
      <c r="Q165" s="15">
        <v>5</v>
      </c>
      <c r="R165" s="14" t="s">
        <v>384</v>
      </c>
      <c r="U165" s="16">
        <f t="shared" si="134"/>
        <v>-1356</v>
      </c>
      <c r="V165" s="16">
        <f t="shared" si="135"/>
        <v>-1356</v>
      </c>
      <c r="W165" s="16">
        <f t="shared" si="136"/>
        <v>-1356</v>
      </c>
      <c r="X165" s="16">
        <f t="shared" si="137"/>
        <v>-750</v>
      </c>
      <c r="Y165" s="16">
        <f t="shared" si="138"/>
        <v>0</v>
      </c>
      <c r="Z165" s="16">
        <f t="shared" si="139"/>
        <v>-529</v>
      </c>
      <c r="AA165" s="16">
        <f t="shared" si="140"/>
        <v>-829</v>
      </c>
      <c r="AB165" s="16">
        <f t="shared" si="141"/>
        <v>-1487</v>
      </c>
      <c r="AC165" s="16">
        <f t="shared" si="142"/>
        <v>-4329</v>
      </c>
      <c r="AD165" s="16">
        <f t="shared" si="143"/>
        <v>71</v>
      </c>
      <c r="AE165" s="16">
        <f t="shared" si="144"/>
        <v>-2078</v>
      </c>
      <c r="AF165" s="16">
        <f t="shared" si="145"/>
        <v>-400</v>
      </c>
      <c r="AG165" s="16">
        <f t="shared" si="146"/>
        <v>-14399</v>
      </c>
    </row>
    <row r="166" spans="1:33" x14ac:dyDescent="0.25">
      <c r="A166" s="21" t="s">
        <v>385</v>
      </c>
      <c r="B166" s="14" t="s">
        <v>386</v>
      </c>
      <c r="C166" s="17">
        <v>0</v>
      </c>
      <c r="D166" s="17">
        <v>0</v>
      </c>
      <c r="E166" s="17">
        <v>-349.17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-349.17</v>
      </c>
      <c r="Q166" s="15">
        <v>5</v>
      </c>
      <c r="R166" s="14" t="s">
        <v>387</v>
      </c>
      <c r="U166" s="16">
        <f t="shared" si="134"/>
        <v>0</v>
      </c>
      <c r="V166" s="16">
        <f t="shared" si="135"/>
        <v>0</v>
      </c>
      <c r="W166" s="16">
        <f t="shared" si="136"/>
        <v>349.17</v>
      </c>
      <c r="X166" s="16">
        <f t="shared" si="137"/>
        <v>0</v>
      </c>
      <c r="Y166" s="16">
        <f t="shared" si="138"/>
        <v>0</v>
      </c>
      <c r="Z166" s="16">
        <f t="shared" si="139"/>
        <v>0</v>
      </c>
      <c r="AA166" s="16">
        <f t="shared" si="140"/>
        <v>0</v>
      </c>
      <c r="AB166" s="16">
        <f t="shared" si="141"/>
        <v>0</v>
      </c>
      <c r="AC166" s="16">
        <f t="shared" si="142"/>
        <v>0</v>
      </c>
      <c r="AD166" s="16">
        <f t="shared" si="143"/>
        <v>0</v>
      </c>
      <c r="AE166" s="16">
        <f t="shared" si="144"/>
        <v>0</v>
      </c>
      <c r="AF166" s="16">
        <f t="shared" si="145"/>
        <v>0</v>
      </c>
      <c r="AG166" s="16">
        <f t="shared" si="146"/>
        <v>349.17</v>
      </c>
    </row>
    <row r="167" spans="1:33" x14ac:dyDescent="0.25">
      <c r="A167" s="21" t="s">
        <v>388</v>
      </c>
      <c r="B167" s="14" t="s">
        <v>389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164.85</v>
      </c>
      <c r="I167" s="17">
        <v>0</v>
      </c>
      <c r="J167" s="17">
        <v>0</v>
      </c>
      <c r="K167" s="17">
        <v>210</v>
      </c>
      <c r="L167" s="17">
        <v>0</v>
      </c>
      <c r="M167" s="17">
        <v>85.12</v>
      </c>
      <c r="N167" s="17">
        <v>0</v>
      </c>
      <c r="O167" s="17">
        <v>459.97</v>
      </c>
      <c r="Q167" s="15">
        <v>5</v>
      </c>
      <c r="R167" s="14" t="s">
        <v>390</v>
      </c>
      <c r="U167" s="16">
        <f t="shared" si="134"/>
        <v>0</v>
      </c>
      <c r="V167" s="16">
        <f t="shared" si="135"/>
        <v>0</v>
      </c>
      <c r="W167" s="16">
        <f t="shared" si="136"/>
        <v>0</v>
      </c>
      <c r="X167" s="16">
        <f t="shared" si="137"/>
        <v>0</v>
      </c>
      <c r="Y167" s="16">
        <f t="shared" si="138"/>
        <v>0</v>
      </c>
      <c r="Z167" s="16">
        <f t="shared" si="139"/>
        <v>-164.85</v>
      </c>
      <c r="AA167" s="16">
        <f t="shared" si="140"/>
        <v>0</v>
      </c>
      <c r="AB167" s="16">
        <f t="shared" si="141"/>
        <v>0</v>
      </c>
      <c r="AC167" s="16">
        <f t="shared" si="142"/>
        <v>-210</v>
      </c>
      <c r="AD167" s="16">
        <f t="shared" si="143"/>
        <v>0</v>
      </c>
      <c r="AE167" s="16">
        <f t="shared" si="144"/>
        <v>-85.12</v>
      </c>
      <c r="AF167" s="16">
        <f t="shared" si="145"/>
        <v>0</v>
      </c>
      <c r="AG167" s="16">
        <f t="shared" si="146"/>
        <v>-459.97</v>
      </c>
    </row>
    <row r="168" spans="1:33" x14ac:dyDescent="0.25">
      <c r="A168" s="21" t="s">
        <v>391</v>
      </c>
      <c r="B168" s="14" t="s">
        <v>392</v>
      </c>
      <c r="C168" s="17">
        <v>0</v>
      </c>
      <c r="D168" s="17">
        <v>64.099999999999994</v>
      </c>
      <c r="E168" s="17">
        <v>0</v>
      </c>
      <c r="F168" s="17">
        <v>0</v>
      </c>
      <c r="G168" s="17">
        <v>0</v>
      </c>
      <c r="H168" s="17">
        <v>41.32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105.42</v>
      </c>
      <c r="Q168" s="15">
        <v>5</v>
      </c>
      <c r="R168" s="14" t="s">
        <v>393</v>
      </c>
      <c r="U168" s="16">
        <f t="shared" si="134"/>
        <v>0</v>
      </c>
      <c r="V168" s="16">
        <f t="shared" si="135"/>
        <v>-64.099999999999994</v>
      </c>
      <c r="W168" s="16">
        <f t="shared" si="136"/>
        <v>0</v>
      </c>
      <c r="X168" s="16">
        <f t="shared" si="137"/>
        <v>0</v>
      </c>
      <c r="Y168" s="16">
        <f t="shared" si="138"/>
        <v>0</v>
      </c>
      <c r="Z168" s="16">
        <f t="shared" si="139"/>
        <v>-41.32</v>
      </c>
      <c r="AA168" s="16">
        <f t="shared" si="140"/>
        <v>0</v>
      </c>
      <c r="AB168" s="16">
        <f t="shared" si="141"/>
        <v>0</v>
      </c>
      <c r="AC168" s="16">
        <f t="shared" si="142"/>
        <v>0</v>
      </c>
      <c r="AD168" s="16">
        <f t="shared" si="143"/>
        <v>0</v>
      </c>
      <c r="AE168" s="16">
        <f t="shared" si="144"/>
        <v>0</v>
      </c>
      <c r="AF168" s="16">
        <f t="shared" si="145"/>
        <v>0</v>
      </c>
      <c r="AG168" s="16">
        <f t="shared" si="146"/>
        <v>-105.42</v>
      </c>
    </row>
    <row r="169" spans="1:33" x14ac:dyDescent="0.25">
      <c r="A169" s="21" t="s">
        <v>394</v>
      </c>
      <c r="B169" s="14" t="s">
        <v>395</v>
      </c>
      <c r="C169" s="17">
        <v>0</v>
      </c>
      <c r="D169" s="17">
        <v>0</v>
      </c>
      <c r="E169" s="17">
        <v>81.88</v>
      </c>
      <c r="F169" s="17">
        <v>81.88</v>
      </c>
      <c r="G169" s="17">
        <v>82.39</v>
      </c>
      <c r="H169" s="17">
        <v>81.88</v>
      </c>
      <c r="I169" s="17">
        <v>81.88</v>
      </c>
      <c r="J169" s="17">
        <v>81.88</v>
      </c>
      <c r="K169" s="17">
        <v>0</v>
      </c>
      <c r="L169" s="17">
        <v>0</v>
      </c>
      <c r="M169" s="17">
        <v>0</v>
      </c>
      <c r="N169" s="17">
        <v>0</v>
      </c>
      <c r="O169" s="17">
        <v>491.79</v>
      </c>
      <c r="Q169" s="15">
        <v>5</v>
      </c>
      <c r="R169" s="14" t="s">
        <v>396</v>
      </c>
      <c r="U169" s="16">
        <f t="shared" si="134"/>
        <v>0</v>
      </c>
      <c r="V169" s="16">
        <f t="shared" si="135"/>
        <v>0</v>
      </c>
      <c r="W169" s="16">
        <f t="shared" si="136"/>
        <v>-81.88</v>
      </c>
      <c r="X169" s="16">
        <f t="shared" si="137"/>
        <v>-81.88</v>
      </c>
      <c r="Y169" s="16">
        <f t="shared" si="138"/>
        <v>-82.39</v>
      </c>
      <c r="Z169" s="16">
        <f t="shared" si="139"/>
        <v>-81.88</v>
      </c>
      <c r="AA169" s="16">
        <f t="shared" si="140"/>
        <v>-81.88</v>
      </c>
      <c r="AB169" s="16">
        <f t="shared" si="141"/>
        <v>-81.88</v>
      </c>
      <c r="AC169" s="16">
        <f t="shared" si="142"/>
        <v>0</v>
      </c>
      <c r="AD169" s="16">
        <f t="shared" si="143"/>
        <v>0</v>
      </c>
      <c r="AE169" s="16">
        <f t="shared" si="144"/>
        <v>0</v>
      </c>
      <c r="AF169" s="16">
        <f t="shared" si="145"/>
        <v>0</v>
      </c>
      <c r="AG169" s="16">
        <f t="shared" si="146"/>
        <v>-491.79</v>
      </c>
    </row>
    <row r="170" spans="1:33" x14ac:dyDescent="0.25">
      <c r="A170" s="21" t="s">
        <v>397</v>
      </c>
      <c r="B170" s="14" t="s">
        <v>398</v>
      </c>
      <c r="C170" s="17">
        <v>395.33</v>
      </c>
      <c r="D170" s="17">
        <v>166.27</v>
      </c>
      <c r="E170" s="17">
        <v>53.91</v>
      </c>
      <c r="F170" s="17">
        <v>0</v>
      </c>
      <c r="G170" s="17">
        <v>0</v>
      </c>
      <c r="H170" s="17">
        <v>153.25</v>
      </c>
      <c r="I170" s="17">
        <v>122.63</v>
      </c>
      <c r="J170" s="17">
        <v>200.47</v>
      </c>
      <c r="K170" s="17">
        <v>201.41</v>
      </c>
      <c r="L170" s="17">
        <v>0</v>
      </c>
      <c r="M170" s="17">
        <v>0</v>
      </c>
      <c r="N170" s="17">
        <v>0</v>
      </c>
      <c r="O170" s="17">
        <v>1293.27</v>
      </c>
      <c r="Q170" s="15">
        <v>5</v>
      </c>
      <c r="R170" s="14" t="s">
        <v>399</v>
      </c>
      <c r="U170" s="16">
        <f t="shared" si="134"/>
        <v>-395.33</v>
      </c>
      <c r="V170" s="16">
        <f t="shared" si="135"/>
        <v>-166.27</v>
      </c>
      <c r="W170" s="16">
        <f t="shared" si="136"/>
        <v>-53.91</v>
      </c>
      <c r="X170" s="16">
        <f t="shared" si="137"/>
        <v>0</v>
      </c>
      <c r="Y170" s="16">
        <f t="shared" si="138"/>
        <v>0</v>
      </c>
      <c r="Z170" s="16">
        <f t="shared" si="139"/>
        <v>-153.25</v>
      </c>
      <c r="AA170" s="16">
        <f t="shared" si="140"/>
        <v>-122.63</v>
      </c>
      <c r="AB170" s="16">
        <f t="shared" si="141"/>
        <v>-200.47</v>
      </c>
      <c r="AC170" s="16">
        <f t="shared" si="142"/>
        <v>-201.41</v>
      </c>
      <c r="AD170" s="16">
        <f t="shared" si="143"/>
        <v>0</v>
      </c>
      <c r="AE170" s="16">
        <f t="shared" si="144"/>
        <v>0</v>
      </c>
      <c r="AF170" s="16">
        <f t="shared" si="145"/>
        <v>0</v>
      </c>
      <c r="AG170" s="16">
        <f t="shared" si="146"/>
        <v>-1293.27</v>
      </c>
    </row>
    <row r="171" spans="1:33" x14ac:dyDescent="0.25">
      <c r="A171" s="21" t="s">
        <v>400</v>
      </c>
      <c r="B171" s="14" t="s">
        <v>401</v>
      </c>
      <c r="C171" s="17">
        <v>223.4</v>
      </c>
      <c r="D171" s="17">
        <v>668.22</v>
      </c>
      <c r="E171" s="17">
        <v>147.68</v>
      </c>
      <c r="F171" s="17">
        <v>-20</v>
      </c>
      <c r="G171" s="17">
        <v>0</v>
      </c>
      <c r="H171" s="17">
        <v>188.98</v>
      </c>
      <c r="I171" s="17">
        <v>0</v>
      </c>
      <c r="J171" s="17">
        <v>97.35</v>
      </c>
      <c r="K171" s="17">
        <v>0</v>
      </c>
      <c r="L171" s="17">
        <v>0</v>
      </c>
      <c r="M171" s="17">
        <v>0</v>
      </c>
      <c r="N171" s="17">
        <v>889</v>
      </c>
      <c r="O171" s="17">
        <v>2194.63</v>
      </c>
      <c r="Q171" s="15">
        <v>5</v>
      </c>
      <c r="R171" s="14" t="s">
        <v>402</v>
      </c>
      <c r="U171" s="16">
        <f t="shared" si="134"/>
        <v>-223.4</v>
      </c>
      <c r="V171" s="16">
        <f t="shared" si="135"/>
        <v>-668.22</v>
      </c>
      <c r="W171" s="16">
        <f t="shared" si="136"/>
        <v>-147.68</v>
      </c>
      <c r="X171" s="16">
        <f t="shared" si="137"/>
        <v>20</v>
      </c>
      <c r="Y171" s="16">
        <f t="shared" si="138"/>
        <v>0</v>
      </c>
      <c r="Z171" s="16">
        <f t="shared" si="139"/>
        <v>-188.98</v>
      </c>
      <c r="AA171" s="16">
        <f t="shared" si="140"/>
        <v>0</v>
      </c>
      <c r="AB171" s="16">
        <f t="shared" si="141"/>
        <v>-97.35</v>
      </c>
      <c r="AC171" s="16">
        <f t="shared" si="142"/>
        <v>0</v>
      </c>
      <c r="AD171" s="16">
        <f t="shared" si="143"/>
        <v>0</v>
      </c>
      <c r="AE171" s="16">
        <f t="shared" si="144"/>
        <v>0</v>
      </c>
      <c r="AF171" s="16">
        <f t="shared" si="145"/>
        <v>-889</v>
      </c>
      <c r="AG171" s="16">
        <f t="shared" si="146"/>
        <v>-2194.63</v>
      </c>
    </row>
    <row r="172" spans="1:33" x14ac:dyDescent="0.25">
      <c r="A172" s="21" t="s">
        <v>403</v>
      </c>
      <c r="B172" s="14" t="s">
        <v>404</v>
      </c>
      <c r="C172" s="17">
        <v>19.170000000000002</v>
      </c>
      <c r="D172" s="17">
        <v>0</v>
      </c>
      <c r="E172" s="17">
        <v>0</v>
      </c>
      <c r="F172" s="17">
        <v>0</v>
      </c>
      <c r="G172" s="17">
        <v>0</v>
      </c>
      <c r="H172" s="17">
        <v>480.97</v>
      </c>
      <c r="I172" s="17">
        <v>692.12</v>
      </c>
      <c r="J172" s="17">
        <v>0</v>
      </c>
      <c r="K172" s="17">
        <v>12.95</v>
      </c>
      <c r="L172" s="17">
        <v>27.08</v>
      </c>
      <c r="M172" s="17">
        <v>27.08</v>
      </c>
      <c r="N172" s="17">
        <v>27.08</v>
      </c>
      <c r="O172" s="17">
        <v>1286.45</v>
      </c>
      <c r="Q172" s="15">
        <v>5</v>
      </c>
      <c r="R172" s="14" t="s">
        <v>405</v>
      </c>
      <c r="U172" s="16">
        <f t="shared" si="134"/>
        <v>-19.170000000000002</v>
      </c>
      <c r="V172" s="16">
        <f t="shared" si="135"/>
        <v>0</v>
      </c>
      <c r="W172" s="16">
        <f t="shared" si="136"/>
        <v>0</v>
      </c>
      <c r="X172" s="16">
        <f t="shared" si="137"/>
        <v>0</v>
      </c>
      <c r="Y172" s="16">
        <f t="shared" si="138"/>
        <v>0</v>
      </c>
      <c r="Z172" s="16">
        <f t="shared" si="139"/>
        <v>-480.97</v>
      </c>
      <c r="AA172" s="16">
        <f t="shared" si="140"/>
        <v>-692.12</v>
      </c>
      <c r="AB172" s="16">
        <f t="shared" si="141"/>
        <v>0</v>
      </c>
      <c r="AC172" s="16">
        <f t="shared" si="142"/>
        <v>-12.95</v>
      </c>
      <c r="AD172" s="16">
        <f t="shared" si="143"/>
        <v>-27.08</v>
      </c>
      <c r="AE172" s="16">
        <f t="shared" si="144"/>
        <v>-27.08</v>
      </c>
      <c r="AF172" s="16">
        <f t="shared" si="145"/>
        <v>-27.08</v>
      </c>
      <c r="AG172" s="16">
        <f t="shared" si="146"/>
        <v>-1286.45</v>
      </c>
    </row>
    <row r="173" spans="1:33" x14ac:dyDescent="0.25">
      <c r="A173" s="21" t="s">
        <v>406</v>
      </c>
      <c r="B173" s="14" t="s">
        <v>407</v>
      </c>
      <c r="C173" s="17">
        <v>25</v>
      </c>
      <c r="D173" s="17">
        <v>25</v>
      </c>
      <c r="E173" s="17">
        <v>233.84</v>
      </c>
      <c r="F173" s="17">
        <v>258.83999999999997</v>
      </c>
      <c r="G173" s="17">
        <v>260.31</v>
      </c>
      <c r="H173" s="17">
        <v>1373.48</v>
      </c>
      <c r="I173" s="17">
        <v>537.84</v>
      </c>
      <c r="J173" s="17">
        <v>258.83999999999997</v>
      </c>
      <c r="K173" s="17">
        <v>25</v>
      </c>
      <c r="L173" s="17">
        <v>0</v>
      </c>
      <c r="M173" s="17">
        <v>50</v>
      </c>
      <c r="N173" s="17">
        <v>25</v>
      </c>
      <c r="O173" s="17">
        <v>3073.15</v>
      </c>
      <c r="Q173" s="15">
        <v>5</v>
      </c>
      <c r="R173" s="14" t="s">
        <v>408</v>
      </c>
      <c r="U173" s="16">
        <f t="shared" si="134"/>
        <v>-25</v>
      </c>
      <c r="V173" s="16">
        <f t="shared" si="135"/>
        <v>-25</v>
      </c>
      <c r="W173" s="16">
        <f t="shared" si="136"/>
        <v>-233.84</v>
      </c>
      <c r="X173" s="16">
        <f t="shared" si="137"/>
        <v>-258.83999999999997</v>
      </c>
      <c r="Y173" s="16">
        <f t="shared" si="138"/>
        <v>-260.31</v>
      </c>
      <c r="Z173" s="16">
        <f t="shared" si="139"/>
        <v>-1373.48</v>
      </c>
      <c r="AA173" s="16">
        <f t="shared" si="140"/>
        <v>-537.84</v>
      </c>
      <c r="AB173" s="16">
        <f t="shared" si="141"/>
        <v>-258.83999999999997</v>
      </c>
      <c r="AC173" s="16">
        <f t="shared" si="142"/>
        <v>-25</v>
      </c>
      <c r="AD173" s="16">
        <f t="shared" si="143"/>
        <v>0</v>
      </c>
      <c r="AE173" s="16">
        <f t="shared" si="144"/>
        <v>-50</v>
      </c>
      <c r="AF173" s="16">
        <f t="shared" si="145"/>
        <v>-25</v>
      </c>
      <c r="AG173" s="16">
        <f t="shared" si="146"/>
        <v>-3073.15</v>
      </c>
    </row>
    <row r="174" spans="1:33" x14ac:dyDescent="0.25">
      <c r="B174" s="12" t="s">
        <v>409</v>
      </c>
      <c r="C174" s="11">
        <f>IF(5 = Q174, U174 * -1, U174)</f>
        <v>5776.65</v>
      </c>
      <c r="D174" s="11">
        <f>IF(5 = Q174, V174 * -1, V174)</f>
        <v>6143.6400000000012</v>
      </c>
      <c r="E174" s="11">
        <f>IF(5 = Q174, W174 * -1, W174)</f>
        <v>4872.47</v>
      </c>
      <c r="F174" s="11">
        <f>IF(5 = Q174, X174 * -1, X174)</f>
        <v>4619.05</v>
      </c>
      <c r="G174" s="11">
        <f>IF(5 = Q174, Y174 * -1, Y174)</f>
        <v>3793.2599999999998</v>
      </c>
      <c r="H174" s="11">
        <f>IF(5 = Q174, Z174 * -1, Z174)</f>
        <v>6193.59</v>
      </c>
      <c r="I174" s="11">
        <f>IF(5 = Q174, AA174 * -1, AA174)</f>
        <v>6321.3200000000006</v>
      </c>
      <c r="J174" s="11">
        <f>IF(5 = Q174, AB174 * -1, AB174)</f>
        <v>6072.4000000000005</v>
      </c>
      <c r="K174" s="11">
        <f>IF(5 = Q174, AC174 * -1, AC174)</f>
        <v>9051.8000000000011</v>
      </c>
      <c r="L174" s="11">
        <f>IF(5 = Q174, AD174 * -1, AD174)</f>
        <v>4739.5200000000004</v>
      </c>
      <c r="M174" s="11">
        <f>IF(5 = Q174, AE174 * -1, AE174)</f>
        <v>5219.99</v>
      </c>
      <c r="N174" s="11">
        <f>IF(5 = Q174, AF174 * -1, AF174)</f>
        <v>5780.52</v>
      </c>
      <c r="O174" s="11">
        <f>IF(5 = Q174, AG174 * -1, AG174)</f>
        <v>68584.209999999992</v>
      </c>
      <c r="Q174" s="9">
        <v>5</v>
      </c>
      <c r="R174" s="8" t="str">
        <f>R173</f>
        <v>Argenta Apartments</v>
      </c>
      <c r="S174" s="8">
        <f>S173</f>
        <v>0</v>
      </c>
      <c r="T174" s="9">
        <f>T173</f>
        <v>0</v>
      </c>
      <c r="U174" s="10">
        <f t="shared" ref="U174:AG174" si="147">SUM(U163:U173)</f>
        <v>-5776.65</v>
      </c>
      <c r="V174" s="10">
        <f t="shared" si="147"/>
        <v>-6143.6400000000012</v>
      </c>
      <c r="W174" s="10">
        <f t="shared" si="147"/>
        <v>-4872.47</v>
      </c>
      <c r="X174" s="10">
        <f t="shared" si="147"/>
        <v>-4619.05</v>
      </c>
      <c r="Y174" s="10">
        <f t="shared" si="147"/>
        <v>-3793.2599999999998</v>
      </c>
      <c r="Z174" s="10">
        <f t="shared" si="147"/>
        <v>-6193.59</v>
      </c>
      <c r="AA174" s="10">
        <f t="shared" si="147"/>
        <v>-6321.3200000000006</v>
      </c>
      <c r="AB174" s="10">
        <f t="shared" si="147"/>
        <v>-6072.4000000000005</v>
      </c>
      <c r="AC174" s="10">
        <f t="shared" si="147"/>
        <v>-9051.8000000000011</v>
      </c>
      <c r="AD174" s="10">
        <f t="shared" si="147"/>
        <v>-4739.5200000000004</v>
      </c>
      <c r="AE174" s="10">
        <f t="shared" si="147"/>
        <v>-5219.99</v>
      </c>
      <c r="AF174" s="10">
        <f t="shared" si="147"/>
        <v>-5780.52</v>
      </c>
      <c r="AG174" s="10">
        <f t="shared" si="147"/>
        <v>-68584.209999999992</v>
      </c>
    </row>
    <row r="176" spans="1:33" x14ac:dyDescent="0.25">
      <c r="A176" s="19" t="s">
        <v>410</v>
      </c>
    </row>
    <row r="177" spans="1:33" x14ac:dyDescent="0.25">
      <c r="A177" s="21" t="s">
        <v>411</v>
      </c>
      <c r="B177" s="14" t="s">
        <v>412</v>
      </c>
      <c r="C177" s="17">
        <v>680</v>
      </c>
      <c r="D177" s="17">
        <v>789.5</v>
      </c>
      <c r="E177" s="17">
        <v>947</v>
      </c>
      <c r="F177" s="17">
        <v>770.25</v>
      </c>
      <c r="G177" s="17">
        <v>835.25</v>
      </c>
      <c r="H177" s="17">
        <v>543.25</v>
      </c>
      <c r="I177" s="17">
        <v>990</v>
      </c>
      <c r="J177" s="17">
        <v>927</v>
      </c>
      <c r="K177" s="17">
        <v>897.75</v>
      </c>
      <c r="L177" s="17">
        <v>553.75</v>
      </c>
      <c r="M177" s="17">
        <v>638.5</v>
      </c>
      <c r="N177" s="17">
        <v>820.5</v>
      </c>
      <c r="O177" s="17">
        <v>9392.75</v>
      </c>
      <c r="Q177" s="15">
        <v>5</v>
      </c>
      <c r="R177" s="14" t="s">
        <v>413</v>
      </c>
      <c r="U177" s="16">
        <f t="shared" ref="U177:U193" si="148">IF(5 = Q177, C177 * -1, C177)</f>
        <v>-680</v>
      </c>
      <c r="V177" s="16">
        <f t="shared" ref="V177:V193" si="149">IF(5 = Q177, D177 * -1, D177)</f>
        <v>-789.5</v>
      </c>
      <c r="W177" s="16">
        <f t="shared" ref="W177:W193" si="150">IF(5 = Q177, E177 * -1, E177)</f>
        <v>-947</v>
      </c>
      <c r="X177" s="16">
        <f t="shared" ref="X177:X193" si="151">IF(5 = Q177, F177 * -1, F177)</f>
        <v>-770.25</v>
      </c>
      <c r="Y177" s="16">
        <f t="shared" ref="Y177:Y193" si="152">IF(5 = Q177, G177 * -1, G177)</f>
        <v>-835.25</v>
      </c>
      <c r="Z177" s="16">
        <f t="shared" ref="Z177:Z193" si="153">IF(5 = Q177, H177 * -1, H177)</f>
        <v>-543.25</v>
      </c>
      <c r="AA177" s="16">
        <f t="shared" ref="AA177:AA193" si="154">IF(5 = Q177, I177 * -1, I177)</f>
        <v>-990</v>
      </c>
      <c r="AB177" s="16">
        <f t="shared" ref="AB177:AB193" si="155">IF(5 = Q177, J177 * -1, J177)</f>
        <v>-927</v>
      </c>
      <c r="AC177" s="16">
        <f t="shared" ref="AC177:AC193" si="156">IF(5 = Q177, K177 * -1, K177)</f>
        <v>-897.75</v>
      </c>
      <c r="AD177" s="16">
        <f t="shared" ref="AD177:AD193" si="157">IF(5 = Q177, L177 * -1, L177)</f>
        <v>-553.75</v>
      </c>
      <c r="AE177" s="16">
        <f t="shared" ref="AE177:AE193" si="158">IF(5 = Q177, M177 * -1, M177)</f>
        <v>-638.5</v>
      </c>
      <c r="AF177" s="16">
        <f t="shared" ref="AF177:AF193" si="159">IF(5 = Q177, N177 * -1, N177)</f>
        <v>-820.5</v>
      </c>
      <c r="AG177" s="16">
        <f t="shared" ref="AG177:AG193" si="160">IF(5 = Q177, O177 * -1, O177)</f>
        <v>-9392.75</v>
      </c>
    </row>
    <row r="178" spans="1:33" x14ac:dyDescent="0.25">
      <c r="A178" s="21" t="s">
        <v>414</v>
      </c>
      <c r="B178" s="14" t="s">
        <v>415</v>
      </c>
      <c r="C178" s="17">
        <v>593.53</v>
      </c>
      <c r="D178" s="17">
        <v>617.30999999999995</v>
      </c>
      <c r="E178" s="17">
        <v>475.26</v>
      </c>
      <c r="F178" s="17">
        <v>691.33</v>
      </c>
      <c r="G178" s="17">
        <v>535.88</v>
      </c>
      <c r="H178" s="17">
        <v>502.78</v>
      </c>
      <c r="I178" s="17">
        <v>478.61</v>
      </c>
      <c r="J178" s="17">
        <v>540.57000000000005</v>
      </c>
      <c r="K178" s="17">
        <v>592.70000000000005</v>
      </c>
      <c r="L178" s="17">
        <v>440.73</v>
      </c>
      <c r="M178" s="17">
        <v>520.32000000000005</v>
      </c>
      <c r="N178" s="17">
        <v>575.16</v>
      </c>
      <c r="O178" s="17">
        <v>6564.18</v>
      </c>
      <c r="Q178" s="15">
        <v>5</v>
      </c>
      <c r="R178" s="14" t="s">
        <v>416</v>
      </c>
      <c r="U178" s="16">
        <f t="shared" si="148"/>
        <v>-593.53</v>
      </c>
      <c r="V178" s="16">
        <f t="shared" si="149"/>
        <v>-617.30999999999995</v>
      </c>
      <c r="W178" s="16">
        <f t="shared" si="150"/>
        <v>-475.26</v>
      </c>
      <c r="X178" s="16">
        <f t="shared" si="151"/>
        <v>-691.33</v>
      </c>
      <c r="Y178" s="16">
        <f t="shared" si="152"/>
        <v>-535.88</v>
      </c>
      <c r="Z178" s="16">
        <f t="shared" si="153"/>
        <v>-502.78</v>
      </c>
      <c r="AA178" s="16">
        <f t="shared" si="154"/>
        <v>-478.61</v>
      </c>
      <c r="AB178" s="16">
        <f t="shared" si="155"/>
        <v>-540.57000000000005</v>
      </c>
      <c r="AC178" s="16">
        <f t="shared" si="156"/>
        <v>-592.70000000000005</v>
      </c>
      <c r="AD178" s="16">
        <f t="shared" si="157"/>
        <v>-440.73</v>
      </c>
      <c r="AE178" s="16">
        <f t="shared" si="158"/>
        <v>-520.32000000000005</v>
      </c>
      <c r="AF178" s="16">
        <f t="shared" si="159"/>
        <v>-575.16</v>
      </c>
      <c r="AG178" s="16">
        <f t="shared" si="160"/>
        <v>-6564.18</v>
      </c>
    </row>
    <row r="179" spans="1:33" x14ac:dyDescent="0.25">
      <c r="A179" s="21" t="s">
        <v>417</v>
      </c>
      <c r="B179" s="14" t="s">
        <v>418</v>
      </c>
      <c r="C179" s="17">
        <v>0</v>
      </c>
      <c r="D179" s="17">
        <v>0</v>
      </c>
      <c r="E179" s="17">
        <v>460</v>
      </c>
      <c r="F179" s="17">
        <v>120</v>
      </c>
      <c r="G179" s="17">
        <v>370.79</v>
      </c>
      <c r="H179" s="17">
        <v>328.6</v>
      </c>
      <c r="I179" s="17">
        <v>328.6</v>
      </c>
      <c r="J179" s="17">
        <v>548.66999999999996</v>
      </c>
      <c r="K179" s="17">
        <v>0</v>
      </c>
      <c r="L179" s="17">
        <v>1079.3800000000001</v>
      </c>
      <c r="M179" s="17">
        <v>347.36</v>
      </c>
      <c r="N179" s="17">
        <v>1023.41</v>
      </c>
      <c r="O179" s="17">
        <v>4606.8100000000004</v>
      </c>
      <c r="Q179" s="15">
        <v>5</v>
      </c>
      <c r="R179" s="14" t="s">
        <v>419</v>
      </c>
      <c r="U179" s="16">
        <f t="shared" si="148"/>
        <v>0</v>
      </c>
      <c r="V179" s="16">
        <f t="shared" si="149"/>
        <v>0</v>
      </c>
      <c r="W179" s="16">
        <f t="shared" si="150"/>
        <v>-460</v>
      </c>
      <c r="X179" s="16">
        <f t="shared" si="151"/>
        <v>-120</v>
      </c>
      <c r="Y179" s="16">
        <f t="shared" si="152"/>
        <v>-370.79</v>
      </c>
      <c r="Z179" s="16">
        <f t="shared" si="153"/>
        <v>-328.6</v>
      </c>
      <c r="AA179" s="16">
        <f t="shared" si="154"/>
        <v>-328.6</v>
      </c>
      <c r="AB179" s="16">
        <f t="shared" si="155"/>
        <v>-548.66999999999996</v>
      </c>
      <c r="AC179" s="16">
        <f t="shared" si="156"/>
        <v>0</v>
      </c>
      <c r="AD179" s="16">
        <f t="shared" si="157"/>
        <v>-1079.3800000000001</v>
      </c>
      <c r="AE179" s="16">
        <f t="shared" si="158"/>
        <v>-347.36</v>
      </c>
      <c r="AF179" s="16">
        <f t="shared" si="159"/>
        <v>-1023.41</v>
      </c>
      <c r="AG179" s="16">
        <f t="shared" si="160"/>
        <v>-4606.8100000000004</v>
      </c>
    </row>
    <row r="180" spans="1:33" x14ac:dyDescent="0.25">
      <c r="A180" s="21" t="s">
        <v>420</v>
      </c>
      <c r="B180" s="14" t="s">
        <v>421</v>
      </c>
      <c r="C180" s="17">
        <v>225</v>
      </c>
      <c r="D180" s="17">
        <v>0</v>
      </c>
      <c r="E180" s="17">
        <v>-225</v>
      </c>
      <c r="F180" s="17">
        <v>0</v>
      </c>
      <c r="G180" s="17">
        <v>225</v>
      </c>
      <c r="H180" s="17">
        <v>0</v>
      </c>
      <c r="I180" s="17">
        <v>0</v>
      </c>
      <c r="J180" s="17">
        <v>0</v>
      </c>
      <c r="K180" s="17">
        <v>-225</v>
      </c>
      <c r="L180" s="17">
        <v>0</v>
      </c>
      <c r="M180" s="17">
        <v>0</v>
      </c>
      <c r="N180" s="17">
        <v>0</v>
      </c>
      <c r="O180" s="17">
        <v>0</v>
      </c>
      <c r="Q180" s="15">
        <v>5</v>
      </c>
      <c r="R180" s="14" t="s">
        <v>422</v>
      </c>
      <c r="U180" s="16">
        <f t="shared" si="148"/>
        <v>-225</v>
      </c>
      <c r="V180" s="16">
        <f t="shared" si="149"/>
        <v>0</v>
      </c>
      <c r="W180" s="16">
        <f t="shared" si="150"/>
        <v>225</v>
      </c>
      <c r="X180" s="16">
        <f t="shared" si="151"/>
        <v>0</v>
      </c>
      <c r="Y180" s="16">
        <f t="shared" si="152"/>
        <v>-225</v>
      </c>
      <c r="Z180" s="16">
        <f t="shared" si="153"/>
        <v>0</v>
      </c>
      <c r="AA180" s="16">
        <f t="shared" si="154"/>
        <v>0</v>
      </c>
      <c r="AB180" s="16">
        <f t="shared" si="155"/>
        <v>0</v>
      </c>
      <c r="AC180" s="16">
        <f t="shared" si="156"/>
        <v>225</v>
      </c>
      <c r="AD180" s="16">
        <f t="shared" si="157"/>
        <v>0</v>
      </c>
      <c r="AE180" s="16">
        <f t="shared" si="158"/>
        <v>0</v>
      </c>
      <c r="AF180" s="16">
        <f t="shared" si="159"/>
        <v>0</v>
      </c>
      <c r="AG180" s="16">
        <f t="shared" si="160"/>
        <v>0</v>
      </c>
    </row>
    <row r="181" spans="1:33" x14ac:dyDescent="0.25">
      <c r="A181" s="21" t="s">
        <v>423</v>
      </c>
      <c r="B181" s="14" t="s">
        <v>424</v>
      </c>
      <c r="C181" s="17">
        <v>0</v>
      </c>
      <c r="D181" s="17">
        <v>246.65</v>
      </c>
      <c r="E181" s="17">
        <v>-246.65</v>
      </c>
      <c r="F181" s="17">
        <v>0</v>
      </c>
      <c r="G181" s="17">
        <v>0</v>
      </c>
      <c r="H181" s="17">
        <v>62.98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62.98</v>
      </c>
      <c r="Q181" s="15">
        <v>5</v>
      </c>
      <c r="R181" s="14" t="s">
        <v>425</v>
      </c>
      <c r="U181" s="16">
        <f t="shared" si="148"/>
        <v>0</v>
      </c>
      <c r="V181" s="16">
        <f t="shared" si="149"/>
        <v>-246.65</v>
      </c>
      <c r="W181" s="16">
        <f t="shared" si="150"/>
        <v>246.65</v>
      </c>
      <c r="X181" s="16">
        <f t="shared" si="151"/>
        <v>0</v>
      </c>
      <c r="Y181" s="16">
        <f t="shared" si="152"/>
        <v>0</v>
      </c>
      <c r="Z181" s="16">
        <f t="shared" si="153"/>
        <v>-62.98</v>
      </c>
      <c r="AA181" s="16">
        <f t="shared" si="154"/>
        <v>0</v>
      </c>
      <c r="AB181" s="16">
        <f t="shared" si="155"/>
        <v>0</v>
      </c>
      <c r="AC181" s="16">
        <f t="shared" si="156"/>
        <v>0</v>
      </c>
      <c r="AD181" s="16">
        <f t="shared" si="157"/>
        <v>0</v>
      </c>
      <c r="AE181" s="16">
        <f t="shared" si="158"/>
        <v>0</v>
      </c>
      <c r="AF181" s="16">
        <f t="shared" si="159"/>
        <v>0</v>
      </c>
      <c r="AG181" s="16">
        <f t="shared" si="160"/>
        <v>-62.98</v>
      </c>
    </row>
    <row r="182" spans="1:33" x14ac:dyDescent="0.25">
      <c r="A182" s="21" t="s">
        <v>426</v>
      </c>
      <c r="B182" s="14" t="s">
        <v>427</v>
      </c>
      <c r="C182" s="17">
        <v>2705.68</v>
      </c>
      <c r="D182" s="17">
        <v>0</v>
      </c>
      <c r="E182" s="17">
        <v>270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2975.68</v>
      </c>
      <c r="Q182" s="15">
        <v>5</v>
      </c>
      <c r="R182" s="14" t="s">
        <v>428</v>
      </c>
      <c r="U182" s="16">
        <f t="shared" si="148"/>
        <v>-2705.68</v>
      </c>
      <c r="V182" s="16">
        <f t="shared" si="149"/>
        <v>0</v>
      </c>
      <c r="W182" s="16">
        <f t="shared" si="150"/>
        <v>-270</v>
      </c>
      <c r="X182" s="16">
        <f t="shared" si="151"/>
        <v>0</v>
      </c>
      <c r="Y182" s="16">
        <f t="shared" si="152"/>
        <v>0</v>
      </c>
      <c r="Z182" s="16">
        <f t="shared" si="153"/>
        <v>0</v>
      </c>
      <c r="AA182" s="16">
        <f t="shared" si="154"/>
        <v>0</v>
      </c>
      <c r="AB182" s="16">
        <f t="shared" si="155"/>
        <v>0</v>
      </c>
      <c r="AC182" s="16">
        <f t="shared" si="156"/>
        <v>0</v>
      </c>
      <c r="AD182" s="16">
        <f t="shared" si="157"/>
        <v>0</v>
      </c>
      <c r="AE182" s="16">
        <f t="shared" si="158"/>
        <v>0</v>
      </c>
      <c r="AF182" s="16">
        <f t="shared" si="159"/>
        <v>0</v>
      </c>
      <c r="AG182" s="16">
        <f t="shared" si="160"/>
        <v>-2975.68</v>
      </c>
    </row>
    <row r="183" spans="1:33" x14ac:dyDescent="0.25">
      <c r="A183" s="21" t="s">
        <v>429</v>
      </c>
      <c r="B183" s="14" t="s">
        <v>430</v>
      </c>
      <c r="C183" s="17">
        <v>976.79</v>
      </c>
      <c r="D183" s="17">
        <v>0</v>
      </c>
      <c r="E183" s="17">
        <v>472.69</v>
      </c>
      <c r="F183" s="17">
        <v>-0.01</v>
      </c>
      <c r="G183" s="17">
        <v>0</v>
      </c>
      <c r="H183" s="17">
        <v>-2.5099999999999998</v>
      </c>
      <c r="I183" s="17">
        <v>0</v>
      </c>
      <c r="J183" s="17">
        <v>262.66000000000003</v>
      </c>
      <c r="K183" s="17">
        <v>118.57</v>
      </c>
      <c r="L183" s="17">
        <v>0</v>
      </c>
      <c r="M183" s="17">
        <v>0</v>
      </c>
      <c r="N183" s="17">
        <v>0</v>
      </c>
      <c r="O183" s="17">
        <v>1828.19</v>
      </c>
      <c r="Q183" s="15">
        <v>5</v>
      </c>
      <c r="R183" s="14" t="s">
        <v>431</v>
      </c>
      <c r="U183" s="16">
        <f t="shared" si="148"/>
        <v>-976.79</v>
      </c>
      <c r="V183" s="16">
        <f t="shared" si="149"/>
        <v>0</v>
      </c>
      <c r="W183" s="16">
        <f t="shared" si="150"/>
        <v>-472.69</v>
      </c>
      <c r="X183" s="16">
        <f t="shared" si="151"/>
        <v>0.01</v>
      </c>
      <c r="Y183" s="16">
        <f t="shared" si="152"/>
        <v>0</v>
      </c>
      <c r="Z183" s="16">
        <f t="shared" si="153"/>
        <v>2.5099999999999998</v>
      </c>
      <c r="AA183" s="16">
        <f t="shared" si="154"/>
        <v>0</v>
      </c>
      <c r="AB183" s="16">
        <f t="shared" si="155"/>
        <v>-262.66000000000003</v>
      </c>
      <c r="AC183" s="16">
        <f t="shared" si="156"/>
        <v>-118.57</v>
      </c>
      <c r="AD183" s="16">
        <f t="shared" si="157"/>
        <v>0</v>
      </c>
      <c r="AE183" s="16">
        <f t="shared" si="158"/>
        <v>0</v>
      </c>
      <c r="AF183" s="16">
        <f t="shared" si="159"/>
        <v>0</v>
      </c>
      <c r="AG183" s="16">
        <f t="shared" si="160"/>
        <v>-1828.19</v>
      </c>
    </row>
    <row r="184" spans="1:33" x14ac:dyDescent="0.25">
      <c r="A184" s="21" t="s">
        <v>432</v>
      </c>
      <c r="B184" s="14" t="s">
        <v>433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8.9499999999999993</v>
      </c>
      <c r="M184" s="17">
        <v>0</v>
      </c>
      <c r="N184" s="17">
        <v>0</v>
      </c>
      <c r="O184" s="17">
        <v>8.9499999999999993</v>
      </c>
      <c r="Q184" s="15">
        <v>5</v>
      </c>
      <c r="R184" s="14" t="s">
        <v>434</v>
      </c>
      <c r="U184" s="16">
        <f t="shared" si="148"/>
        <v>0</v>
      </c>
      <c r="V184" s="16">
        <f t="shared" si="149"/>
        <v>0</v>
      </c>
      <c r="W184" s="16">
        <f t="shared" si="150"/>
        <v>0</v>
      </c>
      <c r="X184" s="16">
        <f t="shared" si="151"/>
        <v>0</v>
      </c>
      <c r="Y184" s="16">
        <f t="shared" si="152"/>
        <v>0</v>
      </c>
      <c r="Z184" s="16">
        <f t="shared" si="153"/>
        <v>0</v>
      </c>
      <c r="AA184" s="16">
        <f t="shared" si="154"/>
        <v>0</v>
      </c>
      <c r="AB184" s="16">
        <f t="shared" si="155"/>
        <v>0</v>
      </c>
      <c r="AC184" s="16">
        <f t="shared" si="156"/>
        <v>0</v>
      </c>
      <c r="AD184" s="16">
        <f t="shared" si="157"/>
        <v>-8.9499999999999993</v>
      </c>
      <c r="AE184" s="16">
        <f t="shared" si="158"/>
        <v>0</v>
      </c>
      <c r="AF184" s="16">
        <f t="shared" si="159"/>
        <v>0</v>
      </c>
      <c r="AG184" s="16">
        <f t="shared" si="160"/>
        <v>-8.9499999999999993</v>
      </c>
    </row>
    <row r="185" spans="1:33" x14ac:dyDescent="0.25">
      <c r="A185" s="21" t="s">
        <v>435</v>
      </c>
      <c r="B185" s="14" t="s">
        <v>436</v>
      </c>
      <c r="C185" s="17">
        <v>78.349999999999994</v>
      </c>
      <c r="D185" s="17">
        <v>-246.65</v>
      </c>
      <c r="E185" s="17">
        <v>492.56</v>
      </c>
      <c r="F185" s="17">
        <v>40.18</v>
      </c>
      <c r="G185" s="17">
        <v>170.58</v>
      </c>
      <c r="H185" s="17">
        <v>0</v>
      </c>
      <c r="I185" s="17">
        <v>0</v>
      </c>
      <c r="J185" s="17">
        <v>158.36000000000001</v>
      </c>
      <c r="K185" s="17">
        <v>97.24</v>
      </c>
      <c r="L185" s="17">
        <v>71.52</v>
      </c>
      <c r="M185" s="17">
        <v>0</v>
      </c>
      <c r="N185" s="17">
        <v>77.72</v>
      </c>
      <c r="O185" s="17">
        <v>939.86</v>
      </c>
      <c r="Q185" s="15">
        <v>5</v>
      </c>
      <c r="R185" s="14" t="s">
        <v>437</v>
      </c>
      <c r="U185" s="16">
        <f t="shared" si="148"/>
        <v>-78.349999999999994</v>
      </c>
      <c r="V185" s="16">
        <f t="shared" si="149"/>
        <v>246.65</v>
      </c>
      <c r="W185" s="16">
        <f t="shared" si="150"/>
        <v>-492.56</v>
      </c>
      <c r="X185" s="16">
        <f t="shared" si="151"/>
        <v>-40.18</v>
      </c>
      <c r="Y185" s="16">
        <f t="shared" si="152"/>
        <v>-170.58</v>
      </c>
      <c r="Z185" s="16">
        <f t="shared" si="153"/>
        <v>0</v>
      </c>
      <c r="AA185" s="16">
        <f t="shared" si="154"/>
        <v>0</v>
      </c>
      <c r="AB185" s="16">
        <f t="shared" si="155"/>
        <v>-158.36000000000001</v>
      </c>
      <c r="AC185" s="16">
        <f t="shared" si="156"/>
        <v>-97.24</v>
      </c>
      <c r="AD185" s="16">
        <f t="shared" si="157"/>
        <v>-71.52</v>
      </c>
      <c r="AE185" s="16">
        <f t="shared" si="158"/>
        <v>0</v>
      </c>
      <c r="AF185" s="16">
        <f t="shared" si="159"/>
        <v>-77.72</v>
      </c>
      <c r="AG185" s="16">
        <f t="shared" si="160"/>
        <v>-939.86</v>
      </c>
    </row>
    <row r="186" spans="1:33" x14ac:dyDescent="0.25">
      <c r="A186" s="21" t="s">
        <v>438</v>
      </c>
      <c r="B186" s="14" t="s">
        <v>439</v>
      </c>
      <c r="C186" s="17">
        <v>0</v>
      </c>
      <c r="D186" s="17">
        <v>0</v>
      </c>
      <c r="E186" s="17">
        <v>113.26</v>
      </c>
      <c r="F186" s="17">
        <v>0</v>
      </c>
      <c r="G186" s="17">
        <v>0</v>
      </c>
      <c r="H186" s="17">
        <v>213.61</v>
      </c>
      <c r="I186" s="17">
        <v>67.180000000000007</v>
      </c>
      <c r="J186" s="17">
        <v>208.27</v>
      </c>
      <c r="K186" s="17">
        <v>325.3</v>
      </c>
      <c r="L186" s="17">
        <v>0</v>
      </c>
      <c r="M186" s="17">
        <v>246.45</v>
      </c>
      <c r="N186" s="17">
        <v>0</v>
      </c>
      <c r="O186" s="17">
        <v>1174.07</v>
      </c>
      <c r="Q186" s="15">
        <v>5</v>
      </c>
      <c r="R186" s="14" t="s">
        <v>440</v>
      </c>
      <c r="U186" s="16">
        <f t="shared" si="148"/>
        <v>0</v>
      </c>
      <c r="V186" s="16">
        <f t="shared" si="149"/>
        <v>0</v>
      </c>
      <c r="W186" s="16">
        <f t="shared" si="150"/>
        <v>-113.26</v>
      </c>
      <c r="X186" s="16">
        <f t="shared" si="151"/>
        <v>0</v>
      </c>
      <c r="Y186" s="16">
        <f t="shared" si="152"/>
        <v>0</v>
      </c>
      <c r="Z186" s="16">
        <f t="shared" si="153"/>
        <v>-213.61</v>
      </c>
      <c r="AA186" s="16">
        <f t="shared" si="154"/>
        <v>-67.180000000000007</v>
      </c>
      <c r="AB186" s="16">
        <f t="shared" si="155"/>
        <v>-208.27</v>
      </c>
      <c r="AC186" s="16">
        <f t="shared" si="156"/>
        <v>-325.3</v>
      </c>
      <c r="AD186" s="16">
        <f t="shared" si="157"/>
        <v>0</v>
      </c>
      <c r="AE186" s="16">
        <f t="shared" si="158"/>
        <v>-246.45</v>
      </c>
      <c r="AF186" s="16">
        <f t="shared" si="159"/>
        <v>0</v>
      </c>
      <c r="AG186" s="16">
        <f t="shared" si="160"/>
        <v>-1174.07</v>
      </c>
    </row>
    <row r="187" spans="1:33" x14ac:dyDescent="0.25">
      <c r="A187" s="21" t="s">
        <v>441</v>
      </c>
      <c r="B187" s="14" t="s">
        <v>442</v>
      </c>
      <c r="C187" s="17">
        <v>1172.99</v>
      </c>
      <c r="D187" s="17">
        <v>1179.1400000000001</v>
      </c>
      <c r="E187" s="17">
        <v>1179.1400000000001</v>
      </c>
      <c r="F187" s="17">
        <v>1179.1400000000001</v>
      </c>
      <c r="G187" s="17">
        <v>1208.71</v>
      </c>
      <c r="H187" s="17">
        <v>1208.71</v>
      </c>
      <c r="I187" s="17">
        <v>1208.71</v>
      </c>
      <c r="J187" s="17">
        <v>1208.71</v>
      </c>
      <c r="K187" s="17">
        <v>1208.71</v>
      </c>
      <c r="L187" s="17">
        <v>1208.71</v>
      </c>
      <c r="M187" s="17">
        <v>1208.71</v>
      </c>
      <c r="N187" s="17">
        <v>1208.71</v>
      </c>
      <c r="O187" s="17">
        <v>14380.09</v>
      </c>
      <c r="Q187" s="15">
        <v>5</v>
      </c>
      <c r="R187" s="14" t="s">
        <v>443</v>
      </c>
      <c r="U187" s="16">
        <f t="shared" si="148"/>
        <v>-1172.99</v>
      </c>
      <c r="V187" s="16">
        <f t="shared" si="149"/>
        <v>-1179.1400000000001</v>
      </c>
      <c r="W187" s="16">
        <f t="shared" si="150"/>
        <v>-1179.1400000000001</v>
      </c>
      <c r="X187" s="16">
        <f t="shared" si="151"/>
        <v>-1179.1400000000001</v>
      </c>
      <c r="Y187" s="16">
        <f t="shared" si="152"/>
        <v>-1208.71</v>
      </c>
      <c r="Z187" s="16">
        <f t="shared" si="153"/>
        <v>-1208.71</v>
      </c>
      <c r="AA187" s="16">
        <f t="shared" si="154"/>
        <v>-1208.71</v>
      </c>
      <c r="AB187" s="16">
        <f t="shared" si="155"/>
        <v>-1208.71</v>
      </c>
      <c r="AC187" s="16">
        <f t="shared" si="156"/>
        <v>-1208.71</v>
      </c>
      <c r="AD187" s="16">
        <f t="shared" si="157"/>
        <v>-1208.71</v>
      </c>
      <c r="AE187" s="16">
        <f t="shared" si="158"/>
        <v>-1208.71</v>
      </c>
      <c r="AF187" s="16">
        <f t="shared" si="159"/>
        <v>-1208.71</v>
      </c>
      <c r="AG187" s="16">
        <f t="shared" si="160"/>
        <v>-14380.09</v>
      </c>
    </row>
    <row r="188" spans="1:33" x14ac:dyDescent="0.25">
      <c r="A188" s="21" t="s">
        <v>444</v>
      </c>
      <c r="B188" s="14" t="s">
        <v>445</v>
      </c>
      <c r="C188" s="17">
        <v>412.04</v>
      </c>
      <c r="D188" s="17">
        <v>412.04</v>
      </c>
      <c r="E188" s="17">
        <v>412.04</v>
      </c>
      <c r="F188" s="17">
        <v>412.04</v>
      </c>
      <c r="G188" s="17">
        <v>412.04</v>
      </c>
      <c r="H188" s="17">
        <v>412.04</v>
      </c>
      <c r="I188" s="17">
        <v>0</v>
      </c>
      <c r="J188" s="17">
        <v>412.04</v>
      </c>
      <c r="K188" s="17">
        <v>412</v>
      </c>
      <c r="L188" s="17">
        <v>412.08</v>
      </c>
      <c r="M188" s="17">
        <v>412.04</v>
      </c>
      <c r="N188" s="17">
        <v>412</v>
      </c>
      <c r="O188" s="17">
        <v>4532.3999999999996</v>
      </c>
      <c r="Q188" s="15">
        <v>5</v>
      </c>
      <c r="R188" s="14" t="s">
        <v>446</v>
      </c>
      <c r="U188" s="16">
        <f t="shared" si="148"/>
        <v>-412.04</v>
      </c>
      <c r="V188" s="16">
        <f t="shared" si="149"/>
        <v>-412.04</v>
      </c>
      <c r="W188" s="16">
        <f t="shared" si="150"/>
        <v>-412.04</v>
      </c>
      <c r="X188" s="16">
        <f t="shared" si="151"/>
        <v>-412.04</v>
      </c>
      <c r="Y188" s="16">
        <f t="shared" si="152"/>
        <v>-412.04</v>
      </c>
      <c r="Z188" s="16">
        <f t="shared" si="153"/>
        <v>-412.04</v>
      </c>
      <c r="AA188" s="16">
        <f t="shared" si="154"/>
        <v>0</v>
      </c>
      <c r="AB188" s="16">
        <f t="shared" si="155"/>
        <v>-412.04</v>
      </c>
      <c r="AC188" s="16">
        <f t="shared" si="156"/>
        <v>-412</v>
      </c>
      <c r="AD188" s="16">
        <f t="shared" si="157"/>
        <v>-412.08</v>
      </c>
      <c r="AE188" s="16">
        <f t="shared" si="158"/>
        <v>-412.04</v>
      </c>
      <c r="AF188" s="16">
        <f t="shared" si="159"/>
        <v>-412</v>
      </c>
      <c r="AG188" s="16">
        <f t="shared" si="160"/>
        <v>-4532.3999999999996</v>
      </c>
    </row>
    <row r="189" spans="1:33" x14ac:dyDescent="0.25">
      <c r="A189" s="21" t="s">
        <v>447</v>
      </c>
      <c r="B189" s="14" t="s">
        <v>448</v>
      </c>
      <c r="C189" s="17">
        <v>1715.68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170</v>
      </c>
      <c r="J189" s="17">
        <v>2385</v>
      </c>
      <c r="K189" s="17">
        <v>0</v>
      </c>
      <c r="L189" s="17">
        <v>1659.04</v>
      </c>
      <c r="M189" s="17">
        <v>0</v>
      </c>
      <c r="N189" s="17">
        <v>0</v>
      </c>
      <c r="O189" s="17">
        <v>5929.72</v>
      </c>
      <c r="Q189" s="15">
        <v>5</v>
      </c>
      <c r="R189" s="14" t="s">
        <v>449</v>
      </c>
      <c r="U189" s="16">
        <f t="shared" si="148"/>
        <v>-1715.68</v>
      </c>
      <c r="V189" s="16">
        <f t="shared" si="149"/>
        <v>0</v>
      </c>
      <c r="W189" s="16">
        <f t="shared" si="150"/>
        <v>0</v>
      </c>
      <c r="X189" s="16">
        <f t="shared" si="151"/>
        <v>0</v>
      </c>
      <c r="Y189" s="16">
        <f t="shared" si="152"/>
        <v>0</v>
      </c>
      <c r="Z189" s="16">
        <f t="shared" si="153"/>
        <v>0</v>
      </c>
      <c r="AA189" s="16">
        <f t="shared" si="154"/>
        <v>-170</v>
      </c>
      <c r="AB189" s="16">
        <f t="shared" si="155"/>
        <v>-2385</v>
      </c>
      <c r="AC189" s="16">
        <f t="shared" si="156"/>
        <v>0</v>
      </c>
      <c r="AD189" s="16">
        <f t="shared" si="157"/>
        <v>-1659.04</v>
      </c>
      <c r="AE189" s="16">
        <f t="shared" si="158"/>
        <v>0</v>
      </c>
      <c r="AF189" s="16">
        <f t="shared" si="159"/>
        <v>0</v>
      </c>
      <c r="AG189" s="16">
        <f t="shared" si="160"/>
        <v>-5929.72</v>
      </c>
    </row>
    <row r="190" spans="1:33" x14ac:dyDescent="0.25">
      <c r="A190" s="21" t="s">
        <v>450</v>
      </c>
      <c r="B190" s="14" t="s">
        <v>451</v>
      </c>
      <c r="C190" s="17">
        <v>0</v>
      </c>
      <c r="D190" s="17">
        <v>274.51</v>
      </c>
      <c r="E190" s="17">
        <v>226.96</v>
      </c>
      <c r="F190" s="17">
        <v>310.31</v>
      </c>
      <c r="G190" s="17">
        <v>555.16999999999996</v>
      </c>
      <c r="H190" s="17">
        <v>66.959999999999994</v>
      </c>
      <c r="I190" s="17">
        <v>68.83</v>
      </c>
      <c r="J190" s="17">
        <v>265</v>
      </c>
      <c r="K190" s="17">
        <v>275.91000000000003</v>
      </c>
      <c r="L190" s="17">
        <v>529.65</v>
      </c>
      <c r="M190" s="17">
        <v>288.69</v>
      </c>
      <c r="N190" s="17">
        <v>288.69</v>
      </c>
      <c r="O190" s="17">
        <v>3150.68</v>
      </c>
      <c r="Q190" s="15">
        <v>5</v>
      </c>
      <c r="R190" s="14" t="s">
        <v>452</v>
      </c>
      <c r="U190" s="16">
        <f t="shared" si="148"/>
        <v>0</v>
      </c>
      <c r="V190" s="16">
        <f t="shared" si="149"/>
        <v>-274.51</v>
      </c>
      <c r="W190" s="16">
        <f t="shared" si="150"/>
        <v>-226.96</v>
      </c>
      <c r="X190" s="16">
        <f t="shared" si="151"/>
        <v>-310.31</v>
      </c>
      <c r="Y190" s="16">
        <f t="shared" si="152"/>
        <v>-555.16999999999996</v>
      </c>
      <c r="Z190" s="16">
        <f t="shared" si="153"/>
        <v>-66.959999999999994</v>
      </c>
      <c r="AA190" s="16">
        <f t="shared" si="154"/>
        <v>-68.83</v>
      </c>
      <c r="AB190" s="16">
        <f t="shared" si="155"/>
        <v>-265</v>
      </c>
      <c r="AC190" s="16">
        <f t="shared" si="156"/>
        <v>-275.91000000000003</v>
      </c>
      <c r="AD190" s="16">
        <f t="shared" si="157"/>
        <v>-529.65</v>
      </c>
      <c r="AE190" s="16">
        <f t="shared" si="158"/>
        <v>-288.69</v>
      </c>
      <c r="AF190" s="16">
        <f t="shared" si="159"/>
        <v>-288.69</v>
      </c>
      <c r="AG190" s="16">
        <f t="shared" si="160"/>
        <v>-3150.68</v>
      </c>
    </row>
    <row r="191" spans="1:33" x14ac:dyDescent="0.25">
      <c r="A191" s="21" t="s">
        <v>453</v>
      </c>
      <c r="B191" s="14" t="s">
        <v>454</v>
      </c>
      <c r="C191" s="17">
        <v>0</v>
      </c>
      <c r="D191" s="17">
        <v>117</v>
      </c>
      <c r="E191" s="17">
        <v>0</v>
      </c>
      <c r="F191" s="17">
        <v>117</v>
      </c>
      <c r="G191" s="17">
        <v>0</v>
      </c>
      <c r="H191" s="17">
        <v>117</v>
      </c>
      <c r="I191" s="17">
        <v>117</v>
      </c>
      <c r="J191" s="17">
        <v>-468</v>
      </c>
      <c r="K191" s="17">
        <v>0</v>
      </c>
      <c r="L191" s="17">
        <v>117</v>
      </c>
      <c r="M191" s="17">
        <v>0</v>
      </c>
      <c r="N191" s="17">
        <v>0</v>
      </c>
      <c r="O191" s="17">
        <v>117</v>
      </c>
      <c r="Q191" s="15">
        <v>5</v>
      </c>
      <c r="R191" s="14" t="s">
        <v>455</v>
      </c>
      <c r="U191" s="16">
        <f t="shared" si="148"/>
        <v>0</v>
      </c>
      <c r="V191" s="16">
        <f t="shared" si="149"/>
        <v>-117</v>
      </c>
      <c r="W191" s="16">
        <f t="shared" si="150"/>
        <v>0</v>
      </c>
      <c r="X191" s="16">
        <f t="shared" si="151"/>
        <v>-117</v>
      </c>
      <c r="Y191" s="16">
        <f t="shared" si="152"/>
        <v>0</v>
      </c>
      <c r="Z191" s="16">
        <f t="shared" si="153"/>
        <v>-117</v>
      </c>
      <c r="AA191" s="16">
        <f t="shared" si="154"/>
        <v>-117</v>
      </c>
      <c r="AB191" s="16">
        <f t="shared" si="155"/>
        <v>468</v>
      </c>
      <c r="AC191" s="16">
        <f t="shared" si="156"/>
        <v>0</v>
      </c>
      <c r="AD191" s="16">
        <f t="shared" si="157"/>
        <v>-117</v>
      </c>
      <c r="AE191" s="16">
        <f t="shared" si="158"/>
        <v>0</v>
      </c>
      <c r="AF191" s="16">
        <f t="shared" si="159"/>
        <v>0</v>
      </c>
      <c r="AG191" s="16">
        <f t="shared" si="160"/>
        <v>-117</v>
      </c>
    </row>
    <row r="192" spans="1:33" x14ac:dyDescent="0.25">
      <c r="A192" s="21" t="s">
        <v>456</v>
      </c>
      <c r="B192" s="14" t="s">
        <v>457</v>
      </c>
      <c r="C192" s="17">
        <v>120</v>
      </c>
      <c r="D192" s="17">
        <v>242.02</v>
      </c>
      <c r="E192" s="17">
        <v>0</v>
      </c>
      <c r="F192" s="17">
        <v>80</v>
      </c>
      <c r="G192" s="17">
        <v>80</v>
      </c>
      <c r="H192" s="17">
        <v>143.9</v>
      </c>
      <c r="I192" s="17">
        <v>80</v>
      </c>
      <c r="J192" s="17">
        <v>40</v>
      </c>
      <c r="K192" s="17">
        <v>40</v>
      </c>
      <c r="L192" s="17">
        <v>40</v>
      </c>
      <c r="M192" s="17">
        <v>40</v>
      </c>
      <c r="N192" s="17">
        <v>40</v>
      </c>
      <c r="O192" s="17">
        <v>945.92</v>
      </c>
      <c r="Q192" s="15">
        <v>5</v>
      </c>
      <c r="R192" s="14" t="s">
        <v>458</v>
      </c>
      <c r="U192" s="16">
        <f t="shared" si="148"/>
        <v>-120</v>
      </c>
      <c r="V192" s="16">
        <f t="shared" si="149"/>
        <v>-242.02</v>
      </c>
      <c r="W192" s="16">
        <f t="shared" si="150"/>
        <v>0</v>
      </c>
      <c r="X192" s="16">
        <f t="shared" si="151"/>
        <v>-80</v>
      </c>
      <c r="Y192" s="16">
        <f t="shared" si="152"/>
        <v>-80</v>
      </c>
      <c r="Z192" s="16">
        <f t="shared" si="153"/>
        <v>-143.9</v>
      </c>
      <c r="AA192" s="16">
        <f t="shared" si="154"/>
        <v>-80</v>
      </c>
      <c r="AB192" s="16">
        <f t="shared" si="155"/>
        <v>-40</v>
      </c>
      <c r="AC192" s="16">
        <f t="shared" si="156"/>
        <v>-40</v>
      </c>
      <c r="AD192" s="16">
        <f t="shared" si="157"/>
        <v>-40</v>
      </c>
      <c r="AE192" s="16">
        <f t="shared" si="158"/>
        <v>-40</v>
      </c>
      <c r="AF192" s="16">
        <f t="shared" si="159"/>
        <v>-40</v>
      </c>
      <c r="AG192" s="16">
        <f t="shared" si="160"/>
        <v>-945.92</v>
      </c>
    </row>
    <row r="193" spans="1:33" x14ac:dyDescent="0.25">
      <c r="A193" s="21" t="s">
        <v>459</v>
      </c>
      <c r="B193" s="14" t="s">
        <v>460</v>
      </c>
      <c r="C193" s="17">
        <v>660.92</v>
      </c>
      <c r="D193" s="17">
        <v>964.5</v>
      </c>
      <c r="E193" s="17">
        <v>-1625.42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Q193" s="15">
        <v>5</v>
      </c>
      <c r="R193" s="14" t="s">
        <v>461</v>
      </c>
      <c r="U193" s="16">
        <f t="shared" si="148"/>
        <v>-660.92</v>
      </c>
      <c r="V193" s="16">
        <f t="shared" si="149"/>
        <v>-964.5</v>
      </c>
      <c r="W193" s="16">
        <f t="shared" si="150"/>
        <v>1625.42</v>
      </c>
      <c r="X193" s="16">
        <f t="shared" si="151"/>
        <v>0</v>
      </c>
      <c r="Y193" s="16">
        <f t="shared" si="152"/>
        <v>0</v>
      </c>
      <c r="Z193" s="16">
        <f t="shared" si="153"/>
        <v>0</v>
      </c>
      <c r="AA193" s="16">
        <f t="shared" si="154"/>
        <v>0</v>
      </c>
      <c r="AB193" s="16">
        <f t="shared" si="155"/>
        <v>0</v>
      </c>
      <c r="AC193" s="16">
        <f t="shared" si="156"/>
        <v>0</v>
      </c>
      <c r="AD193" s="16">
        <f t="shared" si="157"/>
        <v>0</v>
      </c>
      <c r="AE193" s="16">
        <f t="shared" si="158"/>
        <v>0</v>
      </c>
      <c r="AF193" s="16">
        <f t="shared" si="159"/>
        <v>0</v>
      </c>
      <c r="AG193" s="16">
        <f t="shared" si="160"/>
        <v>0</v>
      </c>
    </row>
    <row r="194" spans="1:33" x14ac:dyDescent="0.25">
      <c r="B194" s="12" t="s">
        <v>462</v>
      </c>
      <c r="C194" s="11">
        <f>IF(5 = Q194, U194 * -1, U194)</f>
        <v>9340.98</v>
      </c>
      <c r="D194" s="11">
        <f>IF(5 = Q194, V194 * -1, V194)</f>
        <v>4596.0200000000004</v>
      </c>
      <c r="E194" s="11">
        <f>IF(5 = Q194, W194 * -1, W194)</f>
        <v>2951.84</v>
      </c>
      <c r="F194" s="11">
        <f>IF(5 = Q194, X194 * -1, X194)</f>
        <v>3720.2400000000002</v>
      </c>
      <c r="G194" s="11">
        <f>IF(5 = Q194, Y194 * -1, Y194)</f>
        <v>4393.42</v>
      </c>
      <c r="H194" s="11">
        <f>IF(5 = Q194, Z194 * -1, Z194)</f>
        <v>3597.32</v>
      </c>
      <c r="I194" s="11">
        <f>IF(5 = Q194, AA194 * -1, AA194)</f>
        <v>3508.9300000000003</v>
      </c>
      <c r="J194" s="11">
        <f>IF(5 = Q194, AB194 * -1, AB194)</f>
        <v>6488.2800000000007</v>
      </c>
      <c r="K194" s="11">
        <f>IF(5 = Q194, AC194 * -1, AC194)</f>
        <v>3743.18</v>
      </c>
      <c r="L194" s="11">
        <f>IF(5 = Q194, AD194 * -1, AD194)</f>
        <v>6120.8099999999995</v>
      </c>
      <c r="M194" s="11">
        <f>IF(5 = Q194, AE194 * -1, AE194)</f>
        <v>3702.07</v>
      </c>
      <c r="N194" s="11">
        <f>IF(5 = Q194, AF194 * -1, AF194)</f>
        <v>4446.1899999999996</v>
      </c>
      <c r="O194" s="11">
        <f>IF(5 = Q194, AG194 * -1, AG194)</f>
        <v>56609.279999999999</v>
      </c>
      <c r="Q194" s="9">
        <v>5</v>
      </c>
      <c r="R194" s="8" t="str">
        <f>R193</f>
        <v>Argenta Apartments</v>
      </c>
      <c r="S194" s="8">
        <f>S193</f>
        <v>0</v>
      </c>
      <c r="T194" s="9">
        <f>T193</f>
        <v>0</v>
      </c>
      <c r="U194" s="10">
        <f t="shared" ref="U194:AG194" si="161">SUM(U177:U193)</f>
        <v>-9340.98</v>
      </c>
      <c r="V194" s="10">
        <f t="shared" si="161"/>
        <v>-4596.0200000000004</v>
      </c>
      <c r="W194" s="10">
        <f t="shared" si="161"/>
        <v>-2951.84</v>
      </c>
      <c r="X194" s="10">
        <f t="shared" si="161"/>
        <v>-3720.2400000000002</v>
      </c>
      <c r="Y194" s="10">
        <f t="shared" si="161"/>
        <v>-4393.42</v>
      </c>
      <c r="Z194" s="10">
        <f t="shared" si="161"/>
        <v>-3597.32</v>
      </c>
      <c r="AA194" s="10">
        <f t="shared" si="161"/>
        <v>-3508.9300000000003</v>
      </c>
      <c r="AB194" s="10">
        <f t="shared" si="161"/>
        <v>-6488.2800000000007</v>
      </c>
      <c r="AC194" s="10">
        <f t="shared" si="161"/>
        <v>-3743.18</v>
      </c>
      <c r="AD194" s="10">
        <f t="shared" si="161"/>
        <v>-6120.8099999999995</v>
      </c>
      <c r="AE194" s="10">
        <f t="shared" si="161"/>
        <v>-3702.07</v>
      </c>
      <c r="AF194" s="10">
        <f t="shared" si="161"/>
        <v>-4446.1899999999996</v>
      </c>
      <c r="AG194" s="10">
        <f t="shared" si="161"/>
        <v>-56609.279999999999</v>
      </c>
    </row>
    <row r="196" spans="1:33" x14ac:dyDescent="0.25">
      <c r="A196" s="19" t="s">
        <v>463</v>
      </c>
    </row>
    <row r="197" spans="1:33" x14ac:dyDescent="0.25">
      <c r="A197" s="21" t="s">
        <v>464</v>
      </c>
      <c r="B197" s="14" t="s">
        <v>465</v>
      </c>
      <c r="C197" s="17">
        <v>1722</v>
      </c>
      <c r="D197" s="17">
        <v>2494</v>
      </c>
      <c r="E197" s="17">
        <v>4208</v>
      </c>
      <c r="F197" s="17">
        <v>2364</v>
      </c>
      <c r="G197" s="17">
        <v>3025</v>
      </c>
      <c r="H197" s="17">
        <v>1241</v>
      </c>
      <c r="I197" s="17">
        <v>2561</v>
      </c>
      <c r="J197" s="17">
        <v>3353</v>
      </c>
      <c r="K197" s="17">
        <v>1001</v>
      </c>
      <c r="L197" s="17">
        <v>2062</v>
      </c>
      <c r="M197" s="17">
        <v>0</v>
      </c>
      <c r="N197" s="17">
        <v>3680</v>
      </c>
      <c r="O197" s="17">
        <v>27711</v>
      </c>
      <c r="Q197" s="15">
        <v>5</v>
      </c>
      <c r="R197" s="14" t="s">
        <v>466</v>
      </c>
      <c r="U197" s="16">
        <f>IF(5 = Q197, C197 * -1, C197)</f>
        <v>-1722</v>
      </c>
      <c r="V197" s="16">
        <f>IF(5 = Q197, D197 * -1, D197)</f>
        <v>-2494</v>
      </c>
      <c r="W197" s="16">
        <f>IF(5 = Q197, E197 * -1, E197)</f>
        <v>-4208</v>
      </c>
      <c r="X197" s="16">
        <f>IF(5 = Q197, F197 * -1, F197)</f>
        <v>-2364</v>
      </c>
      <c r="Y197" s="16">
        <f>IF(5 = Q197, G197 * -1, G197)</f>
        <v>-3025</v>
      </c>
      <c r="Z197" s="16">
        <f>IF(5 = Q197, H197 * -1, H197)</f>
        <v>-1241</v>
      </c>
      <c r="AA197" s="16">
        <f>IF(5 = Q197, I197 * -1, I197)</f>
        <v>-2561</v>
      </c>
      <c r="AB197" s="16">
        <f>IF(5 = Q197, J197 * -1, J197)</f>
        <v>-3353</v>
      </c>
      <c r="AC197" s="16">
        <f>IF(5 = Q197, K197 * -1, K197)</f>
        <v>-1001</v>
      </c>
      <c r="AD197" s="16">
        <f>IF(5 = Q197, L197 * -1, L197)</f>
        <v>-2062</v>
      </c>
      <c r="AE197" s="16">
        <f>IF(5 = Q197, M197 * -1, M197)</f>
        <v>0</v>
      </c>
      <c r="AF197" s="16">
        <f>IF(5 = Q197, N197 * -1, N197)</f>
        <v>-3680</v>
      </c>
      <c r="AG197" s="16">
        <f>IF(5 = Q197, O197 * -1, O197)</f>
        <v>-27711</v>
      </c>
    </row>
    <row r="198" spans="1:33" x14ac:dyDescent="0.25">
      <c r="B198" s="12" t="s">
        <v>467</v>
      </c>
      <c r="C198" s="11">
        <f>IF(5 = Q198, U198 * -1, U198)</f>
        <v>1722</v>
      </c>
      <c r="D198" s="11">
        <f>IF(5 = Q198, V198 * -1, V198)</f>
        <v>2494</v>
      </c>
      <c r="E198" s="11">
        <f>IF(5 = Q198, W198 * -1, W198)</f>
        <v>4208</v>
      </c>
      <c r="F198" s="11">
        <f>IF(5 = Q198, X198 * -1, X198)</f>
        <v>2364</v>
      </c>
      <c r="G198" s="11">
        <f>IF(5 = Q198, Y198 * -1, Y198)</f>
        <v>3025</v>
      </c>
      <c r="H198" s="11">
        <f>IF(5 = Q198, Z198 * -1, Z198)</f>
        <v>1241</v>
      </c>
      <c r="I198" s="11">
        <f>IF(5 = Q198, AA198 * -1, AA198)</f>
        <v>2561</v>
      </c>
      <c r="J198" s="11">
        <f>IF(5 = Q198, AB198 * -1, AB198)</f>
        <v>3353</v>
      </c>
      <c r="K198" s="11">
        <f>IF(5 = Q198, AC198 * -1, AC198)</f>
        <v>1001</v>
      </c>
      <c r="L198" s="11">
        <f>IF(5 = Q198, AD198 * -1, AD198)</f>
        <v>2062</v>
      </c>
      <c r="M198" s="11">
        <f>IF(5 = Q198, AE198 * -1, AE198)</f>
        <v>0</v>
      </c>
      <c r="N198" s="11">
        <f>IF(5 = Q198, AF198 * -1, AF198)</f>
        <v>3680</v>
      </c>
      <c r="O198" s="11">
        <f>IF(5 = Q198, AG198 * -1, AG198)</f>
        <v>27711</v>
      </c>
      <c r="Q198" s="9">
        <v>5</v>
      </c>
      <c r="R198" s="8" t="str">
        <f>R197</f>
        <v>Argenta Apartments</v>
      </c>
      <c r="S198" s="8">
        <f>S197</f>
        <v>0</v>
      </c>
      <c r="T198" s="9">
        <f>T197</f>
        <v>0</v>
      </c>
      <c r="U198" s="10">
        <f t="shared" ref="U198:AG198" si="162">SUM(U197:U197)</f>
        <v>-1722</v>
      </c>
      <c r="V198" s="10">
        <f t="shared" si="162"/>
        <v>-2494</v>
      </c>
      <c r="W198" s="10">
        <f t="shared" si="162"/>
        <v>-4208</v>
      </c>
      <c r="X198" s="10">
        <f t="shared" si="162"/>
        <v>-2364</v>
      </c>
      <c r="Y198" s="10">
        <f t="shared" si="162"/>
        <v>-3025</v>
      </c>
      <c r="Z198" s="10">
        <f t="shared" si="162"/>
        <v>-1241</v>
      </c>
      <c r="AA198" s="10">
        <f t="shared" si="162"/>
        <v>-2561</v>
      </c>
      <c r="AB198" s="10">
        <f t="shared" si="162"/>
        <v>-3353</v>
      </c>
      <c r="AC198" s="10">
        <f t="shared" si="162"/>
        <v>-1001</v>
      </c>
      <c r="AD198" s="10">
        <f t="shared" si="162"/>
        <v>-2062</v>
      </c>
      <c r="AE198" s="10">
        <f t="shared" si="162"/>
        <v>0</v>
      </c>
      <c r="AF198" s="10">
        <f t="shared" si="162"/>
        <v>-3680</v>
      </c>
      <c r="AG198" s="10">
        <f t="shared" si="162"/>
        <v>-27711</v>
      </c>
    </row>
    <row r="200" spans="1:33" x14ac:dyDescent="0.25">
      <c r="B200" s="12" t="s">
        <v>468</v>
      </c>
      <c r="C200" s="11">
        <f>IF(5 = Q200, U200 * -1, U200)</f>
        <v>104148.17</v>
      </c>
      <c r="D200" s="11">
        <f>IF(5 = Q200, V200 * -1, V200)</f>
        <v>117909.72000000002</v>
      </c>
      <c r="E200" s="11">
        <f>IF(5 = Q200, W200 * -1, W200)</f>
        <v>121043.79999999999</v>
      </c>
      <c r="F200" s="11">
        <f>IF(5 = Q200, X200 * -1, X200)</f>
        <v>104112.56</v>
      </c>
      <c r="G200" s="11">
        <f>IF(5 = Q200, Y200 * -1, Y200)</f>
        <v>114097.29000000001</v>
      </c>
      <c r="H200" s="11">
        <f>IF(5 = Q200, Z200 * -1, Z200)</f>
        <v>115757.87000000002</v>
      </c>
      <c r="I200" s="11">
        <f>IF(5 = Q200, AA200 * -1, AA200)</f>
        <v>134270.16</v>
      </c>
      <c r="J200" s="11">
        <f>IF(5 = Q200, AB200 * -1, AB200)</f>
        <v>144067.87999999998</v>
      </c>
      <c r="K200" s="11">
        <f>IF(5 = Q200, AC200 * -1, AC200)</f>
        <v>147907.65</v>
      </c>
      <c r="L200" s="11">
        <f>IF(5 = Q200, AD200 * -1, AD200)</f>
        <v>130147.53</v>
      </c>
      <c r="M200" s="11">
        <f>IF(5 = Q200, AE200 * -1, AE200)</f>
        <v>110394.35000000002</v>
      </c>
      <c r="N200" s="11">
        <f>IF(5 = Q200, AF200 * -1, AF200)</f>
        <v>135861.5</v>
      </c>
      <c r="O200" s="11">
        <f>IF(5 = Q200, AG200 * -1, AG200)</f>
        <v>1479718.4800000002</v>
      </c>
      <c r="Q200" s="9">
        <v>5</v>
      </c>
      <c r="R200" s="8" t="str">
        <f>R197</f>
        <v>Argenta Apartments</v>
      </c>
      <c r="S200" s="8">
        <f>S197</f>
        <v>0</v>
      </c>
      <c r="T200" s="9">
        <f>T197</f>
        <v>0</v>
      </c>
      <c r="U200" s="10">
        <f t="shared" ref="U200:AG200" si="163">SUM(U68:U75)+SUM(U80:U88)+SUM(U92:U97)+SUM(U101:U104)+SUM(U110:U118)+SUM(U122:U148)+SUM(U152:U159)+SUM(U163:U173)+SUM(U177:U193)+SUM(U197:U197)</f>
        <v>-104148.17</v>
      </c>
      <c r="V200" s="10">
        <f t="shared" si="163"/>
        <v>-117909.72000000002</v>
      </c>
      <c r="W200" s="10">
        <f t="shared" si="163"/>
        <v>-121043.79999999999</v>
      </c>
      <c r="X200" s="10">
        <f t="shared" si="163"/>
        <v>-104112.56</v>
      </c>
      <c r="Y200" s="10">
        <f t="shared" si="163"/>
        <v>-114097.29000000001</v>
      </c>
      <c r="Z200" s="10">
        <f t="shared" si="163"/>
        <v>-115757.87000000002</v>
      </c>
      <c r="AA200" s="10">
        <f t="shared" si="163"/>
        <v>-134270.16</v>
      </c>
      <c r="AB200" s="10">
        <f t="shared" si="163"/>
        <v>-144067.87999999998</v>
      </c>
      <c r="AC200" s="10">
        <f t="shared" si="163"/>
        <v>-147907.65</v>
      </c>
      <c r="AD200" s="10">
        <f t="shared" si="163"/>
        <v>-130147.53</v>
      </c>
      <c r="AE200" s="10">
        <f t="shared" si="163"/>
        <v>-110394.35000000002</v>
      </c>
      <c r="AF200" s="10">
        <f t="shared" si="163"/>
        <v>-135861.5</v>
      </c>
      <c r="AG200" s="10">
        <f t="shared" si="163"/>
        <v>-1479718.4800000002</v>
      </c>
    </row>
    <row r="202" spans="1:33" x14ac:dyDescent="0.25">
      <c r="A202" s="18" t="s">
        <v>469</v>
      </c>
    </row>
    <row r="203" spans="1:33" x14ac:dyDescent="0.25">
      <c r="A203" s="19" t="s">
        <v>470</v>
      </c>
    </row>
    <row r="204" spans="1:33" x14ac:dyDescent="0.25">
      <c r="A204" s="21" t="s">
        <v>471</v>
      </c>
      <c r="B204" s="14" t="s">
        <v>472</v>
      </c>
      <c r="C204" s="17">
        <v>12647.1</v>
      </c>
      <c r="D204" s="17">
        <v>12707.37</v>
      </c>
      <c r="E204" s="17">
        <v>13397.72</v>
      </c>
      <c r="F204" s="17">
        <v>13940.89</v>
      </c>
      <c r="G204" s="17">
        <v>14119.18</v>
      </c>
      <c r="H204" s="17">
        <v>13551.18</v>
      </c>
      <c r="I204" s="17">
        <v>14225.42</v>
      </c>
      <c r="J204" s="17">
        <v>14369.68</v>
      </c>
      <c r="K204" s="17">
        <v>14602.11</v>
      </c>
      <c r="L204" s="17">
        <v>14696.54</v>
      </c>
      <c r="M204" s="17">
        <v>13433.66</v>
      </c>
      <c r="N204" s="17">
        <v>13722</v>
      </c>
      <c r="O204" s="17">
        <v>165412.85</v>
      </c>
      <c r="Q204" s="15">
        <v>5</v>
      </c>
      <c r="R204" s="14" t="s">
        <v>473</v>
      </c>
      <c r="U204" s="16">
        <f>IF(5 = Q204, C204 * -1, C204)</f>
        <v>-12647.1</v>
      </c>
      <c r="V204" s="16">
        <f>IF(5 = Q204, D204 * -1, D204)</f>
        <v>-12707.37</v>
      </c>
      <c r="W204" s="16">
        <f>IF(5 = Q204, E204 * -1, E204)</f>
        <v>-13397.72</v>
      </c>
      <c r="X204" s="16">
        <f>IF(5 = Q204, F204 * -1, F204)</f>
        <v>-13940.89</v>
      </c>
      <c r="Y204" s="16">
        <f>IF(5 = Q204, G204 * -1, G204)</f>
        <v>-14119.18</v>
      </c>
      <c r="Z204" s="16">
        <f>IF(5 = Q204, H204 * -1, H204)</f>
        <v>-13551.18</v>
      </c>
      <c r="AA204" s="16">
        <f>IF(5 = Q204, I204 * -1, I204)</f>
        <v>-14225.42</v>
      </c>
      <c r="AB204" s="16">
        <f>IF(5 = Q204, J204 * -1, J204)</f>
        <v>-14369.68</v>
      </c>
      <c r="AC204" s="16">
        <f>IF(5 = Q204, K204 * -1, K204)</f>
        <v>-14602.11</v>
      </c>
      <c r="AD204" s="16">
        <f>IF(5 = Q204, L204 * -1, L204)</f>
        <v>-14696.54</v>
      </c>
      <c r="AE204" s="16">
        <f>IF(5 = Q204, M204 * -1, M204)</f>
        <v>-13433.66</v>
      </c>
      <c r="AF204" s="16">
        <f>IF(5 = Q204, N204 * -1, N204)</f>
        <v>-13722</v>
      </c>
      <c r="AG204" s="16">
        <f>IF(5 = Q204, O204 * -1, O204)</f>
        <v>-165412.85</v>
      </c>
    </row>
    <row r="205" spans="1:33" x14ac:dyDescent="0.25">
      <c r="B205" s="12" t="s">
        <v>474</v>
      </c>
      <c r="C205" s="11">
        <f>IF(5 = Q205, U205 * -1, U205)</f>
        <v>12647.1</v>
      </c>
      <c r="D205" s="11">
        <f>IF(5 = Q205, V205 * -1, V205)</f>
        <v>12707.37</v>
      </c>
      <c r="E205" s="11">
        <f>IF(5 = Q205, W205 * -1, W205)</f>
        <v>13397.72</v>
      </c>
      <c r="F205" s="11">
        <f>IF(5 = Q205, X205 * -1, X205)</f>
        <v>13940.89</v>
      </c>
      <c r="G205" s="11">
        <f>IF(5 = Q205, Y205 * -1, Y205)</f>
        <v>14119.18</v>
      </c>
      <c r="H205" s="11">
        <f>IF(5 = Q205, Z205 * -1, Z205)</f>
        <v>13551.18</v>
      </c>
      <c r="I205" s="11">
        <f>IF(5 = Q205, AA205 * -1, AA205)</f>
        <v>14225.42</v>
      </c>
      <c r="J205" s="11">
        <f>IF(5 = Q205, AB205 * -1, AB205)</f>
        <v>14369.68</v>
      </c>
      <c r="K205" s="11">
        <f>IF(5 = Q205, AC205 * -1, AC205)</f>
        <v>14602.11</v>
      </c>
      <c r="L205" s="11">
        <f>IF(5 = Q205, AD205 * -1, AD205)</f>
        <v>14696.54</v>
      </c>
      <c r="M205" s="11">
        <f>IF(5 = Q205, AE205 * -1, AE205)</f>
        <v>13433.66</v>
      </c>
      <c r="N205" s="11">
        <f>IF(5 = Q205, AF205 * -1, AF205)</f>
        <v>13722</v>
      </c>
      <c r="O205" s="11">
        <f>IF(5 = Q205, AG205 * -1, AG205)</f>
        <v>165412.85</v>
      </c>
      <c r="Q205" s="9">
        <v>5</v>
      </c>
      <c r="R205" s="8" t="str">
        <f>R204</f>
        <v>Argenta Apartments</v>
      </c>
      <c r="S205" s="8">
        <f>S204</f>
        <v>0</v>
      </c>
      <c r="T205" s="9">
        <f>T204</f>
        <v>0</v>
      </c>
      <c r="U205" s="10">
        <f t="shared" ref="U205:AG205" si="164">SUM(U204:U204)</f>
        <v>-12647.1</v>
      </c>
      <c r="V205" s="10">
        <f t="shared" si="164"/>
        <v>-12707.37</v>
      </c>
      <c r="W205" s="10">
        <f t="shared" si="164"/>
        <v>-13397.72</v>
      </c>
      <c r="X205" s="10">
        <f t="shared" si="164"/>
        <v>-13940.89</v>
      </c>
      <c r="Y205" s="10">
        <f t="shared" si="164"/>
        <v>-14119.18</v>
      </c>
      <c r="Z205" s="10">
        <f t="shared" si="164"/>
        <v>-13551.18</v>
      </c>
      <c r="AA205" s="10">
        <f t="shared" si="164"/>
        <v>-14225.42</v>
      </c>
      <c r="AB205" s="10">
        <f t="shared" si="164"/>
        <v>-14369.68</v>
      </c>
      <c r="AC205" s="10">
        <f t="shared" si="164"/>
        <v>-14602.11</v>
      </c>
      <c r="AD205" s="10">
        <f t="shared" si="164"/>
        <v>-14696.54</v>
      </c>
      <c r="AE205" s="10">
        <f t="shared" si="164"/>
        <v>-13433.66</v>
      </c>
      <c r="AF205" s="10">
        <f t="shared" si="164"/>
        <v>-13722</v>
      </c>
      <c r="AG205" s="10">
        <f t="shared" si="164"/>
        <v>-165412.85</v>
      </c>
    </row>
    <row r="207" spans="1:33" x14ac:dyDescent="0.25">
      <c r="A207" s="19" t="s">
        <v>475</v>
      </c>
    </row>
    <row r="208" spans="1:33" x14ac:dyDescent="0.25">
      <c r="A208" s="21" t="s">
        <v>476</v>
      </c>
      <c r="B208" s="14" t="s">
        <v>477</v>
      </c>
      <c r="C208" s="17">
        <v>5416.62</v>
      </c>
      <c r="D208" s="17">
        <v>5416.62</v>
      </c>
      <c r="E208" s="17">
        <v>5416.62</v>
      </c>
      <c r="F208" s="17">
        <v>5416.62</v>
      </c>
      <c r="G208" s="17">
        <v>5416.62</v>
      </c>
      <c r="H208" s="17">
        <v>5416.62</v>
      </c>
      <c r="I208" s="17">
        <v>5416.62</v>
      </c>
      <c r="J208" s="17">
        <v>5416.62</v>
      </c>
      <c r="K208" s="17">
        <v>5416.62</v>
      </c>
      <c r="L208" s="17">
        <v>5416.62</v>
      </c>
      <c r="M208" s="17">
        <v>5416.62</v>
      </c>
      <c r="N208" s="17">
        <v>5416.62</v>
      </c>
      <c r="O208" s="17">
        <v>64999.44</v>
      </c>
      <c r="Q208" s="15">
        <v>5</v>
      </c>
      <c r="R208" s="14" t="s">
        <v>478</v>
      </c>
      <c r="U208" s="16">
        <f>IF(5 = Q208, C208 * -1, C208)</f>
        <v>-5416.62</v>
      </c>
      <c r="V208" s="16">
        <f>IF(5 = Q208, D208 * -1, D208)</f>
        <v>-5416.62</v>
      </c>
      <c r="W208" s="16">
        <f>IF(5 = Q208, E208 * -1, E208)</f>
        <v>-5416.62</v>
      </c>
      <c r="X208" s="16">
        <f>IF(5 = Q208, F208 * -1, F208)</f>
        <v>-5416.62</v>
      </c>
      <c r="Y208" s="16">
        <f>IF(5 = Q208, G208 * -1, G208)</f>
        <v>-5416.62</v>
      </c>
      <c r="Z208" s="16">
        <f>IF(5 = Q208, H208 * -1, H208)</f>
        <v>-5416.62</v>
      </c>
      <c r="AA208" s="16">
        <f>IF(5 = Q208, I208 * -1, I208)</f>
        <v>-5416.62</v>
      </c>
      <c r="AB208" s="16">
        <f>IF(5 = Q208, J208 * -1, J208)</f>
        <v>-5416.62</v>
      </c>
      <c r="AC208" s="16">
        <f>IF(5 = Q208, K208 * -1, K208)</f>
        <v>-5416.62</v>
      </c>
      <c r="AD208" s="16">
        <f>IF(5 = Q208, L208 * -1, L208)</f>
        <v>-5416.62</v>
      </c>
      <c r="AE208" s="16">
        <f>IF(5 = Q208, M208 * -1, M208)</f>
        <v>-5416.62</v>
      </c>
      <c r="AF208" s="16">
        <f>IF(5 = Q208, N208 * -1, N208)</f>
        <v>-5416.62</v>
      </c>
      <c r="AG208" s="16">
        <f>IF(5 = Q208, O208 * -1, O208)</f>
        <v>-64999.44</v>
      </c>
    </row>
    <row r="209" spans="1:33" x14ac:dyDescent="0.25">
      <c r="A209" s="21" t="s">
        <v>479</v>
      </c>
      <c r="B209" s="14" t="s">
        <v>480</v>
      </c>
      <c r="C209" s="17">
        <v>4749</v>
      </c>
      <c r="D209" s="17">
        <v>4851</v>
      </c>
      <c r="E209" s="17">
        <v>4860</v>
      </c>
      <c r="F209" s="17">
        <v>5106</v>
      </c>
      <c r="G209" s="17">
        <v>5178</v>
      </c>
      <c r="H209" s="17">
        <v>5166</v>
      </c>
      <c r="I209" s="17">
        <v>5160</v>
      </c>
      <c r="J209" s="17">
        <v>5220</v>
      </c>
      <c r="K209" s="17">
        <v>5436</v>
      </c>
      <c r="L209" s="17">
        <v>5439</v>
      </c>
      <c r="M209" s="17">
        <v>5433</v>
      </c>
      <c r="N209" s="17">
        <v>5343</v>
      </c>
      <c r="O209" s="17">
        <v>61941</v>
      </c>
      <c r="Q209" s="15">
        <v>5</v>
      </c>
      <c r="R209" s="14" t="s">
        <v>481</v>
      </c>
      <c r="U209" s="16">
        <f>IF(5 = Q209, C209 * -1, C209)</f>
        <v>-4749</v>
      </c>
      <c r="V209" s="16">
        <f>IF(5 = Q209, D209 * -1, D209)</f>
        <v>-4851</v>
      </c>
      <c r="W209" s="16">
        <f>IF(5 = Q209, E209 * -1, E209)</f>
        <v>-4860</v>
      </c>
      <c r="X209" s="16">
        <f>IF(5 = Q209, F209 * -1, F209)</f>
        <v>-5106</v>
      </c>
      <c r="Y209" s="16">
        <f>IF(5 = Q209, G209 * -1, G209)</f>
        <v>-5178</v>
      </c>
      <c r="Z209" s="16">
        <f>IF(5 = Q209, H209 * -1, H209)</f>
        <v>-5166</v>
      </c>
      <c r="AA209" s="16">
        <f>IF(5 = Q209, I209 * -1, I209)</f>
        <v>-5160</v>
      </c>
      <c r="AB209" s="16">
        <f>IF(5 = Q209, J209 * -1, J209)</f>
        <v>-5220</v>
      </c>
      <c r="AC209" s="16">
        <f>IF(5 = Q209, K209 * -1, K209)</f>
        <v>-5436</v>
      </c>
      <c r="AD209" s="16">
        <f>IF(5 = Q209, L209 * -1, L209)</f>
        <v>-5439</v>
      </c>
      <c r="AE209" s="16">
        <f>IF(5 = Q209, M209 * -1, M209)</f>
        <v>-5433</v>
      </c>
      <c r="AF209" s="16">
        <f>IF(5 = Q209, N209 * -1, N209)</f>
        <v>-5343</v>
      </c>
      <c r="AG209" s="16">
        <f>IF(5 = Q209, O209 * -1, O209)</f>
        <v>-61941</v>
      </c>
    </row>
    <row r="210" spans="1:33" x14ac:dyDescent="0.25">
      <c r="A210" s="21" t="s">
        <v>482</v>
      </c>
      <c r="B210" s="14" t="s">
        <v>483</v>
      </c>
      <c r="C210" s="17">
        <v>59.25</v>
      </c>
      <c r="D210" s="17">
        <v>59.25</v>
      </c>
      <c r="E210" s="17">
        <v>59.25</v>
      </c>
      <c r="F210" s="17">
        <v>59.25</v>
      </c>
      <c r="G210" s="17">
        <v>59.25</v>
      </c>
      <c r="H210" s="17">
        <v>59.25</v>
      </c>
      <c r="I210" s="17">
        <v>59.25</v>
      </c>
      <c r="J210" s="17">
        <v>59.25</v>
      </c>
      <c r="K210" s="17">
        <v>59.25</v>
      </c>
      <c r="L210" s="17">
        <v>59.25</v>
      </c>
      <c r="M210" s="17">
        <v>59.25</v>
      </c>
      <c r="N210" s="17">
        <v>59.25</v>
      </c>
      <c r="O210" s="17">
        <v>711</v>
      </c>
      <c r="Q210" s="15">
        <v>5</v>
      </c>
      <c r="R210" s="14" t="s">
        <v>484</v>
      </c>
      <c r="U210" s="16">
        <f>IF(5 = Q210, C210 * -1, C210)</f>
        <v>-59.25</v>
      </c>
      <c r="V210" s="16">
        <f>IF(5 = Q210, D210 * -1, D210)</f>
        <v>-59.25</v>
      </c>
      <c r="W210" s="16">
        <f>IF(5 = Q210, E210 * -1, E210)</f>
        <v>-59.25</v>
      </c>
      <c r="X210" s="16">
        <f>IF(5 = Q210, F210 * -1, F210)</f>
        <v>-59.25</v>
      </c>
      <c r="Y210" s="16">
        <f>IF(5 = Q210, G210 * -1, G210)</f>
        <v>-59.25</v>
      </c>
      <c r="Z210" s="16">
        <f>IF(5 = Q210, H210 * -1, H210)</f>
        <v>-59.25</v>
      </c>
      <c r="AA210" s="16">
        <f>IF(5 = Q210, I210 * -1, I210)</f>
        <v>-59.25</v>
      </c>
      <c r="AB210" s="16">
        <f>IF(5 = Q210, J210 * -1, J210)</f>
        <v>-59.25</v>
      </c>
      <c r="AC210" s="16">
        <f>IF(5 = Q210, K210 * -1, K210)</f>
        <v>-59.25</v>
      </c>
      <c r="AD210" s="16">
        <f>IF(5 = Q210, L210 * -1, L210)</f>
        <v>-59.25</v>
      </c>
      <c r="AE210" s="16">
        <f>IF(5 = Q210, M210 * -1, M210)</f>
        <v>-59.25</v>
      </c>
      <c r="AF210" s="16">
        <f>IF(5 = Q210, N210 * -1, N210)</f>
        <v>-59.25</v>
      </c>
      <c r="AG210" s="16">
        <f>IF(5 = Q210, O210 * -1, O210)</f>
        <v>-711</v>
      </c>
    </row>
    <row r="211" spans="1:33" x14ac:dyDescent="0.25">
      <c r="B211" s="12" t="s">
        <v>485</v>
      </c>
      <c r="C211" s="11">
        <f>IF(5 = Q211, U211 * -1, U211)</f>
        <v>10224.869999999999</v>
      </c>
      <c r="D211" s="11">
        <f>IF(5 = Q211, V211 * -1, V211)</f>
        <v>10326.869999999999</v>
      </c>
      <c r="E211" s="11">
        <f>IF(5 = Q211, W211 * -1, W211)</f>
        <v>10335.869999999999</v>
      </c>
      <c r="F211" s="11">
        <f>IF(5 = Q211, X211 * -1, X211)</f>
        <v>10581.869999999999</v>
      </c>
      <c r="G211" s="11">
        <f>IF(5 = Q211, Y211 * -1, Y211)</f>
        <v>10653.869999999999</v>
      </c>
      <c r="H211" s="11">
        <f>IF(5 = Q211, Z211 * -1, Z211)</f>
        <v>10641.869999999999</v>
      </c>
      <c r="I211" s="11">
        <f>IF(5 = Q211, AA211 * -1, AA211)</f>
        <v>10635.869999999999</v>
      </c>
      <c r="J211" s="11">
        <f>IF(5 = Q211, AB211 * -1, AB211)</f>
        <v>10695.869999999999</v>
      </c>
      <c r="K211" s="11">
        <f>IF(5 = Q211, AC211 * -1, AC211)</f>
        <v>10911.869999999999</v>
      </c>
      <c r="L211" s="11">
        <f>IF(5 = Q211, AD211 * -1, AD211)</f>
        <v>10914.869999999999</v>
      </c>
      <c r="M211" s="11">
        <f>IF(5 = Q211, AE211 * -1, AE211)</f>
        <v>10908.869999999999</v>
      </c>
      <c r="N211" s="11">
        <f>IF(5 = Q211, AF211 * -1, AF211)</f>
        <v>10818.869999999999</v>
      </c>
      <c r="O211" s="11">
        <f>IF(5 = Q211, AG211 * -1, AG211)</f>
        <v>127651.44</v>
      </c>
      <c r="Q211" s="9">
        <v>5</v>
      </c>
      <c r="R211" s="8" t="str">
        <f>R210</f>
        <v>Argenta Apartments</v>
      </c>
      <c r="S211" s="8">
        <f>S210</f>
        <v>0</v>
      </c>
      <c r="T211" s="9">
        <f>T210</f>
        <v>0</v>
      </c>
      <c r="U211" s="10">
        <f t="shared" ref="U211:AG211" si="165">SUM(U208:U210)</f>
        <v>-10224.869999999999</v>
      </c>
      <c r="V211" s="10">
        <f t="shared" si="165"/>
        <v>-10326.869999999999</v>
      </c>
      <c r="W211" s="10">
        <f t="shared" si="165"/>
        <v>-10335.869999999999</v>
      </c>
      <c r="X211" s="10">
        <f t="shared" si="165"/>
        <v>-10581.869999999999</v>
      </c>
      <c r="Y211" s="10">
        <f t="shared" si="165"/>
        <v>-10653.869999999999</v>
      </c>
      <c r="Z211" s="10">
        <f t="shared" si="165"/>
        <v>-10641.869999999999</v>
      </c>
      <c r="AA211" s="10">
        <f t="shared" si="165"/>
        <v>-10635.869999999999</v>
      </c>
      <c r="AB211" s="10">
        <f t="shared" si="165"/>
        <v>-10695.869999999999</v>
      </c>
      <c r="AC211" s="10">
        <f t="shared" si="165"/>
        <v>-10911.869999999999</v>
      </c>
      <c r="AD211" s="10">
        <f t="shared" si="165"/>
        <v>-10914.869999999999</v>
      </c>
      <c r="AE211" s="10">
        <f t="shared" si="165"/>
        <v>-10908.869999999999</v>
      </c>
      <c r="AF211" s="10">
        <f t="shared" si="165"/>
        <v>-10818.869999999999</v>
      </c>
      <c r="AG211" s="10">
        <f t="shared" si="165"/>
        <v>-127651.44</v>
      </c>
    </row>
    <row r="213" spans="1:33" x14ac:dyDescent="0.25">
      <c r="A213" s="19" t="s">
        <v>486</v>
      </c>
    </row>
    <row r="214" spans="1:33" x14ac:dyDescent="0.25">
      <c r="A214" s="21" t="s">
        <v>487</v>
      </c>
      <c r="B214" s="14" t="s">
        <v>488</v>
      </c>
      <c r="C214" s="17">
        <v>21668.35</v>
      </c>
      <c r="D214" s="17">
        <v>21668.35</v>
      </c>
      <c r="E214" s="17">
        <v>21668.35</v>
      </c>
      <c r="F214" s="17">
        <v>21668.35</v>
      </c>
      <c r="G214" s="17">
        <v>21668.35</v>
      </c>
      <c r="H214" s="17">
        <v>21668.35</v>
      </c>
      <c r="I214" s="17">
        <v>21668.35</v>
      </c>
      <c r="J214" s="17">
        <v>21668.35</v>
      </c>
      <c r="K214" s="17">
        <v>21668.35</v>
      </c>
      <c r="L214" s="17">
        <v>21668.35</v>
      </c>
      <c r="M214" s="17">
        <v>21668.35</v>
      </c>
      <c r="N214" s="17">
        <v>-1991.15</v>
      </c>
      <c r="O214" s="17">
        <v>236360.7</v>
      </c>
      <c r="Q214" s="15">
        <v>5</v>
      </c>
      <c r="R214" s="14" t="s">
        <v>489</v>
      </c>
      <c r="U214" s="16">
        <f>IF(5 = Q214, C214 * -1, C214)</f>
        <v>-21668.35</v>
      </c>
      <c r="V214" s="16">
        <f>IF(5 = Q214, D214 * -1, D214)</f>
        <v>-21668.35</v>
      </c>
      <c r="W214" s="16">
        <f>IF(5 = Q214, E214 * -1, E214)</f>
        <v>-21668.35</v>
      </c>
      <c r="X214" s="16">
        <f>IF(5 = Q214, F214 * -1, F214)</f>
        <v>-21668.35</v>
      </c>
      <c r="Y214" s="16">
        <f>IF(5 = Q214, G214 * -1, G214)</f>
        <v>-21668.35</v>
      </c>
      <c r="Z214" s="16">
        <f>IF(5 = Q214, H214 * -1, H214)</f>
        <v>-21668.35</v>
      </c>
      <c r="AA214" s="16">
        <f>IF(5 = Q214, I214 * -1, I214)</f>
        <v>-21668.35</v>
      </c>
      <c r="AB214" s="16">
        <f>IF(5 = Q214, J214 * -1, J214)</f>
        <v>-21668.35</v>
      </c>
      <c r="AC214" s="16">
        <f>IF(5 = Q214, K214 * -1, K214)</f>
        <v>-21668.35</v>
      </c>
      <c r="AD214" s="16">
        <f>IF(5 = Q214, L214 * -1, L214)</f>
        <v>-21668.35</v>
      </c>
      <c r="AE214" s="16">
        <f>IF(5 = Q214, M214 * -1, M214)</f>
        <v>-21668.35</v>
      </c>
      <c r="AF214" s="16">
        <f>IF(5 = Q214, N214 * -1, N214)</f>
        <v>1991.15</v>
      </c>
      <c r="AG214" s="16">
        <f>IF(5 = Q214, O214 * -1, O214)</f>
        <v>-236360.7</v>
      </c>
    </row>
    <row r="215" spans="1:33" x14ac:dyDescent="0.25">
      <c r="B215" s="12" t="s">
        <v>490</v>
      </c>
      <c r="C215" s="11">
        <f>IF(5 = Q215, U215 * -1, U215)</f>
        <v>21668.35</v>
      </c>
      <c r="D215" s="11">
        <f>IF(5 = Q215, V215 * -1, V215)</f>
        <v>21668.35</v>
      </c>
      <c r="E215" s="11">
        <f>IF(5 = Q215, W215 * -1, W215)</f>
        <v>21668.35</v>
      </c>
      <c r="F215" s="11">
        <f>IF(5 = Q215, X215 * -1, X215)</f>
        <v>21668.35</v>
      </c>
      <c r="G215" s="11">
        <f>IF(5 = Q215, Y215 * -1, Y215)</f>
        <v>21668.35</v>
      </c>
      <c r="H215" s="11">
        <f>IF(5 = Q215, Z215 * -1, Z215)</f>
        <v>21668.35</v>
      </c>
      <c r="I215" s="11">
        <f>IF(5 = Q215, AA215 * -1, AA215)</f>
        <v>21668.35</v>
      </c>
      <c r="J215" s="11">
        <f>IF(5 = Q215, AB215 * -1, AB215)</f>
        <v>21668.35</v>
      </c>
      <c r="K215" s="11">
        <f>IF(5 = Q215, AC215 * -1, AC215)</f>
        <v>21668.35</v>
      </c>
      <c r="L215" s="11">
        <f>IF(5 = Q215, AD215 * -1, AD215)</f>
        <v>21668.35</v>
      </c>
      <c r="M215" s="11">
        <f>IF(5 = Q215, AE215 * -1, AE215)</f>
        <v>21668.35</v>
      </c>
      <c r="N215" s="11">
        <f>IF(5 = Q215, AF215 * -1, AF215)</f>
        <v>-1991.15</v>
      </c>
      <c r="O215" s="11">
        <f>IF(5 = Q215, AG215 * -1, AG215)</f>
        <v>236360.7</v>
      </c>
      <c r="Q215" s="9">
        <v>5</v>
      </c>
      <c r="R215" s="8" t="str">
        <f>R214</f>
        <v>Argenta Apartments</v>
      </c>
      <c r="S215" s="8">
        <f>S214</f>
        <v>0</v>
      </c>
      <c r="T215" s="9">
        <f>T214</f>
        <v>0</v>
      </c>
      <c r="U215" s="10">
        <f t="shared" ref="U215:AG215" si="166">SUM(U214:U214)</f>
        <v>-21668.35</v>
      </c>
      <c r="V215" s="10">
        <f t="shared" si="166"/>
        <v>-21668.35</v>
      </c>
      <c r="W215" s="10">
        <f t="shared" si="166"/>
        <v>-21668.35</v>
      </c>
      <c r="X215" s="10">
        <f t="shared" si="166"/>
        <v>-21668.35</v>
      </c>
      <c r="Y215" s="10">
        <f t="shared" si="166"/>
        <v>-21668.35</v>
      </c>
      <c r="Z215" s="10">
        <f t="shared" si="166"/>
        <v>-21668.35</v>
      </c>
      <c r="AA215" s="10">
        <f t="shared" si="166"/>
        <v>-21668.35</v>
      </c>
      <c r="AB215" s="10">
        <f t="shared" si="166"/>
        <v>-21668.35</v>
      </c>
      <c r="AC215" s="10">
        <f t="shared" si="166"/>
        <v>-21668.35</v>
      </c>
      <c r="AD215" s="10">
        <f t="shared" si="166"/>
        <v>-21668.35</v>
      </c>
      <c r="AE215" s="10">
        <f t="shared" si="166"/>
        <v>-21668.35</v>
      </c>
      <c r="AF215" s="10">
        <f t="shared" si="166"/>
        <v>1991.15</v>
      </c>
      <c r="AG215" s="10">
        <f t="shared" si="166"/>
        <v>-236360.7</v>
      </c>
    </row>
    <row r="217" spans="1:33" x14ac:dyDescent="0.25">
      <c r="B217" s="12" t="s">
        <v>491</v>
      </c>
      <c r="C217" s="11">
        <f>IF(5 = Q217, U217 * -1, U217)</f>
        <v>44540.32</v>
      </c>
      <c r="D217" s="11">
        <f>IF(5 = Q217, V217 * -1, V217)</f>
        <v>44702.59</v>
      </c>
      <c r="E217" s="11">
        <f>IF(5 = Q217, W217 * -1, W217)</f>
        <v>45401.939999999995</v>
      </c>
      <c r="F217" s="11">
        <f>IF(5 = Q217, X217 * -1, X217)</f>
        <v>46191.11</v>
      </c>
      <c r="G217" s="11">
        <f>IF(5 = Q217, Y217 * -1, Y217)</f>
        <v>46441.399999999994</v>
      </c>
      <c r="H217" s="11">
        <f>IF(5 = Q217, Z217 * -1, Z217)</f>
        <v>45861.399999999994</v>
      </c>
      <c r="I217" s="11">
        <f>IF(5 = Q217, AA217 * -1, AA217)</f>
        <v>46529.64</v>
      </c>
      <c r="J217" s="11">
        <f>IF(5 = Q217, AB217 * -1, AB217)</f>
        <v>46733.899999999994</v>
      </c>
      <c r="K217" s="11">
        <f>IF(5 = Q217, AC217 * -1, AC217)</f>
        <v>47182.33</v>
      </c>
      <c r="L217" s="11">
        <f>IF(5 = Q217, AD217 * -1, AD217)</f>
        <v>47279.759999999995</v>
      </c>
      <c r="M217" s="11">
        <f>IF(5 = Q217, AE217 * -1, AE217)</f>
        <v>46010.879999999997</v>
      </c>
      <c r="N217" s="11">
        <f>IF(5 = Q217, AF217 * -1, AF217)</f>
        <v>22549.719999999998</v>
      </c>
      <c r="O217" s="11">
        <f>IF(5 = Q217, AG217 * -1, AG217)</f>
        <v>529424.99</v>
      </c>
      <c r="Q217" s="9">
        <v>5</v>
      </c>
      <c r="R217" s="8" t="str">
        <f>R214</f>
        <v>Argenta Apartments</v>
      </c>
      <c r="S217" s="8">
        <f>S214</f>
        <v>0</v>
      </c>
      <c r="T217" s="9">
        <f>T214</f>
        <v>0</v>
      </c>
      <c r="U217" s="10">
        <f t="shared" ref="U217:AG217" si="167">SUM(U204:U204)+SUM(U208:U210)+SUM(U214:U214)</f>
        <v>-44540.32</v>
      </c>
      <c r="V217" s="10">
        <f t="shared" si="167"/>
        <v>-44702.59</v>
      </c>
      <c r="W217" s="10">
        <f t="shared" si="167"/>
        <v>-45401.939999999995</v>
      </c>
      <c r="X217" s="10">
        <f t="shared" si="167"/>
        <v>-46191.11</v>
      </c>
      <c r="Y217" s="10">
        <f t="shared" si="167"/>
        <v>-46441.399999999994</v>
      </c>
      <c r="Z217" s="10">
        <f t="shared" si="167"/>
        <v>-45861.399999999994</v>
      </c>
      <c r="AA217" s="10">
        <f t="shared" si="167"/>
        <v>-46529.64</v>
      </c>
      <c r="AB217" s="10">
        <f t="shared" si="167"/>
        <v>-46733.899999999994</v>
      </c>
      <c r="AC217" s="10">
        <f t="shared" si="167"/>
        <v>-47182.33</v>
      </c>
      <c r="AD217" s="10">
        <f t="shared" si="167"/>
        <v>-47279.759999999995</v>
      </c>
      <c r="AE217" s="10">
        <f t="shared" si="167"/>
        <v>-46010.879999999997</v>
      </c>
      <c r="AF217" s="10">
        <f t="shared" si="167"/>
        <v>-22549.719999999998</v>
      </c>
      <c r="AG217" s="10">
        <f t="shared" si="167"/>
        <v>-529424.99</v>
      </c>
    </row>
    <row r="219" spans="1:33" x14ac:dyDescent="0.25">
      <c r="B219" s="12" t="s">
        <v>492</v>
      </c>
      <c r="C219" s="11">
        <f>IF(5 = Q219, U219 * -1, U219)</f>
        <v>148688.49</v>
      </c>
      <c r="D219" s="11">
        <f>IF(5 = Q219, V219 * -1, V219)</f>
        <v>162612.31000000003</v>
      </c>
      <c r="E219" s="11">
        <f>IF(5 = Q219, W219 * -1, W219)</f>
        <v>166445.74</v>
      </c>
      <c r="F219" s="11">
        <f>IF(5 = Q219, X219 * -1, X219)</f>
        <v>150303.66999999998</v>
      </c>
      <c r="G219" s="11">
        <f>IF(5 = Q219, Y219 * -1, Y219)</f>
        <v>160538.69</v>
      </c>
      <c r="H219" s="11">
        <f>IF(5 = Q219, Z219 * -1, Z219)</f>
        <v>161619.27000000002</v>
      </c>
      <c r="I219" s="11">
        <f>IF(5 = Q219, AA219 * -1, AA219)</f>
        <v>180799.80000000002</v>
      </c>
      <c r="J219" s="11">
        <f>IF(5 = Q219, AB219 * -1, AB219)</f>
        <v>190801.77999999997</v>
      </c>
      <c r="K219" s="11">
        <f>IF(5 = Q219, AC219 * -1, AC219)</f>
        <v>195089.98</v>
      </c>
      <c r="L219" s="11">
        <f>IF(5 = Q219, AD219 * -1, AD219)</f>
        <v>177427.29</v>
      </c>
      <c r="M219" s="11">
        <f>IF(5 = Q219, AE219 * -1, AE219)</f>
        <v>156405.23000000004</v>
      </c>
      <c r="N219" s="11">
        <f>IF(5 = Q219, AF219 * -1, AF219)</f>
        <v>158411.22</v>
      </c>
      <c r="O219" s="11">
        <f>IF(5 = Q219, AG219 * -1, AG219)</f>
        <v>2009143.4700000002</v>
      </c>
      <c r="Q219" s="9">
        <v>5</v>
      </c>
      <c r="R219" s="8" t="str">
        <f>R214</f>
        <v>Argenta Apartments</v>
      </c>
      <c r="S219" s="8">
        <f>S214</f>
        <v>0</v>
      </c>
      <c r="T219" s="9">
        <f>T214</f>
        <v>0</v>
      </c>
      <c r="U219" s="10">
        <f t="shared" ref="U219:AG219" si="168">SUM(U68:U75)+SUM(U80:U88)+SUM(U92:U97)+SUM(U101:U104)+SUM(U110:U118)+SUM(U122:U148)+SUM(U152:U159)+SUM(U163:U173)+SUM(U177:U193)+SUM(U197:U197)+SUM(U204:U204)+SUM(U208:U210)+SUM(U214:U214)</f>
        <v>-148688.49</v>
      </c>
      <c r="V219" s="10">
        <f t="shared" si="168"/>
        <v>-162612.31000000003</v>
      </c>
      <c r="W219" s="10">
        <f t="shared" si="168"/>
        <v>-166445.74</v>
      </c>
      <c r="X219" s="10">
        <f t="shared" si="168"/>
        <v>-150303.66999999998</v>
      </c>
      <c r="Y219" s="10">
        <f t="shared" si="168"/>
        <v>-160538.69</v>
      </c>
      <c r="Z219" s="10">
        <f t="shared" si="168"/>
        <v>-161619.27000000002</v>
      </c>
      <c r="AA219" s="10">
        <f t="shared" si="168"/>
        <v>-180799.80000000002</v>
      </c>
      <c r="AB219" s="10">
        <f t="shared" si="168"/>
        <v>-190801.77999999997</v>
      </c>
      <c r="AC219" s="10">
        <f t="shared" si="168"/>
        <v>-195089.98</v>
      </c>
      <c r="AD219" s="10">
        <f t="shared" si="168"/>
        <v>-177427.29</v>
      </c>
      <c r="AE219" s="10">
        <f t="shared" si="168"/>
        <v>-156405.23000000004</v>
      </c>
      <c r="AF219" s="10">
        <f t="shared" si="168"/>
        <v>-158411.22</v>
      </c>
      <c r="AG219" s="10">
        <f t="shared" si="168"/>
        <v>-2009143.4700000002</v>
      </c>
    </row>
    <row r="221" spans="1:33" x14ac:dyDescent="0.25">
      <c r="B221" s="12" t="s">
        <v>493</v>
      </c>
      <c r="C221" s="11">
        <f>IF(5 = Q221, U221 * -1, U221)</f>
        <v>394082.57000000012</v>
      </c>
      <c r="D221" s="11">
        <f>IF(5 = Q221, V221 * -1, V221)</f>
        <v>362459.37</v>
      </c>
      <c r="E221" s="11">
        <f>IF(5 = Q221, W221 * -1, W221)</f>
        <v>365702.95000000007</v>
      </c>
      <c r="F221" s="11">
        <f>IF(5 = Q221, X221 * -1, X221)</f>
        <v>405335.43999999983</v>
      </c>
      <c r="G221" s="11">
        <f>IF(5 = Q221, Y221 * -1, Y221)</f>
        <v>378684.84000000008</v>
      </c>
      <c r="H221" s="11">
        <f>IF(5 = Q221, Z221 * -1, Z221)</f>
        <v>405910.8299999999</v>
      </c>
      <c r="I221" s="11">
        <f>IF(5 = Q221, AA221 * -1, AA221)</f>
        <v>399218.41000000009</v>
      </c>
      <c r="J221" s="11">
        <f>IF(5 = Q221, AB221 * -1, AB221)</f>
        <v>384698.96000000008</v>
      </c>
      <c r="K221" s="11">
        <f>IF(5 = Q221, AC221 * -1, AC221)</f>
        <v>390268.88</v>
      </c>
      <c r="L221" s="11">
        <f>IF(5 = Q221, AD221 * -1, AD221)</f>
        <v>371095.18</v>
      </c>
      <c r="M221" s="11">
        <f>IF(5 = Q221, AE221 * -1, AE221)</f>
        <v>425853.63000000006</v>
      </c>
      <c r="N221" s="11">
        <f>IF(5 = Q221, AF221 * -1, AF221)</f>
        <v>386612.27</v>
      </c>
      <c r="O221" s="11">
        <f>IF(5 = Q221, AG221 * -1, AG221)</f>
        <v>4669923.3299999991</v>
      </c>
      <c r="Q221" s="9">
        <v>4</v>
      </c>
      <c r="R221" s="8" t="str">
        <f>R214</f>
        <v>Argenta Apartments</v>
      </c>
      <c r="S221" s="8">
        <f>S214</f>
        <v>0</v>
      </c>
      <c r="T221" s="9">
        <f>T214</f>
        <v>0</v>
      </c>
      <c r="U221" s="10">
        <f t="shared" ref="U221:AG221" si="169">SUM(U11:U12)+SUM(U16:U21)+SUM(U28:U31)+SUM(U35:U40)+SUM(U44:U50)+SUM(U54:U58)+SUM(U68:U75)+SUM(U80:U88)+SUM(U92:U97)+SUM(U101:U104)+SUM(U110:U118)+SUM(U122:U148)+SUM(U152:U159)+SUM(U163:U173)+SUM(U177:U193)+SUM(U197:U197)+SUM(U204:U204)+SUM(U208:U210)+SUM(U214:U214)</f>
        <v>394082.57000000012</v>
      </c>
      <c r="V221" s="10">
        <f t="shared" si="169"/>
        <v>362459.37</v>
      </c>
      <c r="W221" s="10">
        <f t="shared" si="169"/>
        <v>365702.95000000007</v>
      </c>
      <c r="X221" s="10">
        <f t="shared" si="169"/>
        <v>405335.43999999983</v>
      </c>
      <c r="Y221" s="10">
        <f t="shared" si="169"/>
        <v>378684.84000000008</v>
      </c>
      <c r="Z221" s="10">
        <f t="shared" si="169"/>
        <v>405910.8299999999</v>
      </c>
      <c r="AA221" s="10">
        <f t="shared" si="169"/>
        <v>399218.41000000009</v>
      </c>
      <c r="AB221" s="10">
        <f t="shared" si="169"/>
        <v>384698.96000000008</v>
      </c>
      <c r="AC221" s="10">
        <f t="shared" si="169"/>
        <v>390268.88</v>
      </c>
      <c r="AD221" s="10">
        <f t="shared" si="169"/>
        <v>371095.18</v>
      </c>
      <c r="AE221" s="10">
        <f t="shared" si="169"/>
        <v>425853.63000000006</v>
      </c>
      <c r="AF221" s="10">
        <f t="shared" si="169"/>
        <v>386612.27</v>
      </c>
      <c r="AG221" s="10">
        <f t="shared" si="169"/>
        <v>4669923.3299999991</v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3.4 generated01/27/2023 at 5:55pm CST&amp;I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fff8f466edca9fee0c30174506944de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6fa788bd8c086b975e6a844da03646a9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3DA62-4BB2-4893-B047-651EB7D901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A1E1CB-F036-458E-BF78-6CC3B661FF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Argenta Apartments</vt:lpstr>
      <vt:lpstr>'Argenta Apartments'!Print_Titles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Dusty Eddy</dc:creator>
  <cp:lastModifiedBy>Dusty Eddy</cp:lastModifiedBy>
  <dcterms:created xsi:type="dcterms:W3CDTF">2024-04-09T19:06:14Z</dcterms:created>
  <dcterms:modified xsi:type="dcterms:W3CDTF">2024-04-09T19:06:44Z</dcterms:modified>
</cp:coreProperties>
</file>