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734"/>
  </bookViews>
  <sheets>
    <sheet name="Orange Tree Village Apartments" sheetId="1" r:id="rId1"/>
  </sheets>
  <definedNames>
    <definedName name="_xlnm.Print_Area" localSheetId="0">'Orange Tree Village Apartments'!$A$1:$M$53</definedName>
    <definedName name="_xlnm.Print_Titles" localSheetId="0">'Orange Tree Village Apartments'!$7:$7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" i="1" l="1"/>
  <c r="P53" i="1"/>
  <c r="O53" i="1"/>
  <c r="R51" i="1"/>
  <c r="P51" i="1"/>
  <c r="O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AC47" i="1"/>
  <c r="AB47" i="1"/>
  <c r="AA47" i="1"/>
  <c r="Z47" i="1"/>
  <c r="Y47" i="1"/>
  <c r="X47" i="1"/>
  <c r="W47" i="1"/>
  <c r="V47" i="1"/>
  <c r="U47" i="1"/>
  <c r="T47" i="1"/>
  <c r="S47" i="1"/>
  <c r="AC46" i="1"/>
  <c r="AB46" i="1"/>
  <c r="AA46" i="1"/>
  <c r="Z46" i="1"/>
  <c r="Y46" i="1"/>
  <c r="X46" i="1"/>
  <c r="W46" i="1"/>
  <c r="V46" i="1"/>
  <c r="U46" i="1"/>
  <c r="T46" i="1"/>
  <c r="S46" i="1"/>
  <c r="AC45" i="1"/>
  <c r="AB45" i="1"/>
  <c r="AA45" i="1"/>
  <c r="Z45" i="1"/>
  <c r="Y45" i="1"/>
  <c r="X45" i="1"/>
  <c r="W45" i="1"/>
  <c r="V45" i="1"/>
  <c r="U45" i="1"/>
  <c r="T45" i="1"/>
  <c r="S45" i="1"/>
  <c r="AC44" i="1"/>
  <c r="AB44" i="1"/>
  <c r="AA44" i="1"/>
  <c r="Z44" i="1"/>
  <c r="Y44" i="1"/>
  <c r="X44" i="1"/>
  <c r="W44" i="1"/>
  <c r="V44" i="1"/>
  <c r="U44" i="1"/>
  <c r="T44" i="1"/>
  <c r="S44" i="1"/>
  <c r="AC43" i="1"/>
  <c r="AB43" i="1"/>
  <c r="AA43" i="1"/>
  <c r="Z43" i="1"/>
  <c r="Y43" i="1"/>
  <c r="X43" i="1"/>
  <c r="W43" i="1"/>
  <c r="V43" i="1"/>
  <c r="U43" i="1"/>
  <c r="T43" i="1"/>
  <c r="S43" i="1"/>
  <c r="AC42" i="1"/>
  <c r="AB42" i="1"/>
  <c r="AA42" i="1"/>
  <c r="Z42" i="1"/>
  <c r="Y42" i="1"/>
  <c r="X42" i="1"/>
  <c r="W42" i="1"/>
  <c r="V42" i="1"/>
  <c r="U42" i="1"/>
  <c r="T42" i="1"/>
  <c r="S42" i="1"/>
  <c r="AC41" i="1"/>
  <c r="AB41" i="1"/>
  <c r="AB51" i="1" s="1"/>
  <c r="L51" i="1" s="1"/>
  <c r="AA41" i="1"/>
  <c r="Z41" i="1"/>
  <c r="Y41" i="1"/>
  <c r="X41" i="1"/>
  <c r="W41" i="1"/>
  <c r="V41" i="1"/>
  <c r="U41" i="1"/>
  <c r="T41" i="1"/>
  <c r="T51" i="1" s="1"/>
  <c r="D51" i="1" s="1"/>
  <c r="S41" i="1"/>
  <c r="AC40" i="1"/>
  <c r="AB40" i="1"/>
  <c r="AA40" i="1"/>
  <c r="AA51" i="1" s="1"/>
  <c r="K51" i="1" s="1"/>
  <c r="Z40" i="1"/>
  <c r="Y40" i="1"/>
  <c r="X40" i="1"/>
  <c r="W40" i="1"/>
  <c r="W51" i="1" s="1"/>
  <c r="G51" i="1" s="1"/>
  <c r="V40" i="1"/>
  <c r="U40" i="1"/>
  <c r="T40" i="1"/>
  <c r="S40" i="1"/>
  <c r="S51" i="1" s="1"/>
  <c r="C51" i="1" s="1"/>
  <c r="R37" i="1"/>
  <c r="P37" i="1"/>
  <c r="O37" i="1"/>
  <c r="AC36" i="1"/>
  <c r="AB36" i="1"/>
  <c r="AA36" i="1"/>
  <c r="Z36" i="1"/>
  <c r="Y36" i="1"/>
  <c r="X36" i="1"/>
  <c r="W36" i="1"/>
  <c r="V36" i="1"/>
  <c r="U36" i="1"/>
  <c r="T36" i="1"/>
  <c r="S36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R24" i="1"/>
  <c r="P24" i="1"/>
  <c r="O24" i="1"/>
  <c r="AC23" i="1"/>
  <c r="AB23" i="1"/>
  <c r="AA23" i="1"/>
  <c r="Z23" i="1"/>
  <c r="Y23" i="1"/>
  <c r="X23" i="1"/>
  <c r="W23" i="1"/>
  <c r="V23" i="1"/>
  <c r="U23" i="1"/>
  <c r="T23" i="1"/>
  <c r="S23" i="1"/>
  <c r="AC22" i="1"/>
  <c r="AB22" i="1"/>
  <c r="AA22" i="1"/>
  <c r="Z22" i="1"/>
  <c r="Y22" i="1"/>
  <c r="X22" i="1"/>
  <c r="W22" i="1"/>
  <c r="V22" i="1"/>
  <c r="U22" i="1"/>
  <c r="T22" i="1"/>
  <c r="S22" i="1"/>
  <c r="AC21" i="1"/>
  <c r="AB21" i="1"/>
  <c r="AA21" i="1"/>
  <c r="Z21" i="1"/>
  <c r="Y21" i="1"/>
  <c r="X21" i="1"/>
  <c r="W21" i="1"/>
  <c r="V21" i="1"/>
  <c r="U21" i="1"/>
  <c r="T21" i="1"/>
  <c r="S21" i="1"/>
  <c r="AC20" i="1"/>
  <c r="AB20" i="1"/>
  <c r="AA20" i="1"/>
  <c r="Z20" i="1"/>
  <c r="Y20" i="1"/>
  <c r="X20" i="1"/>
  <c r="W20" i="1"/>
  <c r="V20" i="1"/>
  <c r="U20" i="1"/>
  <c r="T20" i="1"/>
  <c r="S20" i="1"/>
  <c r="AC19" i="1"/>
  <c r="AB19" i="1"/>
  <c r="AA19" i="1"/>
  <c r="Z19" i="1"/>
  <c r="Y19" i="1"/>
  <c r="X19" i="1"/>
  <c r="W19" i="1"/>
  <c r="V19" i="1"/>
  <c r="U19" i="1"/>
  <c r="T19" i="1"/>
  <c r="S19" i="1"/>
  <c r="AC18" i="1"/>
  <c r="AB18" i="1"/>
  <c r="AA18" i="1"/>
  <c r="Z18" i="1"/>
  <c r="Y18" i="1"/>
  <c r="X18" i="1"/>
  <c r="W18" i="1"/>
  <c r="V18" i="1"/>
  <c r="U18" i="1"/>
  <c r="T18" i="1"/>
  <c r="S18" i="1"/>
  <c r="AC17" i="1"/>
  <c r="AB17" i="1"/>
  <c r="AA17" i="1"/>
  <c r="Z17" i="1"/>
  <c r="Y17" i="1"/>
  <c r="X17" i="1"/>
  <c r="W17" i="1"/>
  <c r="V17" i="1"/>
  <c r="U17" i="1"/>
  <c r="T17" i="1"/>
  <c r="S17" i="1"/>
  <c r="AC16" i="1"/>
  <c r="AB16" i="1"/>
  <c r="AA16" i="1"/>
  <c r="Z16" i="1"/>
  <c r="Y16" i="1"/>
  <c r="X16" i="1"/>
  <c r="W16" i="1"/>
  <c r="V16" i="1"/>
  <c r="U16" i="1"/>
  <c r="T16" i="1"/>
  <c r="S16" i="1"/>
  <c r="AC15" i="1"/>
  <c r="AB15" i="1"/>
  <c r="AA15" i="1"/>
  <c r="Z15" i="1"/>
  <c r="Y15" i="1"/>
  <c r="X15" i="1"/>
  <c r="W15" i="1"/>
  <c r="V15" i="1"/>
  <c r="U15" i="1"/>
  <c r="T15" i="1"/>
  <c r="S15" i="1"/>
  <c r="AC14" i="1"/>
  <c r="AB14" i="1"/>
  <c r="AA14" i="1"/>
  <c r="Z14" i="1"/>
  <c r="Y14" i="1"/>
  <c r="X14" i="1"/>
  <c r="W14" i="1"/>
  <c r="V14" i="1"/>
  <c r="U14" i="1"/>
  <c r="T14" i="1"/>
  <c r="S14" i="1"/>
  <c r="R11" i="1"/>
  <c r="P11" i="1"/>
  <c r="O11" i="1"/>
  <c r="AC10" i="1"/>
  <c r="AB10" i="1"/>
  <c r="AB11" i="1" s="1"/>
  <c r="L11" i="1" s="1"/>
  <c r="AA10" i="1"/>
  <c r="AA11" i="1" s="1"/>
  <c r="K11" i="1" s="1"/>
  <c r="Z10" i="1"/>
  <c r="Y10" i="1"/>
  <c r="X10" i="1"/>
  <c r="X11" i="1" s="1"/>
  <c r="H11" i="1" s="1"/>
  <c r="W10" i="1"/>
  <c r="W11" i="1" s="1"/>
  <c r="G11" i="1" s="1"/>
  <c r="V10" i="1"/>
  <c r="U10" i="1"/>
  <c r="T10" i="1"/>
  <c r="T11" i="1" s="1"/>
  <c r="D11" i="1" s="1"/>
  <c r="S10" i="1"/>
  <c r="S11" i="1" s="1"/>
  <c r="C11" i="1" s="1"/>
  <c r="U37" i="1" l="1"/>
  <c r="E37" i="1" s="1"/>
  <c r="Y37" i="1"/>
  <c r="I37" i="1" s="1"/>
  <c r="AC37" i="1"/>
  <c r="M37" i="1" s="1"/>
  <c r="X51" i="1"/>
  <c r="H51" i="1" s="1"/>
  <c r="Z37" i="1"/>
  <c r="J37" i="1" s="1"/>
  <c r="U24" i="1"/>
  <c r="E24" i="1" s="1"/>
  <c r="Y24" i="1"/>
  <c r="I24" i="1" s="1"/>
  <c r="AC24" i="1"/>
  <c r="M24" i="1" s="1"/>
  <c r="S53" i="1"/>
  <c r="C53" i="1" s="1"/>
  <c r="T37" i="1"/>
  <c r="D37" i="1" s="1"/>
  <c r="X37" i="1"/>
  <c r="H37" i="1" s="1"/>
  <c r="AB37" i="1"/>
  <c r="L37" i="1" s="1"/>
  <c r="V51" i="1"/>
  <c r="F51" i="1" s="1"/>
  <c r="Z51" i="1"/>
  <c r="J51" i="1" s="1"/>
  <c r="V37" i="1"/>
  <c r="F37" i="1" s="1"/>
  <c r="U53" i="1"/>
  <c r="E53" i="1" s="1"/>
  <c r="U11" i="1"/>
  <c r="E11" i="1" s="1"/>
  <c r="Y53" i="1"/>
  <c r="I53" i="1" s="1"/>
  <c r="Y11" i="1"/>
  <c r="I11" i="1" s="1"/>
  <c r="AC53" i="1"/>
  <c r="M53" i="1" s="1"/>
  <c r="AC11" i="1"/>
  <c r="M11" i="1" s="1"/>
  <c r="W53" i="1"/>
  <c r="G53" i="1" s="1"/>
  <c r="AA53" i="1"/>
  <c r="K53" i="1" s="1"/>
  <c r="V53" i="1"/>
  <c r="F53" i="1" s="1"/>
  <c r="V11" i="1"/>
  <c r="F11" i="1" s="1"/>
  <c r="Z53" i="1"/>
  <c r="J53" i="1" s="1"/>
  <c r="Z11" i="1"/>
  <c r="J11" i="1" s="1"/>
  <c r="V24" i="1"/>
  <c r="F24" i="1" s="1"/>
  <c r="Z24" i="1"/>
  <c r="J24" i="1" s="1"/>
  <c r="S24" i="1"/>
  <c r="C24" i="1" s="1"/>
  <c r="W24" i="1"/>
  <c r="G24" i="1" s="1"/>
  <c r="AA24" i="1"/>
  <c r="K24" i="1" s="1"/>
  <c r="T53" i="1"/>
  <c r="D53" i="1" s="1"/>
  <c r="X53" i="1"/>
  <c r="H53" i="1" s="1"/>
  <c r="AB53" i="1"/>
  <c r="L53" i="1" s="1"/>
  <c r="T24" i="1"/>
  <c r="D24" i="1" s="1"/>
  <c r="X24" i="1"/>
  <c r="H24" i="1" s="1"/>
  <c r="AB24" i="1"/>
  <c r="L24" i="1" s="1"/>
  <c r="S37" i="1"/>
  <c r="C37" i="1" s="1"/>
  <c r="W37" i="1"/>
  <c r="G37" i="1" s="1"/>
  <c r="AA37" i="1"/>
  <c r="K37" i="1" s="1"/>
  <c r="U51" i="1"/>
  <c r="E51" i="1" s="1"/>
  <c r="Y51" i="1"/>
  <c r="I51" i="1" s="1"/>
  <c r="AC51" i="1"/>
  <c r="M51" i="1" s="1"/>
</calcChain>
</file>

<file path=xl/comments1.xml><?xml version="1.0" encoding="utf-8"?>
<comments xmlns="http://schemas.openxmlformats.org/spreadsheetml/2006/main">
  <authors>
    <author>alon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alon:</t>
        </r>
        <r>
          <rPr>
            <sz val="9"/>
            <color indexed="81"/>
            <rFont val="Tahoma"/>
            <family val="2"/>
          </rPr>
          <t xml:space="preserve">
Partial Month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alon:</t>
        </r>
        <r>
          <rPr>
            <sz val="9"/>
            <color indexed="81"/>
            <rFont val="Tahoma"/>
            <family val="2"/>
          </rPr>
          <t xml:space="preserve">
March-Dec Rehab/Repositioning Months. True Stabilization to Begin in Jan 2019. EGI expected to be $117K</t>
        </r>
      </text>
    </comment>
  </commentList>
</comments>
</file>

<file path=xl/sharedStrings.xml><?xml version="1.0" encoding="utf-8"?>
<sst xmlns="http://schemas.openxmlformats.org/spreadsheetml/2006/main" count="138" uniqueCount="101">
  <si>
    <t>Orange Tree Village Apartments</t>
  </si>
  <si>
    <t>Accrual Basis</t>
  </si>
  <si>
    <t>Mar 2018 - Dec 2018</t>
  </si>
  <si>
    <t>Account</t>
  </si>
  <si>
    <t>Income Statement: Property</t>
  </si>
  <si>
    <t>Income Statement: Property Look-Up Code</t>
  </si>
  <si>
    <t>Account Name</t>
  </si>
  <si>
    <t>Income Statement: GL Group Type</t>
  </si>
  <si>
    <t>Income Statement: Unit Count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</si>
  <si>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</si>
  <si>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</si>
  <si>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</si>
  <si>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</si>
  <si>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</si>
  <si>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</si>
  <si>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</si>
  <si>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</si>
  <si>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</si>
  <si>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</si>
  <si>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Total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</si>
  <si>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</si>
  <si>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</si>
  <si>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</si>
  <si>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</si>
  <si>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</si>
  <si>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</si>
  <si>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</si>
  <si>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</si>
  <si>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</si>
  <si>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</si>
  <si>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Total Change Sign</t>
  </si>
  <si>
    <t>Electrical Repairs/Supplies</t>
  </si>
  <si>
    <t>Non-operating Expenses</t>
  </si>
  <si>
    <t>Debt Services</t>
  </si>
  <si>
    <t>6525</t>
  </si>
  <si>
    <t>Debt Service Interest</t>
  </si>
  <si>
    <t>Capital Expenditures</t>
  </si>
  <si>
    <t>7520</t>
  </si>
  <si>
    <t>Appliance Replacement Costs</t>
  </si>
  <si>
    <t>7540</t>
  </si>
  <si>
    <t>7560</t>
  </si>
  <si>
    <t>Exterior/Structural Expenses</t>
  </si>
  <si>
    <t>7561</t>
  </si>
  <si>
    <t>Pool/Spa Refurbishment</t>
  </si>
  <si>
    <t>7600</t>
  </si>
  <si>
    <t>HVAC Replacement</t>
  </si>
  <si>
    <t>7620</t>
  </si>
  <si>
    <t>Interior Remodeling</t>
  </si>
  <si>
    <t>7650</t>
  </si>
  <si>
    <t>Office/Model Furnishings</t>
  </si>
  <si>
    <t>7660</t>
  </si>
  <si>
    <t>Other Cap./Refurbishment Expenses</t>
  </si>
  <si>
    <t>7670</t>
  </si>
  <si>
    <t>Plumbing Repair/Supplies</t>
  </si>
  <si>
    <t>7725</t>
  </si>
  <si>
    <t>Wall Covering Contract/Supplies</t>
  </si>
  <si>
    <t>Capital Improvement Plan</t>
  </si>
  <si>
    <t>7860</t>
  </si>
  <si>
    <t>Vacant Unit Renovation</t>
  </si>
  <si>
    <t>7850</t>
  </si>
  <si>
    <t>Roof Repairs</t>
  </si>
  <si>
    <t>7870</t>
  </si>
  <si>
    <t>Clubhouse Transformation</t>
  </si>
  <si>
    <t>7820</t>
  </si>
  <si>
    <t>Signage Replacement / Upgrade</t>
  </si>
  <si>
    <t>7810</t>
  </si>
  <si>
    <t>Renovate of Landscaping</t>
  </si>
  <si>
    <t>7877</t>
  </si>
  <si>
    <t>Pool Renovations</t>
  </si>
  <si>
    <t>7875</t>
  </si>
  <si>
    <t>Pool Furniture Replacement</t>
  </si>
  <si>
    <t>7830</t>
  </si>
  <si>
    <t>Paint Building - Exterior</t>
  </si>
  <si>
    <t>7840</t>
  </si>
  <si>
    <t>Exterior Decking / Walkway</t>
  </si>
  <si>
    <t>7900</t>
  </si>
  <si>
    <t>CapEx Labor</t>
  </si>
  <si>
    <t>Other Non-Operating Expenses</t>
  </si>
  <si>
    <t>7025</t>
  </si>
  <si>
    <t>Travel Expenses</t>
  </si>
  <si>
    <t>7040</t>
  </si>
  <si>
    <t>Business License &amp; Fees</t>
  </si>
  <si>
    <t>7050</t>
  </si>
  <si>
    <t>Legal Expenses</t>
  </si>
  <si>
    <t>7010</t>
  </si>
  <si>
    <t>Other Professional Fees</t>
  </si>
  <si>
    <t>7031</t>
  </si>
  <si>
    <t>Acquisition Fee</t>
  </si>
  <si>
    <t>7030</t>
  </si>
  <si>
    <t>Asset Management Fee</t>
  </si>
  <si>
    <t>7035</t>
  </si>
  <si>
    <t>Project Management Fee</t>
  </si>
  <si>
    <t>7034</t>
  </si>
  <si>
    <t>Other Fees</t>
  </si>
  <si>
    <t>7120</t>
  </si>
  <si>
    <t>Employee Bonus</t>
  </si>
  <si>
    <t>7200</t>
  </si>
  <si>
    <t>Preferred Equity Loan Interest</t>
  </si>
  <si>
    <t>9000</t>
  </si>
  <si>
    <t>Security Deposit Adjustment</t>
  </si>
  <si>
    <t>Non-Operating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</si>
</sst>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1" fillId="0" borderId="19" xfId="0" applyNumberFormat="1" applyFont="1" applyBorder="1" applyAlignment="1">
      <alignment horizontal="left" vertical="center" indent="2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vertical="center" indent="1"/>
    </xf>
    <xf numFmtId="49" fontId="2" fillId="0" borderId="1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53"/>
  <sheetViews>
    <sheetView tabSelected="1" zoomScale="85" zoomScaleNormal="85" workbookViewId="0">
      <pane ySplit="7" topLeftCell="A8" activePane="bottomLeft" state="frozenSplit"/>
      <selection pane="bottomLeft" activeCell="A5" sqref="A5:M5"/>
    </sheetView>
  </sheetViews>
  <sheetFormatPr defaultRowHeight="14.6" x14ac:dyDescent="0.4"/>
  <cols>
    <col min="1" max="1" width="30" customWidth="1"/>
    <col min="2" max="2" width="30.3046875" bestFit="1" customWidth="1"/>
    <col min="3" max="13" width="21.3828125" customWidth="1"/>
    <col min="15" max="18" width="21.3828125" hidden="1" customWidth="1"/>
    <col min="19" max="29" width="18.15234375" hidden="1" customWidth="1"/>
  </cols>
  <sheetData>
    <row r="2" spans="1:29" ht="15.45" x14ac:dyDescent="0.4">
      <c r="A2" s="16" t="s">
        <v>100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29" x14ac:dyDescent="0.4">
      <c r="A3" s="17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9" x14ac:dyDescent="0.4">
      <c r="A4" s="17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9" x14ac:dyDescent="0.4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7" spans="1:29" x14ac:dyDescent="0.4">
      <c r="A7" s="1" t="s">
        <v>3</v>
      </c>
      <c r="B7" s="1" t="s">
        <v>6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  <c r="O7" s="3" t="s">
        <v>4</v>
      </c>
      <c r="P7" s="3" t="s">
        <v>5</v>
      </c>
      <c r="Q7" s="4" t="s">
        <v>7</v>
      </c>
      <c r="R7" s="4" t="s">
        <v>8</v>
      </c>
      <c r="S7" s="5" t="s">
        <v>20</v>
      </c>
      <c r="T7" s="5" t="s">
        <v>21</v>
      </c>
      <c r="U7" s="5" t="s">
        <v>22</v>
      </c>
      <c r="V7" s="5" t="s">
        <v>23</v>
      </c>
      <c r="W7" s="5" t="s">
        <v>24</v>
      </c>
      <c r="X7" s="5" t="s">
        <v>25</v>
      </c>
      <c r="Y7" s="5" t="s">
        <v>26</v>
      </c>
      <c r="Z7" s="5" t="s">
        <v>27</v>
      </c>
      <c r="AA7" s="5" t="s">
        <v>28</v>
      </c>
      <c r="AB7" s="5" t="s">
        <v>29</v>
      </c>
      <c r="AC7" s="5" t="s">
        <v>30</v>
      </c>
    </row>
    <row r="8" spans="1:29" x14ac:dyDescent="0.4">
      <c r="A8" s="19" t="s">
        <v>32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29" x14ac:dyDescent="0.4">
      <c r="A9" s="18" t="s">
        <v>33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29" x14ac:dyDescent="0.4">
      <c r="A10" s="15" t="s">
        <v>34</v>
      </c>
      <c r="B10" s="11" t="s">
        <v>35</v>
      </c>
      <c r="C10" s="14">
        <v>18775.98</v>
      </c>
      <c r="D10" s="14">
        <v>35152.480000000003</v>
      </c>
      <c r="E10" s="14">
        <v>39097.15</v>
      </c>
      <c r="F10" s="14">
        <v>40407.71</v>
      </c>
      <c r="G10" s="14">
        <v>43351.25</v>
      </c>
      <c r="H10" s="14">
        <v>44398.95</v>
      </c>
      <c r="I10" s="14">
        <v>43450.34</v>
      </c>
      <c r="J10" s="14">
        <v>45776.17</v>
      </c>
      <c r="K10" s="14">
        <v>45274.62</v>
      </c>
      <c r="L10" s="14">
        <v>47427.87</v>
      </c>
      <c r="M10" s="14">
        <v>403112.52</v>
      </c>
      <c r="O10" s="11" t="s">
        <v>0</v>
      </c>
      <c r="Q10" s="12">
        <v>5</v>
      </c>
      <c r="R10" s="12">
        <v>110</v>
      </c>
      <c r="S10" s="13">
        <f>IF(5 = Q10, C10 * -1, C10)</f>
        <v>-18775.98</v>
      </c>
      <c r="T10" s="13">
        <f>IF(5 = Q10, D10 * -1, D10)</f>
        <v>-35152.480000000003</v>
      </c>
      <c r="U10" s="13">
        <f>IF(5 = Q10, E10 * -1, E10)</f>
        <v>-39097.15</v>
      </c>
      <c r="V10" s="13">
        <f>IF(5 = Q10, F10 * -1, F10)</f>
        <v>-40407.71</v>
      </c>
      <c r="W10" s="13">
        <f>IF(5 = Q10, G10 * -1, G10)</f>
        <v>-43351.25</v>
      </c>
      <c r="X10" s="13">
        <f>IF(5 = Q10, H10 * -1, H10)</f>
        <v>-44398.95</v>
      </c>
      <c r="Y10" s="13">
        <f>IF(5 = Q10, I10 * -1, I10)</f>
        <v>-43450.34</v>
      </c>
      <c r="Z10" s="13">
        <f>IF(5 = Q10, J10 * -1, J10)</f>
        <v>-45776.17</v>
      </c>
      <c r="AA10" s="13">
        <f>IF(5 = Q10, K10 * -1, K10)</f>
        <v>-45274.62</v>
      </c>
      <c r="AB10" s="13">
        <f>IF(5 = Q10, L10 * -1, L10)</f>
        <v>-47427.87</v>
      </c>
      <c r="AC10" s="13">
        <f>IF(5 = Q10, M10 * -1, M10)</f>
        <v>-403112.52</v>
      </c>
    </row>
    <row r="11" spans="1:29" x14ac:dyDescent="0.4">
      <c r="B11" s="10" t="s">
        <v>33</v>
      </c>
      <c r="C11" s="9">
        <f>IF(5 = Q11, S11 * -1, S11)</f>
        <v>18775.98</v>
      </c>
      <c r="D11" s="9">
        <f>IF(5 = Q11, T11 * -1, T11)</f>
        <v>35152.480000000003</v>
      </c>
      <c r="E11" s="9">
        <f>IF(5 = Q11, U11 * -1, U11)</f>
        <v>39097.15</v>
      </c>
      <c r="F11" s="9">
        <f>IF(5 = Q11, V11 * -1, V11)</f>
        <v>40407.71</v>
      </c>
      <c r="G11" s="9">
        <f>IF(5 = Q11, W11 * -1, W11)</f>
        <v>43351.25</v>
      </c>
      <c r="H11" s="9">
        <f>IF(5 = Q11, X11 * -1, X11)</f>
        <v>44398.95</v>
      </c>
      <c r="I11" s="9">
        <f>IF(5 = Q11, Y11 * -1, Y11)</f>
        <v>43450.34</v>
      </c>
      <c r="J11" s="9">
        <f>IF(5 = Q11, Z11 * -1, Z11)</f>
        <v>45776.17</v>
      </c>
      <c r="K11" s="9">
        <f>IF(5 = Q11, AA11 * -1, AA11)</f>
        <v>45274.62</v>
      </c>
      <c r="L11" s="9">
        <f>IF(5 = Q11, AB11 * -1, AB11)</f>
        <v>47427.87</v>
      </c>
      <c r="M11" s="9">
        <f>IF(5 = Q11, AC11 * -1, AC11)</f>
        <v>403112.52</v>
      </c>
      <c r="O11" s="6" t="str">
        <f>O10</f>
        <v>Orange Tree Village Apartments</v>
      </c>
      <c r="P11" s="6">
        <f>P10</f>
        <v>0</v>
      </c>
      <c r="Q11" s="7">
        <v>5</v>
      </c>
      <c r="R11" s="7">
        <f>R10</f>
        <v>110</v>
      </c>
      <c r="S11" s="8">
        <f t="shared" ref="S11:AC11" si="0">SUM(S10:S10)</f>
        <v>-18775.98</v>
      </c>
      <c r="T11" s="8">
        <f t="shared" si="0"/>
        <v>-35152.480000000003</v>
      </c>
      <c r="U11" s="8">
        <f t="shared" si="0"/>
        <v>-39097.15</v>
      </c>
      <c r="V11" s="8">
        <f t="shared" si="0"/>
        <v>-40407.71</v>
      </c>
      <c r="W11" s="8">
        <f t="shared" si="0"/>
        <v>-43351.25</v>
      </c>
      <c r="X11" s="8">
        <f t="shared" si="0"/>
        <v>-44398.95</v>
      </c>
      <c r="Y11" s="8">
        <f t="shared" si="0"/>
        <v>-43450.34</v>
      </c>
      <c r="Z11" s="8">
        <f t="shared" si="0"/>
        <v>-45776.17</v>
      </c>
      <c r="AA11" s="8">
        <f t="shared" si="0"/>
        <v>-45274.62</v>
      </c>
      <c r="AB11" s="8">
        <f t="shared" si="0"/>
        <v>-47427.87</v>
      </c>
      <c r="AC11" s="8">
        <f t="shared" si="0"/>
        <v>-403112.52</v>
      </c>
    </row>
    <row r="13" spans="1:29" x14ac:dyDescent="0.4">
      <c r="A13" s="18" t="s">
        <v>36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29" x14ac:dyDescent="0.4">
      <c r="A14" s="15" t="s">
        <v>37</v>
      </c>
      <c r="B14" s="11" t="s">
        <v>38</v>
      </c>
      <c r="C14" s="14">
        <v>0</v>
      </c>
      <c r="D14" s="14">
        <v>800.94</v>
      </c>
      <c r="E14" s="14">
        <v>824.47</v>
      </c>
      <c r="F14" s="14">
        <v>428.84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2054.25</v>
      </c>
      <c r="O14" s="11" t="s">
        <v>0</v>
      </c>
      <c r="Q14" s="12">
        <v>5</v>
      </c>
      <c r="R14" s="12">
        <v>110</v>
      </c>
      <c r="S14" s="13">
        <f t="shared" ref="S14:S23" si="1">IF(5 = Q14, C14 * -1, C14)</f>
        <v>0</v>
      </c>
      <c r="T14" s="13">
        <f t="shared" ref="T14:T23" si="2">IF(5 = Q14, D14 * -1, D14)</f>
        <v>-800.94</v>
      </c>
      <c r="U14" s="13">
        <f t="shared" ref="U14:U23" si="3">IF(5 = Q14, E14 * -1, E14)</f>
        <v>-824.47</v>
      </c>
      <c r="V14" s="13">
        <f t="shared" ref="V14:V23" si="4">IF(5 = Q14, F14 * -1, F14)</f>
        <v>-428.84</v>
      </c>
      <c r="W14" s="13">
        <f t="shared" ref="W14:W23" si="5">IF(5 = Q14, G14 * -1, G14)</f>
        <v>0</v>
      </c>
      <c r="X14" s="13">
        <f t="shared" ref="X14:X23" si="6">IF(5 = Q14, H14 * -1, H14)</f>
        <v>0</v>
      </c>
      <c r="Y14" s="13">
        <f t="shared" ref="Y14:Y23" si="7">IF(5 = Q14, I14 * -1, I14)</f>
        <v>0</v>
      </c>
      <c r="Z14" s="13">
        <f t="shared" ref="Z14:Z23" si="8">IF(5 = Q14, J14 * -1, J14)</f>
        <v>0</v>
      </c>
      <c r="AA14" s="13">
        <f t="shared" ref="AA14:AA23" si="9">IF(5 = Q14, K14 * -1, K14)</f>
        <v>0</v>
      </c>
      <c r="AB14" s="13">
        <f t="shared" ref="AB14:AB23" si="10">IF(5 = Q14, L14 * -1, L14)</f>
        <v>0</v>
      </c>
      <c r="AC14" s="13">
        <f t="shared" ref="AC14:AC23" si="11">IF(5 = Q14, M14 * -1, M14)</f>
        <v>-2054.25</v>
      </c>
    </row>
    <row r="15" spans="1:29" x14ac:dyDescent="0.4">
      <c r="A15" s="15" t="s">
        <v>39</v>
      </c>
      <c r="B15" s="11" t="s">
        <v>31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721.02</v>
      </c>
      <c r="J15" s="14">
        <v>3552.12</v>
      </c>
      <c r="K15" s="14">
        <v>0</v>
      </c>
      <c r="L15" s="14">
        <v>0</v>
      </c>
      <c r="M15" s="14">
        <v>4273.1400000000003</v>
      </c>
      <c r="O15" s="11" t="s">
        <v>0</v>
      </c>
      <c r="Q15" s="12">
        <v>5</v>
      </c>
      <c r="R15" s="12">
        <v>110</v>
      </c>
      <c r="S15" s="13">
        <f t="shared" si="1"/>
        <v>0</v>
      </c>
      <c r="T15" s="13">
        <f t="shared" si="2"/>
        <v>0</v>
      </c>
      <c r="U15" s="13">
        <f t="shared" si="3"/>
        <v>0</v>
      </c>
      <c r="V15" s="13">
        <f t="shared" si="4"/>
        <v>0</v>
      </c>
      <c r="W15" s="13">
        <f t="shared" si="5"/>
        <v>0</v>
      </c>
      <c r="X15" s="13">
        <f t="shared" si="6"/>
        <v>0</v>
      </c>
      <c r="Y15" s="13">
        <f t="shared" si="7"/>
        <v>-721.02</v>
      </c>
      <c r="Z15" s="13">
        <f t="shared" si="8"/>
        <v>-3552.12</v>
      </c>
      <c r="AA15" s="13">
        <f t="shared" si="9"/>
        <v>0</v>
      </c>
      <c r="AB15" s="13">
        <f t="shared" si="10"/>
        <v>0</v>
      </c>
      <c r="AC15" s="13">
        <f t="shared" si="11"/>
        <v>-4273.1400000000003</v>
      </c>
    </row>
    <row r="16" spans="1:29" x14ac:dyDescent="0.4">
      <c r="A16" s="15" t="s">
        <v>40</v>
      </c>
      <c r="B16" s="11" t="s">
        <v>41</v>
      </c>
      <c r="C16" s="14">
        <v>0</v>
      </c>
      <c r="D16" s="14">
        <v>0</v>
      </c>
      <c r="E16" s="14">
        <v>0</v>
      </c>
      <c r="F16" s="14">
        <v>0</v>
      </c>
      <c r="G16" s="14">
        <v>25800</v>
      </c>
      <c r="H16" s="14">
        <v>29527.200000000001</v>
      </c>
      <c r="I16" s="14">
        <v>0</v>
      </c>
      <c r="J16" s="14">
        <v>0</v>
      </c>
      <c r="K16" s="14">
        <v>0</v>
      </c>
      <c r="L16" s="14">
        <v>0</v>
      </c>
      <c r="M16" s="14">
        <v>55327.199999999997</v>
      </c>
      <c r="O16" s="11" t="s">
        <v>0</v>
      </c>
      <c r="Q16" s="12">
        <v>5</v>
      </c>
      <c r="R16" s="12">
        <v>110</v>
      </c>
      <c r="S16" s="13">
        <f t="shared" si="1"/>
        <v>0</v>
      </c>
      <c r="T16" s="13">
        <f t="shared" si="2"/>
        <v>0</v>
      </c>
      <c r="U16" s="13">
        <f t="shared" si="3"/>
        <v>0</v>
      </c>
      <c r="V16" s="13">
        <f t="shared" si="4"/>
        <v>0</v>
      </c>
      <c r="W16" s="13">
        <f t="shared" si="5"/>
        <v>-25800</v>
      </c>
      <c r="X16" s="13">
        <f t="shared" si="6"/>
        <v>-29527.200000000001</v>
      </c>
      <c r="Y16" s="13">
        <f t="shared" si="7"/>
        <v>0</v>
      </c>
      <c r="Z16" s="13">
        <f t="shared" si="8"/>
        <v>0</v>
      </c>
      <c r="AA16" s="13">
        <f t="shared" si="9"/>
        <v>0</v>
      </c>
      <c r="AB16" s="13">
        <f t="shared" si="10"/>
        <v>0</v>
      </c>
      <c r="AC16" s="13">
        <f t="shared" si="11"/>
        <v>-55327.199999999997</v>
      </c>
    </row>
    <row r="17" spans="1:29" x14ac:dyDescent="0.4">
      <c r="A17" s="15" t="s">
        <v>42</v>
      </c>
      <c r="B17" s="11" t="s">
        <v>43</v>
      </c>
      <c r="C17" s="14">
        <v>0</v>
      </c>
      <c r="D17" s="14">
        <v>0</v>
      </c>
      <c r="E17" s="14">
        <v>0</v>
      </c>
      <c r="F17" s="14">
        <v>0</v>
      </c>
      <c r="G17" s="14">
        <v>456.54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456.54</v>
      </c>
      <c r="O17" s="11" t="s">
        <v>0</v>
      </c>
      <c r="Q17" s="12">
        <v>5</v>
      </c>
      <c r="R17" s="12">
        <v>110</v>
      </c>
      <c r="S17" s="13">
        <f t="shared" si="1"/>
        <v>0</v>
      </c>
      <c r="T17" s="13">
        <f t="shared" si="2"/>
        <v>0</v>
      </c>
      <c r="U17" s="13">
        <f t="shared" si="3"/>
        <v>0</v>
      </c>
      <c r="V17" s="13">
        <f t="shared" si="4"/>
        <v>0</v>
      </c>
      <c r="W17" s="13">
        <f t="shared" si="5"/>
        <v>-456.54</v>
      </c>
      <c r="X17" s="13">
        <f t="shared" si="6"/>
        <v>0</v>
      </c>
      <c r="Y17" s="13">
        <f t="shared" si="7"/>
        <v>0</v>
      </c>
      <c r="Z17" s="13">
        <f t="shared" si="8"/>
        <v>0</v>
      </c>
      <c r="AA17" s="13">
        <f t="shared" si="9"/>
        <v>0</v>
      </c>
      <c r="AB17" s="13">
        <f t="shared" si="10"/>
        <v>0</v>
      </c>
      <c r="AC17" s="13">
        <f t="shared" si="11"/>
        <v>-456.54</v>
      </c>
    </row>
    <row r="18" spans="1:29" x14ac:dyDescent="0.4">
      <c r="A18" s="15" t="s">
        <v>44</v>
      </c>
      <c r="B18" s="11" t="s">
        <v>45</v>
      </c>
      <c r="C18" s="14">
        <v>0</v>
      </c>
      <c r="D18" s="14">
        <v>0</v>
      </c>
      <c r="E18" s="14">
        <v>0</v>
      </c>
      <c r="F18" s="14">
        <v>867.43</v>
      </c>
      <c r="G18" s="14">
        <v>4585.22</v>
      </c>
      <c r="H18" s="14">
        <v>5973.32</v>
      </c>
      <c r="I18" s="14">
        <v>0</v>
      </c>
      <c r="J18" s="14">
        <v>0</v>
      </c>
      <c r="K18" s="14">
        <v>0</v>
      </c>
      <c r="L18" s="14">
        <v>0</v>
      </c>
      <c r="M18" s="14">
        <v>11425.97</v>
      </c>
      <c r="O18" s="11" t="s">
        <v>0</v>
      </c>
      <c r="Q18" s="12">
        <v>5</v>
      </c>
      <c r="R18" s="12">
        <v>110</v>
      </c>
      <c r="S18" s="13">
        <f t="shared" si="1"/>
        <v>0</v>
      </c>
      <c r="T18" s="13">
        <f t="shared" si="2"/>
        <v>0</v>
      </c>
      <c r="U18" s="13">
        <f t="shared" si="3"/>
        <v>0</v>
      </c>
      <c r="V18" s="13">
        <f t="shared" si="4"/>
        <v>-867.43</v>
      </c>
      <c r="W18" s="13">
        <f t="shared" si="5"/>
        <v>-4585.22</v>
      </c>
      <c r="X18" s="13">
        <f t="shared" si="6"/>
        <v>-5973.32</v>
      </c>
      <c r="Y18" s="13">
        <f t="shared" si="7"/>
        <v>0</v>
      </c>
      <c r="Z18" s="13">
        <f t="shared" si="8"/>
        <v>0</v>
      </c>
      <c r="AA18" s="13">
        <f t="shared" si="9"/>
        <v>0</v>
      </c>
      <c r="AB18" s="13">
        <f t="shared" si="10"/>
        <v>0</v>
      </c>
      <c r="AC18" s="13">
        <f t="shared" si="11"/>
        <v>-11425.97</v>
      </c>
    </row>
    <row r="19" spans="1:29" x14ac:dyDescent="0.4">
      <c r="A19" s="15" t="s">
        <v>46</v>
      </c>
      <c r="B19" s="11" t="s">
        <v>47</v>
      </c>
      <c r="C19" s="14">
        <v>0</v>
      </c>
      <c r="D19" s="14">
        <v>0</v>
      </c>
      <c r="E19" s="14">
        <v>0</v>
      </c>
      <c r="F19" s="14">
        <v>1514.01</v>
      </c>
      <c r="G19" s="14">
        <v>2644.22</v>
      </c>
      <c r="H19" s="14">
        <v>0</v>
      </c>
      <c r="I19" s="14">
        <v>284.60000000000002</v>
      </c>
      <c r="J19" s="14">
        <v>0</v>
      </c>
      <c r="K19" s="14">
        <v>0</v>
      </c>
      <c r="L19" s="14">
        <v>0</v>
      </c>
      <c r="M19" s="14">
        <v>4442.83</v>
      </c>
      <c r="O19" s="11" t="s">
        <v>0</v>
      </c>
      <c r="Q19" s="12">
        <v>5</v>
      </c>
      <c r="R19" s="12">
        <v>110</v>
      </c>
      <c r="S19" s="13">
        <f t="shared" si="1"/>
        <v>0</v>
      </c>
      <c r="T19" s="13">
        <f t="shared" si="2"/>
        <v>0</v>
      </c>
      <c r="U19" s="13">
        <f t="shared" si="3"/>
        <v>0</v>
      </c>
      <c r="V19" s="13">
        <f t="shared" si="4"/>
        <v>-1514.01</v>
      </c>
      <c r="W19" s="13">
        <f t="shared" si="5"/>
        <v>-2644.22</v>
      </c>
      <c r="X19" s="13">
        <f t="shared" si="6"/>
        <v>0</v>
      </c>
      <c r="Y19" s="13">
        <f t="shared" si="7"/>
        <v>-284.60000000000002</v>
      </c>
      <c r="Z19" s="13">
        <f t="shared" si="8"/>
        <v>0</v>
      </c>
      <c r="AA19" s="13">
        <f t="shared" si="9"/>
        <v>0</v>
      </c>
      <c r="AB19" s="13">
        <f t="shared" si="10"/>
        <v>0</v>
      </c>
      <c r="AC19" s="13">
        <f t="shared" si="11"/>
        <v>-4442.83</v>
      </c>
    </row>
    <row r="20" spans="1:29" x14ac:dyDescent="0.4">
      <c r="A20" s="15" t="s">
        <v>48</v>
      </c>
      <c r="B20" s="11" t="s">
        <v>49</v>
      </c>
      <c r="C20" s="14">
        <v>0</v>
      </c>
      <c r="D20" s="14">
        <v>0</v>
      </c>
      <c r="E20" s="14">
        <v>0</v>
      </c>
      <c r="F20" s="14">
        <v>269.13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269.13</v>
      </c>
      <c r="O20" s="11" t="s">
        <v>0</v>
      </c>
      <c r="Q20" s="12">
        <v>5</v>
      </c>
      <c r="R20" s="12">
        <v>110</v>
      </c>
      <c r="S20" s="13">
        <f t="shared" si="1"/>
        <v>0</v>
      </c>
      <c r="T20" s="13">
        <f t="shared" si="2"/>
        <v>0</v>
      </c>
      <c r="U20" s="13">
        <f t="shared" si="3"/>
        <v>0</v>
      </c>
      <c r="V20" s="13">
        <f t="shared" si="4"/>
        <v>-269.13</v>
      </c>
      <c r="W20" s="13">
        <f t="shared" si="5"/>
        <v>0</v>
      </c>
      <c r="X20" s="13">
        <f t="shared" si="6"/>
        <v>0</v>
      </c>
      <c r="Y20" s="13">
        <f t="shared" si="7"/>
        <v>0</v>
      </c>
      <c r="Z20" s="13">
        <f t="shared" si="8"/>
        <v>0</v>
      </c>
      <c r="AA20" s="13">
        <f t="shared" si="9"/>
        <v>0</v>
      </c>
      <c r="AB20" s="13">
        <f t="shared" si="10"/>
        <v>0</v>
      </c>
      <c r="AC20" s="13">
        <f t="shared" si="11"/>
        <v>-269.13</v>
      </c>
    </row>
    <row r="21" spans="1:29" x14ac:dyDescent="0.4">
      <c r="A21" s="15" t="s">
        <v>50</v>
      </c>
      <c r="B21" s="11" t="s">
        <v>51</v>
      </c>
      <c r="C21" s="14">
        <v>0</v>
      </c>
      <c r="D21" s="14">
        <v>0</v>
      </c>
      <c r="E21" s="14">
        <v>0</v>
      </c>
      <c r="F21" s="14">
        <v>4219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4219</v>
      </c>
      <c r="O21" s="11" t="s">
        <v>0</v>
      </c>
      <c r="Q21" s="12">
        <v>5</v>
      </c>
      <c r="R21" s="12">
        <v>110</v>
      </c>
      <c r="S21" s="13">
        <f t="shared" si="1"/>
        <v>0</v>
      </c>
      <c r="T21" s="13">
        <f t="shared" si="2"/>
        <v>0</v>
      </c>
      <c r="U21" s="13">
        <f t="shared" si="3"/>
        <v>0</v>
      </c>
      <c r="V21" s="13">
        <f t="shared" si="4"/>
        <v>-4219</v>
      </c>
      <c r="W21" s="13">
        <f t="shared" si="5"/>
        <v>0</v>
      </c>
      <c r="X21" s="13">
        <f t="shared" si="6"/>
        <v>0</v>
      </c>
      <c r="Y21" s="13">
        <f t="shared" si="7"/>
        <v>0</v>
      </c>
      <c r="Z21" s="13">
        <f t="shared" si="8"/>
        <v>0</v>
      </c>
      <c r="AA21" s="13">
        <f t="shared" si="9"/>
        <v>0</v>
      </c>
      <c r="AB21" s="13">
        <f t="shared" si="10"/>
        <v>0</v>
      </c>
      <c r="AC21" s="13">
        <f t="shared" si="11"/>
        <v>-4219</v>
      </c>
    </row>
    <row r="22" spans="1:29" x14ac:dyDescent="0.4">
      <c r="A22" s="15" t="s">
        <v>52</v>
      </c>
      <c r="B22" s="11" t="s">
        <v>53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5350</v>
      </c>
      <c r="J22" s="14">
        <v>5913.62</v>
      </c>
      <c r="K22" s="14">
        <v>3200</v>
      </c>
      <c r="L22" s="14">
        <v>0</v>
      </c>
      <c r="M22" s="14">
        <v>14463.62</v>
      </c>
      <c r="O22" s="11" t="s">
        <v>0</v>
      </c>
      <c r="Q22" s="12">
        <v>5</v>
      </c>
      <c r="R22" s="12">
        <v>110</v>
      </c>
      <c r="S22" s="13">
        <f t="shared" si="1"/>
        <v>0</v>
      </c>
      <c r="T22" s="13">
        <f t="shared" si="2"/>
        <v>0</v>
      </c>
      <c r="U22" s="13">
        <f t="shared" si="3"/>
        <v>0</v>
      </c>
      <c r="V22" s="13">
        <f t="shared" si="4"/>
        <v>0</v>
      </c>
      <c r="W22" s="13">
        <f t="shared" si="5"/>
        <v>0</v>
      </c>
      <c r="X22" s="13">
        <f t="shared" si="6"/>
        <v>0</v>
      </c>
      <c r="Y22" s="13">
        <f t="shared" si="7"/>
        <v>-5350</v>
      </c>
      <c r="Z22" s="13">
        <f t="shared" si="8"/>
        <v>-5913.62</v>
      </c>
      <c r="AA22" s="13">
        <f t="shared" si="9"/>
        <v>-3200</v>
      </c>
      <c r="AB22" s="13">
        <f t="shared" si="10"/>
        <v>0</v>
      </c>
      <c r="AC22" s="13">
        <f t="shared" si="11"/>
        <v>-14463.62</v>
      </c>
    </row>
    <row r="23" spans="1:29" x14ac:dyDescent="0.4">
      <c r="A23" s="15" t="s">
        <v>54</v>
      </c>
      <c r="B23" s="11" t="s">
        <v>55</v>
      </c>
      <c r="C23" s="14">
        <v>0</v>
      </c>
      <c r="D23" s="14">
        <v>0</v>
      </c>
      <c r="E23" s="14">
        <v>0</v>
      </c>
      <c r="F23" s="14">
        <v>0</v>
      </c>
      <c r="G23" s="14">
        <v>636.9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636.9</v>
      </c>
      <c r="O23" s="11" t="s">
        <v>0</v>
      </c>
      <c r="Q23" s="12">
        <v>5</v>
      </c>
      <c r="R23" s="12">
        <v>110</v>
      </c>
      <c r="S23" s="13">
        <f t="shared" si="1"/>
        <v>0</v>
      </c>
      <c r="T23" s="13">
        <f t="shared" si="2"/>
        <v>0</v>
      </c>
      <c r="U23" s="13">
        <f t="shared" si="3"/>
        <v>0</v>
      </c>
      <c r="V23" s="13">
        <f t="shared" si="4"/>
        <v>0</v>
      </c>
      <c r="W23" s="13">
        <f t="shared" si="5"/>
        <v>-636.9</v>
      </c>
      <c r="X23" s="13">
        <f t="shared" si="6"/>
        <v>0</v>
      </c>
      <c r="Y23" s="13">
        <f t="shared" si="7"/>
        <v>0</v>
      </c>
      <c r="Z23" s="13">
        <f t="shared" si="8"/>
        <v>0</v>
      </c>
      <c r="AA23" s="13">
        <f t="shared" si="9"/>
        <v>0</v>
      </c>
      <c r="AB23" s="13">
        <f t="shared" si="10"/>
        <v>0</v>
      </c>
      <c r="AC23" s="13">
        <f t="shared" si="11"/>
        <v>-636.9</v>
      </c>
    </row>
    <row r="24" spans="1:29" x14ac:dyDescent="0.4">
      <c r="B24" s="10" t="s">
        <v>36</v>
      </c>
      <c r="C24" s="9">
        <f>IF(5 = Q24, S24 * -1, S24)</f>
        <v>0</v>
      </c>
      <c r="D24" s="9">
        <f>IF(5 = Q24, T24 * -1, T24)</f>
        <v>800.94</v>
      </c>
      <c r="E24" s="9">
        <f>IF(5 = Q24, U24 * -1, U24)</f>
        <v>824.47</v>
      </c>
      <c r="F24" s="9">
        <f>IF(5 = Q24, V24 * -1, V24)</f>
        <v>7298.41</v>
      </c>
      <c r="G24" s="9">
        <f>IF(5 = Q24, W24 * -1, W24)</f>
        <v>34122.880000000005</v>
      </c>
      <c r="H24" s="9">
        <f>IF(5 = Q24, X24 * -1, X24)</f>
        <v>35500.520000000004</v>
      </c>
      <c r="I24" s="9">
        <f>IF(5 = Q24, Y24 * -1, Y24)</f>
        <v>6355.62</v>
      </c>
      <c r="J24" s="9">
        <f>IF(5 = Q24, Z24 * -1, Z24)</f>
        <v>9465.74</v>
      </c>
      <c r="K24" s="9">
        <f>IF(5 = Q24, AA24 * -1, AA24)</f>
        <v>3200</v>
      </c>
      <c r="L24" s="9">
        <f>IF(5 = Q24, AB24 * -1, AB24)</f>
        <v>0</v>
      </c>
      <c r="M24" s="9">
        <f>IF(5 = Q24, AC24 * -1, AC24)</f>
        <v>97568.579999999987</v>
      </c>
      <c r="O24" s="6" t="str">
        <f>O23</f>
        <v>Orange Tree Village Apartments</v>
      </c>
      <c r="P24" s="6">
        <f>P23</f>
        <v>0</v>
      </c>
      <c r="Q24" s="7">
        <v>5</v>
      </c>
      <c r="R24" s="7">
        <f>R23</f>
        <v>110</v>
      </c>
      <c r="S24" s="8">
        <f t="shared" ref="S24:AC24" si="12">SUM(S14:S23)</f>
        <v>0</v>
      </c>
      <c r="T24" s="8">
        <f t="shared" si="12"/>
        <v>-800.94</v>
      </c>
      <c r="U24" s="8">
        <f t="shared" si="12"/>
        <v>-824.47</v>
      </c>
      <c r="V24" s="8">
        <f t="shared" si="12"/>
        <v>-7298.41</v>
      </c>
      <c r="W24" s="8">
        <f t="shared" si="12"/>
        <v>-34122.880000000005</v>
      </c>
      <c r="X24" s="8">
        <f t="shared" si="12"/>
        <v>-35500.520000000004</v>
      </c>
      <c r="Y24" s="8">
        <f t="shared" si="12"/>
        <v>-6355.62</v>
      </c>
      <c r="Z24" s="8">
        <f t="shared" si="12"/>
        <v>-9465.74</v>
      </c>
      <c r="AA24" s="8">
        <f t="shared" si="12"/>
        <v>-3200</v>
      </c>
      <c r="AB24" s="8">
        <f t="shared" si="12"/>
        <v>0</v>
      </c>
      <c r="AC24" s="8">
        <f t="shared" si="12"/>
        <v>-97568.579999999987</v>
      </c>
    </row>
    <row r="26" spans="1:29" x14ac:dyDescent="0.4">
      <c r="A26" s="18" t="s">
        <v>56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29" x14ac:dyDescent="0.4">
      <c r="A27" s="15" t="s">
        <v>57</v>
      </c>
      <c r="B27" s="11" t="s">
        <v>58</v>
      </c>
      <c r="C27" s="14">
        <v>46735</v>
      </c>
      <c r="D27" s="14">
        <v>122534.69</v>
      </c>
      <c r="E27" s="14">
        <v>64866.79</v>
      </c>
      <c r="F27" s="14">
        <v>11286.83</v>
      </c>
      <c r="G27" s="14">
        <v>93753.43</v>
      </c>
      <c r="H27" s="14">
        <v>39169.86</v>
      </c>
      <c r="I27" s="14">
        <v>74795.86</v>
      </c>
      <c r="J27" s="14">
        <v>0</v>
      </c>
      <c r="K27" s="14">
        <v>5454.56</v>
      </c>
      <c r="L27" s="14">
        <v>731.92</v>
      </c>
      <c r="M27" s="14">
        <v>459328.94</v>
      </c>
      <c r="O27" s="11" t="s">
        <v>0</v>
      </c>
      <c r="Q27" s="12">
        <v>5</v>
      </c>
      <c r="R27" s="12">
        <v>110</v>
      </c>
      <c r="S27" s="13">
        <f t="shared" ref="S27:S36" si="13">IF(5 = Q27, C27 * -1, C27)</f>
        <v>-46735</v>
      </c>
      <c r="T27" s="13">
        <f t="shared" ref="T27:T36" si="14">IF(5 = Q27, D27 * -1, D27)</f>
        <v>-122534.69</v>
      </c>
      <c r="U27" s="13">
        <f t="shared" ref="U27:U36" si="15">IF(5 = Q27, E27 * -1, E27)</f>
        <v>-64866.79</v>
      </c>
      <c r="V27" s="13">
        <f t="shared" ref="V27:V36" si="16">IF(5 = Q27, F27 * -1, F27)</f>
        <v>-11286.83</v>
      </c>
      <c r="W27" s="13">
        <f t="shared" ref="W27:W36" si="17">IF(5 = Q27, G27 * -1, G27)</f>
        <v>-93753.43</v>
      </c>
      <c r="X27" s="13">
        <f t="shared" ref="X27:X36" si="18">IF(5 = Q27, H27 * -1, H27)</f>
        <v>-39169.86</v>
      </c>
      <c r="Y27" s="13">
        <f t="shared" ref="Y27:Y36" si="19">IF(5 = Q27, I27 * -1, I27)</f>
        <v>-74795.86</v>
      </c>
      <c r="Z27" s="13">
        <f t="shared" ref="Z27:Z36" si="20">IF(5 = Q27, J27 * -1, J27)</f>
        <v>0</v>
      </c>
      <c r="AA27" s="13">
        <f t="shared" ref="AA27:AA36" si="21">IF(5 = Q27, K27 * -1, K27)</f>
        <v>-5454.56</v>
      </c>
      <c r="AB27" s="13">
        <f t="shared" ref="AB27:AB36" si="22">IF(5 = Q27, L27 * -1, L27)</f>
        <v>-731.92</v>
      </c>
      <c r="AC27" s="13">
        <f t="shared" ref="AC27:AC36" si="23">IF(5 = Q27, M27 * -1, M27)</f>
        <v>-459328.94</v>
      </c>
    </row>
    <row r="28" spans="1:29" x14ac:dyDescent="0.4">
      <c r="A28" s="15" t="s">
        <v>59</v>
      </c>
      <c r="B28" s="11" t="s">
        <v>60</v>
      </c>
      <c r="C28" s="14">
        <v>136938</v>
      </c>
      <c r="D28" s="14">
        <v>114062</v>
      </c>
      <c r="E28" s="14">
        <v>307350</v>
      </c>
      <c r="F28" s="14">
        <v>32846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591196</v>
      </c>
      <c r="O28" s="11" t="s">
        <v>0</v>
      </c>
      <c r="Q28" s="12">
        <v>5</v>
      </c>
      <c r="R28" s="12">
        <v>110</v>
      </c>
      <c r="S28" s="13">
        <f t="shared" si="13"/>
        <v>-136938</v>
      </c>
      <c r="T28" s="13">
        <f t="shared" si="14"/>
        <v>-114062</v>
      </c>
      <c r="U28" s="13">
        <f t="shared" si="15"/>
        <v>-307350</v>
      </c>
      <c r="V28" s="13">
        <f t="shared" si="16"/>
        <v>-32846</v>
      </c>
      <c r="W28" s="13">
        <f t="shared" si="17"/>
        <v>0</v>
      </c>
      <c r="X28" s="13">
        <f t="shared" si="18"/>
        <v>0</v>
      </c>
      <c r="Y28" s="13">
        <f t="shared" si="19"/>
        <v>0</v>
      </c>
      <c r="Z28" s="13">
        <f t="shared" si="20"/>
        <v>0</v>
      </c>
      <c r="AA28" s="13">
        <f t="shared" si="21"/>
        <v>0</v>
      </c>
      <c r="AB28" s="13">
        <f t="shared" si="22"/>
        <v>0</v>
      </c>
      <c r="AC28" s="13">
        <f t="shared" si="23"/>
        <v>-591196</v>
      </c>
    </row>
    <row r="29" spans="1:29" x14ac:dyDescent="0.4">
      <c r="A29" s="15" t="s">
        <v>61</v>
      </c>
      <c r="B29" s="11" t="s">
        <v>62</v>
      </c>
      <c r="C29" s="14">
        <v>0</v>
      </c>
      <c r="D29" s="14">
        <v>20000</v>
      </c>
      <c r="E29" s="14">
        <v>26037.15</v>
      </c>
      <c r="F29" s="14">
        <v>30941.19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76978.34</v>
      </c>
      <c r="O29" s="11" t="s">
        <v>0</v>
      </c>
      <c r="Q29" s="12">
        <v>5</v>
      </c>
      <c r="R29" s="12">
        <v>110</v>
      </c>
      <c r="S29" s="13">
        <f t="shared" si="13"/>
        <v>0</v>
      </c>
      <c r="T29" s="13">
        <f t="shared" si="14"/>
        <v>-20000</v>
      </c>
      <c r="U29" s="13">
        <f t="shared" si="15"/>
        <v>-26037.15</v>
      </c>
      <c r="V29" s="13">
        <f t="shared" si="16"/>
        <v>-30941.19</v>
      </c>
      <c r="W29" s="13">
        <f t="shared" si="17"/>
        <v>0</v>
      </c>
      <c r="X29" s="13">
        <f t="shared" si="18"/>
        <v>0</v>
      </c>
      <c r="Y29" s="13">
        <f t="shared" si="19"/>
        <v>0</v>
      </c>
      <c r="Z29" s="13">
        <f t="shared" si="20"/>
        <v>0</v>
      </c>
      <c r="AA29" s="13">
        <f t="shared" si="21"/>
        <v>0</v>
      </c>
      <c r="AB29" s="13">
        <f t="shared" si="22"/>
        <v>0</v>
      </c>
      <c r="AC29" s="13">
        <f t="shared" si="23"/>
        <v>-76978.34</v>
      </c>
    </row>
    <row r="30" spans="1:29" x14ac:dyDescent="0.4">
      <c r="A30" s="15" t="s">
        <v>63</v>
      </c>
      <c r="B30" s="11" t="s">
        <v>64</v>
      </c>
      <c r="C30" s="14">
        <v>0</v>
      </c>
      <c r="D30" s="14">
        <v>0</v>
      </c>
      <c r="E30" s="14">
        <v>6351.37</v>
      </c>
      <c r="F30" s="14">
        <v>4956.71</v>
      </c>
      <c r="G30" s="14">
        <v>0</v>
      </c>
      <c r="H30" s="14">
        <v>772.41</v>
      </c>
      <c r="I30" s="14">
        <v>0</v>
      </c>
      <c r="J30" s="14">
        <v>0</v>
      </c>
      <c r="K30" s="14">
        <v>0</v>
      </c>
      <c r="L30" s="14">
        <v>0</v>
      </c>
      <c r="M30" s="14">
        <v>12080.49</v>
      </c>
      <c r="O30" s="11" t="s">
        <v>0</v>
      </c>
      <c r="Q30" s="12">
        <v>5</v>
      </c>
      <c r="R30" s="12">
        <v>110</v>
      </c>
      <c r="S30" s="13">
        <f t="shared" si="13"/>
        <v>0</v>
      </c>
      <c r="T30" s="13">
        <f t="shared" si="14"/>
        <v>0</v>
      </c>
      <c r="U30" s="13">
        <f t="shared" si="15"/>
        <v>-6351.37</v>
      </c>
      <c r="V30" s="13">
        <f t="shared" si="16"/>
        <v>-4956.71</v>
      </c>
      <c r="W30" s="13">
        <f t="shared" si="17"/>
        <v>0</v>
      </c>
      <c r="X30" s="13">
        <f t="shared" si="18"/>
        <v>-772.41</v>
      </c>
      <c r="Y30" s="13">
        <f t="shared" si="19"/>
        <v>0</v>
      </c>
      <c r="Z30" s="13">
        <f t="shared" si="20"/>
        <v>0</v>
      </c>
      <c r="AA30" s="13">
        <f t="shared" si="21"/>
        <v>0</v>
      </c>
      <c r="AB30" s="13">
        <f t="shared" si="22"/>
        <v>0</v>
      </c>
      <c r="AC30" s="13">
        <f t="shared" si="23"/>
        <v>-12080.49</v>
      </c>
    </row>
    <row r="31" spans="1:29" x14ac:dyDescent="0.4">
      <c r="A31" s="15" t="s">
        <v>65</v>
      </c>
      <c r="B31" s="11" t="s">
        <v>66</v>
      </c>
      <c r="C31" s="14">
        <v>0</v>
      </c>
      <c r="D31" s="14">
        <v>64956.800000000003</v>
      </c>
      <c r="E31" s="14">
        <v>0</v>
      </c>
      <c r="F31" s="14">
        <v>60001.86</v>
      </c>
      <c r="G31" s="14">
        <v>8827</v>
      </c>
      <c r="H31" s="14">
        <v>9290</v>
      </c>
      <c r="I31" s="14">
        <v>2850</v>
      </c>
      <c r="J31" s="14">
        <v>0</v>
      </c>
      <c r="K31" s="14">
        <v>0</v>
      </c>
      <c r="L31" s="14">
        <v>1657.5</v>
      </c>
      <c r="M31" s="14">
        <v>147583.16</v>
      </c>
      <c r="O31" s="11" t="s">
        <v>0</v>
      </c>
      <c r="Q31" s="12">
        <v>5</v>
      </c>
      <c r="R31" s="12">
        <v>110</v>
      </c>
      <c r="S31" s="13">
        <f t="shared" si="13"/>
        <v>0</v>
      </c>
      <c r="T31" s="13">
        <f t="shared" si="14"/>
        <v>-64956.800000000003</v>
      </c>
      <c r="U31" s="13">
        <f t="shared" si="15"/>
        <v>0</v>
      </c>
      <c r="V31" s="13">
        <f t="shared" si="16"/>
        <v>-60001.86</v>
      </c>
      <c r="W31" s="13">
        <f t="shared" si="17"/>
        <v>-8827</v>
      </c>
      <c r="X31" s="13">
        <f t="shared" si="18"/>
        <v>-9290</v>
      </c>
      <c r="Y31" s="13">
        <f t="shared" si="19"/>
        <v>-2850</v>
      </c>
      <c r="Z31" s="13">
        <f t="shared" si="20"/>
        <v>0</v>
      </c>
      <c r="AA31" s="13">
        <f t="shared" si="21"/>
        <v>0</v>
      </c>
      <c r="AB31" s="13">
        <f t="shared" si="22"/>
        <v>-1657.5</v>
      </c>
      <c r="AC31" s="13">
        <f t="shared" si="23"/>
        <v>-147583.16</v>
      </c>
    </row>
    <row r="32" spans="1:29" x14ac:dyDescent="0.4">
      <c r="A32" s="15" t="s">
        <v>67</v>
      </c>
      <c r="B32" s="11" t="s">
        <v>68</v>
      </c>
      <c r="C32" s="14">
        <v>0</v>
      </c>
      <c r="D32" s="14">
        <v>0</v>
      </c>
      <c r="E32" s="14">
        <v>32256.54</v>
      </c>
      <c r="F32" s="14">
        <v>19054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51310.54</v>
      </c>
      <c r="O32" s="11" t="s">
        <v>0</v>
      </c>
      <c r="Q32" s="12">
        <v>5</v>
      </c>
      <c r="R32" s="12">
        <v>110</v>
      </c>
      <c r="S32" s="13">
        <f t="shared" si="13"/>
        <v>0</v>
      </c>
      <c r="T32" s="13">
        <f t="shared" si="14"/>
        <v>0</v>
      </c>
      <c r="U32" s="13">
        <f t="shared" si="15"/>
        <v>-32256.54</v>
      </c>
      <c r="V32" s="13">
        <f t="shared" si="16"/>
        <v>-19054</v>
      </c>
      <c r="W32" s="13">
        <f t="shared" si="17"/>
        <v>0</v>
      </c>
      <c r="X32" s="13">
        <f t="shared" si="18"/>
        <v>0</v>
      </c>
      <c r="Y32" s="13">
        <f t="shared" si="19"/>
        <v>0</v>
      </c>
      <c r="Z32" s="13">
        <f t="shared" si="20"/>
        <v>0</v>
      </c>
      <c r="AA32" s="13">
        <f t="shared" si="21"/>
        <v>0</v>
      </c>
      <c r="AB32" s="13">
        <f t="shared" si="22"/>
        <v>0</v>
      </c>
      <c r="AC32" s="13">
        <f t="shared" si="23"/>
        <v>-51310.54</v>
      </c>
    </row>
    <row r="33" spans="1:29" x14ac:dyDescent="0.4">
      <c r="A33" s="15" t="s">
        <v>69</v>
      </c>
      <c r="B33" s="11" t="s">
        <v>70</v>
      </c>
      <c r="C33" s="14">
        <v>0</v>
      </c>
      <c r="D33" s="14">
        <v>0</v>
      </c>
      <c r="E33" s="14">
        <v>2177.34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2177.34</v>
      </c>
      <c r="O33" s="11" t="s">
        <v>0</v>
      </c>
      <c r="Q33" s="12">
        <v>5</v>
      </c>
      <c r="R33" s="12">
        <v>110</v>
      </c>
      <c r="S33" s="13">
        <f t="shared" si="13"/>
        <v>0</v>
      </c>
      <c r="T33" s="13">
        <f t="shared" si="14"/>
        <v>0</v>
      </c>
      <c r="U33" s="13">
        <f t="shared" si="15"/>
        <v>-2177.34</v>
      </c>
      <c r="V33" s="13">
        <f t="shared" si="16"/>
        <v>0</v>
      </c>
      <c r="W33" s="13">
        <f t="shared" si="17"/>
        <v>0</v>
      </c>
      <c r="X33" s="13">
        <f t="shared" si="18"/>
        <v>0</v>
      </c>
      <c r="Y33" s="13">
        <f t="shared" si="19"/>
        <v>0</v>
      </c>
      <c r="Z33" s="13">
        <f t="shared" si="20"/>
        <v>0</v>
      </c>
      <c r="AA33" s="13">
        <f t="shared" si="21"/>
        <v>0</v>
      </c>
      <c r="AB33" s="13">
        <f t="shared" si="22"/>
        <v>0</v>
      </c>
      <c r="AC33" s="13">
        <f t="shared" si="23"/>
        <v>-2177.34</v>
      </c>
    </row>
    <row r="34" spans="1:29" x14ac:dyDescent="0.4">
      <c r="A34" s="15" t="s">
        <v>71</v>
      </c>
      <c r="B34" s="11" t="s">
        <v>72</v>
      </c>
      <c r="C34" s="14">
        <v>0</v>
      </c>
      <c r="D34" s="14">
        <v>15000</v>
      </c>
      <c r="E34" s="14">
        <v>40000</v>
      </c>
      <c r="F34" s="14">
        <v>20000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75000</v>
      </c>
      <c r="O34" s="11" t="s">
        <v>0</v>
      </c>
      <c r="Q34" s="12">
        <v>5</v>
      </c>
      <c r="R34" s="12">
        <v>110</v>
      </c>
      <c r="S34" s="13">
        <f t="shared" si="13"/>
        <v>0</v>
      </c>
      <c r="T34" s="13">
        <f t="shared" si="14"/>
        <v>-15000</v>
      </c>
      <c r="U34" s="13">
        <f t="shared" si="15"/>
        <v>-40000</v>
      </c>
      <c r="V34" s="13">
        <f t="shared" si="16"/>
        <v>-20000</v>
      </c>
      <c r="W34" s="13">
        <f t="shared" si="17"/>
        <v>0</v>
      </c>
      <c r="X34" s="13">
        <f t="shared" si="18"/>
        <v>0</v>
      </c>
      <c r="Y34" s="13">
        <f t="shared" si="19"/>
        <v>0</v>
      </c>
      <c r="Z34" s="13">
        <f t="shared" si="20"/>
        <v>0</v>
      </c>
      <c r="AA34" s="13">
        <f t="shared" si="21"/>
        <v>0</v>
      </c>
      <c r="AB34" s="13">
        <f t="shared" si="22"/>
        <v>0</v>
      </c>
      <c r="AC34" s="13">
        <f t="shared" si="23"/>
        <v>-75000</v>
      </c>
    </row>
    <row r="35" spans="1:29" x14ac:dyDescent="0.4">
      <c r="A35" s="15" t="s">
        <v>73</v>
      </c>
      <c r="B35" s="11" t="s">
        <v>74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750</v>
      </c>
      <c r="L35" s="14">
        <v>0</v>
      </c>
      <c r="M35" s="14">
        <v>750</v>
      </c>
      <c r="O35" s="11" t="s">
        <v>0</v>
      </c>
      <c r="Q35" s="12">
        <v>5</v>
      </c>
      <c r="R35" s="12">
        <v>110</v>
      </c>
      <c r="S35" s="13">
        <f t="shared" si="13"/>
        <v>0</v>
      </c>
      <c r="T35" s="13">
        <f t="shared" si="14"/>
        <v>0</v>
      </c>
      <c r="U35" s="13">
        <f t="shared" si="15"/>
        <v>0</v>
      </c>
      <c r="V35" s="13">
        <f t="shared" si="16"/>
        <v>0</v>
      </c>
      <c r="W35" s="13">
        <f t="shared" si="17"/>
        <v>0</v>
      </c>
      <c r="X35" s="13">
        <f t="shared" si="18"/>
        <v>0</v>
      </c>
      <c r="Y35" s="13">
        <f t="shared" si="19"/>
        <v>0</v>
      </c>
      <c r="Z35" s="13">
        <f t="shared" si="20"/>
        <v>0</v>
      </c>
      <c r="AA35" s="13">
        <f t="shared" si="21"/>
        <v>-750</v>
      </c>
      <c r="AB35" s="13">
        <f t="shared" si="22"/>
        <v>0</v>
      </c>
      <c r="AC35" s="13">
        <f t="shared" si="23"/>
        <v>-750</v>
      </c>
    </row>
    <row r="36" spans="1:29" x14ac:dyDescent="0.4">
      <c r="A36" s="15" t="s">
        <v>75</v>
      </c>
      <c r="B36" s="11" t="s">
        <v>76</v>
      </c>
      <c r="C36" s="14">
        <v>3340.64</v>
      </c>
      <c r="D36" s="14">
        <v>20105.02</v>
      </c>
      <c r="E36" s="14">
        <v>18947.759999999998</v>
      </c>
      <c r="F36" s="14">
        <v>19034.240000000002</v>
      </c>
      <c r="G36" s="14">
        <v>21767.87</v>
      </c>
      <c r="H36" s="14">
        <v>14125.43</v>
      </c>
      <c r="I36" s="14">
        <v>7821.69</v>
      </c>
      <c r="J36" s="14">
        <v>8874.2000000000007</v>
      </c>
      <c r="K36" s="14">
        <v>10205.89</v>
      </c>
      <c r="L36" s="14">
        <v>12585.37</v>
      </c>
      <c r="M36" s="14">
        <v>132808.10999999999</v>
      </c>
      <c r="O36" s="11" t="s">
        <v>0</v>
      </c>
      <c r="Q36" s="12">
        <v>5</v>
      </c>
      <c r="R36" s="12">
        <v>110</v>
      </c>
      <c r="S36" s="13">
        <f t="shared" si="13"/>
        <v>-3340.64</v>
      </c>
      <c r="T36" s="13">
        <f t="shared" si="14"/>
        <v>-20105.02</v>
      </c>
      <c r="U36" s="13">
        <f t="shared" si="15"/>
        <v>-18947.759999999998</v>
      </c>
      <c r="V36" s="13">
        <f t="shared" si="16"/>
        <v>-19034.240000000002</v>
      </c>
      <c r="W36" s="13">
        <f t="shared" si="17"/>
        <v>-21767.87</v>
      </c>
      <c r="X36" s="13">
        <f t="shared" si="18"/>
        <v>-14125.43</v>
      </c>
      <c r="Y36" s="13">
        <f t="shared" si="19"/>
        <v>-7821.69</v>
      </c>
      <c r="Z36" s="13">
        <f t="shared" si="20"/>
        <v>-8874.2000000000007</v>
      </c>
      <c r="AA36" s="13">
        <f t="shared" si="21"/>
        <v>-10205.89</v>
      </c>
      <c r="AB36" s="13">
        <f t="shared" si="22"/>
        <v>-12585.37</v>
      </c>
      <c r="AC36" s="13">
        <f t="shared" si="23"/>
        <v>-132808.10999999999</v>
      </c>
    </row>
    <row r="37" spans="1:29" x14ac:dyDescent="0.4">
      <c r="B37" s="10" t="s">
        <v>56</v>
      </c>
      <c r="C37" s="9">
        <f>IF(5 = Q37, S37 * -1, S37)</f>
        <v>187013.64</v>
      </c>
      <c r="D37" s="9">
        <f>IF(5 = Q37, T37 * -1, T37)</f>
        <v>356658.51</v>
      </c>
      <c r="E37" s="9">
        <f>IF(5 = Q37, U37 * -1, U37)</f>
        <v>497986.95</v>
      </c>
      <c r="F37" s="9">
        <f>IF(5 = Q37, V37 * -1, V37)</f>
        <v>198120.83000000002</v>
      </c>
      <c r="G37" s="9">
        <f>IF(5 = Q37, W37 * -1, W37)</f>
        <v>124348.29999999999</v>
      </c>
      <c r="H37" s="9">
        <f>IF(5 = Q37, X37 * -1, X37)</f>
        <v>63357.700000000004</v>
      </c>
      <c r="I37" s="9">
        <f>IF(5 = Q37, Y37 * -1, Y37)</f>
        <v>85467.55</v>
      </c>
      <c r="J37" s="9">
        <f>IF(5 = Q37, Z37 * -1, Z37)</f>
        <v>8874.2000000000007</v>
      </c>
      <c r="K37" s="9">
        <f>IF(5 = Q37, AA37 * -1, AA37)</f>
        <v>16410.45</v>
      </c>
      <c r="L37" s="9">
        <f>IF(5 = Q37, AB37 * -1, AB37)</f>
        <v>14974.79</v>
      </c>
      <c r="M37" s="9">
        <f>IF(5 = Q37, AC37 * -1, AC37)</f>
        <v>1549212.92</v>
      </c>
      <c r="O37" s="6" t="str">
        <f>O36</f>
        <v>Orange Tree Village Apartments</v>
      </c>
      <c r="P37" s="6">
        <f>P36</f>
        <v>0</v>
      </c>
      <c r="Q37" s="7">
        <v>5</v>
      </c>
      <c r="R37" s="7">
        <f>R36</f>
        <v>110</v>
      </c>
      <c r="S37" s="8">
        <f t="shared" ref="S37:AC37" si="24">SUM(S27:S36)</f>
        <v>-187013.64</v>
      </c>
      <c r="T37" s="8">
        <f t="shared" si="24"/>
        <v>-356658.51</v>
      </c>
      <c r="U37" s="8">
        <f t="shared" si="24"/>
        <v>-497986.95</v>
      </c>
      <c r="V37" s="8">
        <f t="shared" si="24"/>
        <v>-198120.83000000002</v>
      </c>
      <c r="W37" s="8">
        <f t="shared" si="24"/>
        <v>-124348.29999999999</v>
      </c>
      <c r="X37" s="8">
        <f t="shared" si="24"/>
        <v>-63357.700000000004</v>
      </c>
      <c r="Y37" s="8">
        <f t="shared" si="24"/>
        <v>-85467.55</v>
      </c>
      <c r="Z37" s="8">
        <f t="shared" si="24"/>
        <v>-8874.2000000000007</v>
      </c>
      <c r="AA37" s="8">
        <f t="shared" si="24"/>
        <v>-16410.45</v>
      </c>
      <c r="AB37" s="8">
        <f t="shared" si="24"/>
        <v>-14974.79</v>
      </c>
      <c r="AC37" s="8">
        <f t="shared" si="24"/>
        <v>-1549212.92</v>
      </c>
    </row>
    <row r="39" spans="1:29" x14ac:dyDescent="0.4">
      <c r="A39" s="18" t="s">
        <v>77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29" x14ac:dyDescent="0.4">
      <c r="A40" s="15" t="s">
        <v>78</v>
      </c>
      <c r="B40" s="11" t="s">
        <v>79</v>
      </c>
      <c r="C40" s="14">
        <v>3150.52</v>
      </c>
      <c r="D40" s="14">
        <v>1610.22</v>
      </c>
      <c r="E40" s="14">
        <v>1713.79</v>
      </c>
      <c r="F40" s="14">
        <v>1897.63</v>
      </c>
      <c r="G40" s="14">
        <v>785.39</v>
      </c>
      <c r="H40" s="14">
        <v>535.25</v>
      </c>
      <c r="I40" s="14">
        <v>1170.57</v>
      </c>
      <c r="J40" s="14">
        <v>862.63</v>
      </c>
      <c r="K40" s="14">
        <v>411.05</v>
      </c>
      <c r="L40" s="14">
        <v>190.65</v>
      </c>
      <c r="M40" s="14">
        <v>12327.7</v>
      </c>
      <c r="O40" s="11" t="s">
        <v>0</v>
      </c>
      <c r="Q40" s="12">
        <v>5</v>
      </c>
      <c r="R40" s="12">
        <v>110</v>
      </c>
      <c r="S40" s="13">
        <f t="shared" ref="S40:S50" si="25">IF(5 = Q40, C40 * -1, C40)</f>
        <v>-3150.52</v>
      </c>
      <c r="T40" s="13">
        <f t="shared" ref="T40:T50" si="26">IF(5 = Q40, D40 * -1, D40)</f>
        <v>-1610.22</v>
      </c>
      <c r="U40" s="13">
        <f t="shared" ref="U40:U50" si="27">IF(5 = Q40, E40 * -1, E40)</f>
        <v>-1713.79</v>
      </c>
      <c r="V40" s="13">
        <f t="shared" ref="V40:V50" si="28">IF(5 = Q40, F40 * -1, F40)</f>
        <v>-1897.63</v>
      </c>
      <c r="W40" s="13">
        <f t="shared" ref="W40:W50" si="29">IF(5 = Q40, G40 * -1, G40)</f>
        <v>-785.39</v>
      </c>
      <c r="X40" s="13">
        <f t="shared" ref="X40:X50" si="30">IF(5 = Q40, H40 * -1, H40)</f>
        <v>-535.25</v>
      </c>
      <c r="Y40" s="13">
        <f t="shared" ref="Y40:Y50" si="31">IF(5 = Q40, I40 * -1, I40)</f>
        <v>-1170.57</v>
      </c>
      <c r="Z40" s="13">
        <f t="shared" ref="Z40:Z50" si="32">IF(5 = Q40, J40 * -1, J40)</f>
        <v>-862.63</v>
      </c>
      <c r="AA40" s="13">
        <f t="shared" ref="AA40:AA50" si="33">IF(5 = Q40, K40 * -1, K40)</f>
        <v>-411.05</v>
      </c>
      <c r="AB40" s="13">
        <f t="shared" ref="AB40:AB50" si="34">IF(5 = Q40, L40 * -1, L40)</f>
        <v>-190.65</v>
      </c>
      <c r="AC40" s="13">
        <f t="shared" ref="AC40:AC50" si="35">IF(5 = Q40, M40 * -1, M40)</f>
        <v>-12327.7</v>
      </c>
    </row>
    <row r="41" spans="1:29" x14ac:dyDescent="0.4">
      <c r="A41" s="15" t="s">
        <v>80</v>
      </c>
      <c r="B41" s="11" t="s">
        <v>81</v>
      </c>
      <c r="C41" s="14">
        <v>0</v>
      </c>
      <c r="D41" s="14">
        <v>12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446.04</v>
      </c>
      <c r="M41" s="14">
        <v>458.04</v>
      </c>
      <c r="O41" s="11" t="s">
        <v>0</v>
      </c>
      <c r="Q41" s="12">
        <v>5</v>
      </c>
      <c r="R41" s="12">
        <v>110</v>
      </c>
      <c r="S41" s="13">
        <f t="shared" si="25"/>
        <v>0</v>
      </c>
      <c r="T41" s="13">
        <f t="shared" si="26"/>
        <v>-12</v>
      </c>
      <c r="U41" s="13">
        <f t="shared" si="27"/>
        <v>0</v>
      </c>
      <c r="V41" s="13">
        <f t="shared" si="28"/>
        <v>0</v>
      </c>
      <c r="W41" s="13">
        <f t="shared" si="29"/>
        <v>0</v>
      </c>
      <c r="X41" s="13">
        <f t="shared" si="30"/>
        <v>0</v>
      </c>
      <c r="Y41" s="13">
        <f t="shared" si="31"/>
        <v>0</v>
      </c>
      <c r="Z41" s="13">
        <f t="shared" si="32"/>
        <v>0</v>
      </c>
      <c r="AA41" s="13">
        <f t="shared" si="33"/>
        <v>0</v>
      </c>
      <c r="AB41" s="13">
        <f t="shared" si="34"/>
        <v>-446.04</v>
      </c>
      <c r="AC41" s="13">
        <f t="shared" si="35"/>
        <v>-458.04</v>
      </c>
    </row>
    <row r="42" spans="1:29" x14ac:dyDescent="0.4">
      <c r="A42" s="15" t="s">
        <v>82</v>
      </c>
      <c r="B42" s="11" t="s">
        <v>83</v>
      </c>
      <c r="C42" s="14">
        <v>106575</v>
      </c>
      <c r="D42" s="14">
        <v>0</v>
      </c>
      <c r="E42" s="14">
        <v>0</v>
      </c>
      <c r="F42" s="14">
        <v>0</v>
      </c>
      <c r="G42" s="14">
        <v>1367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107942</v>
      </c>
      <c r="O42" s="11" t="s">
        <v>0</v>
      </c>
      <c r="Q42" s="12">
        <v>5</v>
      </c>
      <c r="R42" s="12">
        <v>110</v>
      </c>
      <c r="S42" s="13">
        <f t="shared" si="25"/>
        <v>-106575</v>
      </c>
      <c r="T42" s="13">
        <f t="shared" si="26"/>
        <v>0</v>
      </c>
      <c r="U42" s="13">
        <f t="shared" si="27"/>
        <v>0</v>
      </c>
      <c r="V42" s="13">
        <f t="shared" si="28"/>
        <v>0</v>
      </c>
      <c r="W42" s="13">
        <f t="shared" si="29"/>
        <v>-1367</v>
      </c>
      <c r="X42" s="13">
        <f t="shared" si="30"/>
        <v>0</v>
      </c>
      <c r="Y42" s="13">
        <f t="shared" si="31"/>
        <v>0</v>
      </c>
      <c r="Z42" s="13">
        <f t="shared" si="32"/>
        <v>0</v>
      </c>
      <c r="AA42" s="13">
        <f t="shared" si="33"/>
        <v>0</v>
      </c>
      <c r="AB42" s="13">
        <f t="shared" si="34"/>
        <v>0</v>
      </c>
      <c r="AC42" s="13">
        <f t="shared" si="35"/>
        <v>-107942</v>
      </c>
    </row>
    <row r="43" spans="1:29" x14ac:dyDescent="0.4">
      <c r="A43" s="15" t="s">
        <v>84</v>
      </c>
      <c r="B43" s="11" t="s">
        <v>85</v>
      </c>
      <c r="C43" s="14">
        <v>422410.16</v>
      </c>
      <c r="D43" s="14">
        <v>1611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424021.16</v>
      </c>
      <c r="O43" s="11" t="s">
        <v>0</v>
      </c>
      <c r="Q43" s="12">
        <v>5</v>
      </c>
      <c r="R43" s="12">
        <v>110</v>
      </c>
      <c r="S43" s="13">
        <f t="shared" si="25"/>
        <v>-422410.16</v>
      </c>
      <c r="T43" s="13">
        <f t="shared" si="26"/>
        <v>-1611</v>
      </c>
      <c r="U43" s="13">
        <f t="shared" si="27"/>
        <v>0</v>
      </c>
      <c r="V43" s="13">
        <f t="shared" si="28"/>
        <v>0</v>
      </c>
      <c r="W43" s="13">
        <f t="shared" si="29"/>
        <v>0</v>
      </c>
      <c r="X43" s="13">
        <f t="shared" si="30"/>
        <v>0</v>
      </c>
      <c r="Y43" s="13">
        <f t="shared" si="31"/>
        <v>0</v>
      </c>
      <c r="Z43" s="13">
        <f t="shared" si="32"/>
        <v>0</v>
      </c>
      <c r="AA43" s="13">
        <f t="shared" si="33"/>
        <v>0</v>
      </c>
      <c r="AB43" s="13">
        <f t="shared" si="34"/>
        <v>0</v>
      </c>
      <c r="AC43" s="13">
        <f t="shared" si="35"/>
        <v>-424021.16</v>
      </c>
    </row>
    <row r="44" spans="1:29" x14ac:dyDescent="0.4">
      <c r="A44" s="15" t="s">
        <v>86</v>
      </c>
      <c r="B44" s="11" t="s">
        <v>87</v>
      </c>
      <c r="C44" s="14">
        <v>158250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158250</v>
      </c>
      <c r="O44" s="11" t="s">
        <v>0</v>
      </c>
      <c r="Q44" s="12">
        <v>5</v>
      </c>
      <c r="R44" s="12">
        <v>110</v>
      </c>
      <c r="S44" s="13">
        <f t="shared" si="25"/>
        <v>-158250</v>
      </c>
      <c r="T44" s="13">
        <f t="shared" si="26"/>
        <v>0</v>
      </c>
      <c r="U44" s="13">
        <f t="shared" si="27"/>
        <v>0</v>
      </c>
      <c r="V44" s="13">
        <f t="shared" si="28"/>
        <v>0</v>
      </c>
      <c r="W44" s="13">
        <f t="shared" si="29"/>
        <v>0</v>
      </c>
      <c r="X44" s="13">
        <f t="shared" si="30"/>
        <v>0</v>
      </c>
      <c r="Y44" s="13">
        <f t="shared" si="31"/>
        <v>0</v>
      </c>
      <c r="Z44" s="13">
        <f t="shared" si="32"/>
        <v>0</v>
      </c>
      <c r="AA44" s="13">
        <f t="shared" si="33"/>
        <v>0</v>
      </c>
      <c r="AB44" s="13">
        <f t="shared" si="34"/>
        <v>0</v>
      </c>
      <c r="AC44" s="13">
        <f t="shared" si="35"/>
        <v>-158250</v>
      </c>
    </row>
    <row r="45" spans="1:29" x14ac:dyDescent="0.4">
      <c r="A45" s="15" t="s">
        <v>88</v>
      </c>
      <c r="B45" s="11" t="s">
        <v>89</v>
      </c>
      <c r="C45" s="14">
        <v>1294.3399999999999</v>
      </c>
      <c r="D45" s="14">
        <v>2460.59</v>
      </c>
      <c r="E45" s="14">
        <v>2460.59</v>
      </c>
      <c r="F45" s="14">
        <v>2460.59</v>
      </c>
      <c r="G45" s="14">
        <v>2460.59</v>
      </c>
      <c r="H45" s="14">
        <v>2460.59</v>
      </c>
      <c r="I45" s="14">
        <v>2460.59</v>
      </c>
      <c r="J45" s="14">
        <v>2460.59</v>
      </c>
      <c r="K45" s="14">
        <v>2460.59</v>
      </c>
      <c r="L45" s="14">
        <v>2460.59</v>
      </c>
      <c r="M45" s="14">
        <v>23439.65</v>
      </c>
      <c r="O45" s="11" t="s">
        <v>0</v>
      </c>
      <c r="Q45" s="12">
        <v>5</v>
      </c>
      <c r="R45" s="12">
        <v>110</v>
      </c>
      <c r="S45" s="13">
        <f t="shared" si="25"/>
        <v>-1294.3399999999999</v>
      </c>
      <c r="T45" s="13">
        <f t="shared" si="26"/>
        <v>-2460.59</v>
      </c>
      <c r="U45" s="13">
        <f t="shared" si="27"/>
        <v>-2460.59</v>
      </c>
      <c r="V45" s="13">
        <f t="shared" si="28"/>
        <v>-2460.59</v>
      </c>
      <c r="W45" s="13">
        <f t="shared" si="29"/>
        <v>-2460.59</v>
      </c>
      <c r="X45" s="13">
        <f t="shared" si="30"/>
        <v>-2460.59</v>
      </c>
      <c r="Y45" s="13">
        <f t="shared" si="31"/>
        <v>-2460.59</v>
      </c>
      <c r="Z45" s="13">
        <f t="shared" si="32"/>
        <v>-2460.59</v>
      </c>
      <c r="AA45" s="13">
        <f t="shared" si="33"/>
        <v>-2460.59</v>
      </c>
      <c r="AB45" s="13">
        <f t="shared" si="34"/>
        <v>-2460.59</v>
      </c>
      <c r="AC45" s="13">
        <f t="shared" si="35"/>
        <v>-23439.65</v>
      </c>
    </row>
    <row r="46" spans="1:29" x14ac:dyDescent="0.4">
      <c r="A46" s="15" t="s">
        <v>90</v>
      </c>
      <c r="B46" s="11" t="s">
        <v>91</v>
      </c>
      <c r="C46" s="14">
        <v>18701.36</v>
      </c>
      <c r="D46" s="14">
        <v>2010.5</v>
      </c>
      <c r="E46" s="14">
        <v>49798.7</v>
      </c>
      <c r="F46" s="14">
        <v>53467.43</v>
      </c>
      <c r="G46" s="14">
        <v>12434.83</v>
      </c>
      <c r="H46" s="14">
        <v>6335.77</v>
      </c>
      <c r="I46" s="14">
        <v>8476.2800000000007</v>
      </c>
      <c r="J46" s="14">
        <v>957.9</v>
      </c>
      <c r="K46" s="14">
        <v>1017.24</v>
      </c>
      <c r="L46" s="14">
        <v>1187.6400000000001</v>
      </c>
      <c r="M46" s="14">
        <v>154387.65</v>
      </c>
      <c r="O46" s="11" t="s">
        <v>0</v>
      </c>
      <c r="Q46" s="12">
        <v>5</v>
      </c>
      <c r="R46" s="12">
        <v>110</v>
      </c>
      <c r="S46" s="13">
        <f t="shared" si="25"/>
        <v>-18701.36</v>
      </c>
      <c r="T46" s="13">
        <f t="shared" si="26"/>
        <v>-2010.5</v>
      </c>
      <c r="U46" s="13">
        <f t="shared" si="27"/>
        <v>-49798.7</v>
      </c>
      <c r="V46" s="13">
        <f t="shared" si="28"/>
        <v>-53467.43</v>
      </c>
      <c r="W46" s="13">
        <f t="shared" si="29"/>
        <v>-12434.83</v>
      </c>
      <c r="X46" s="13">
        <f t="shared" si="30"/>
        <v>-6335.77</v>
      </c>
      <c r="Y46" s="13">
        <f t="shared" si="31"/>
        <v>-8476.2800000000007</v>
      </c>
      <c r="Z46" s="13">
        <f t="shared" si="32"/>
        <v>-957.9</v>
      </c>
      <c r="AA46" s="13">
        <f t="shared" si="33"/>
        <v>-1017.24</v>
      </c>
      <c r="AB46" s="13">
        <f t="shared" si="34"/>
        <v>-1187.6400000000001</v>
      </c>
      <c r="AC46" s="13">
        <f t="shared" si="35"/>
        <v>-154387.65</v>
      </c>
    </row>
    <row r="47" spans="1:29" x14ac:dyDescent="0.4">
      <c r="A47" s="15" t="s">
        <v>92</v>
      </c>
      <c r="B47" s="11" t="s">
        <v>93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7715.23</v>
      </c>
      <c r="J47" s="14">
        <v>1121.3800000000001</v>
      </c>
      <c r="K47" s="14">
        <v>1226.1400000000001</v>
      </c>
      <c r="L47" s="14">
        <v>1207.7</v>
      </c>
      <c r="M47" s="14">
        <v>11270.45</v>
      </c>
      <c r="O47" s="11" t="s">
        <v>0</v>
      </c>
      <c r="Q47" s="12">
        <v>5</v>
      </c>
      <c r="R47" s="12">
        <v>110</v>
      </c>
      <c r="S47" s="13">
        <f t="shared" si="25"/>
        <v>0</v>
      </c>
      <c r="T47" s="13">
        <f t="shared" si="26"/>
        <v>0</v>
      </c>
      <c r="U47" s="13">
        <f t="shared" si="27"/>
        <v>0</v>
      </c>
      <c r="V47" s="13">
        <f t="shared" si="28"/>
        <v>0</v>
      </c>
      <c r="W47" s="13">
        <f t="shared" si="29"/>
        <v>0</v>
      </c>
      <c r="X47" s="13">
        <f t="shared" si="30"/>
        <v>0</v>
      </c>
      <c r="Y47" s="13">
        <f t="shared" si="31"/>
        <v>-7715.23</v>
      </c>
      <c r="Z47" s="13">
        <f t="shared" si="32"/>
        <v>-1121.3800000000001</v>
      </c>
      <c r="AA47" s="13">
        <f t="shared" si="33"/>
        <v>-1226.1400000000001</v>
      </c>
      <c r="AB47" s="13">
        <f t="shared" si="34"/>
        <v>-1207.7</v>
      </c>
      <c r="AC47" s="13">
        <f t="shared" si="35"/>
        <v>-11270.45</v>
      </c>
    </row>
    <row r="48" spans="1:29" x14ac:dyDescent="0.4">
      <c r="A48" s="15" t="s">
        <v>94</v>
      </c>
      <c r="B48" s="11" t="s">
        <v>95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1825</v>
      </c>
      <c r="M48" s="14">
        <v>1825</v>
      </c>
      <c r="O48" s="11" t="s">
        <v>0</v>
      </c>
      <c r="Q48" s="12">
        <v>5</v>
      </c>
      <c r="R48" s="12">
        <v>110</v>
      </c>
      <c r="S48" s="13">
        <f t="shared" si="25"/>
        <v>0</v>
      </c>
      <c r="T48" s="13">
        <f t="shared" si="26"/>
        <v>0</v>
      </c>
      <c r="U48" s="13">
        <f t="shared" si="27"/>
        <v>0</v>
      </c>
      <c r="V48" s="13">
        <f t="shared" si="28"/>
        <v>0</v>
      </c>
      <c r="W48" s="13">
        <f t="shared" si="29"/>
        <v>0</v>
      </c>
      <c r="X48" s="13">
        <f t="shared" si="30"/>
        <v>0</v>
      </c>
      <c r="Y48" s="13">
        <f t="shared" si="31"/>
        <v>0</v>
      </c>
      <c r="Z48" s="13">
        <f t="shared" si="32"/>
        <v>0</v>
      </c>
      <c r="AA48" s="13">
        <f t="shared" si="33"/>
        <v>0</v>
      </c>
      <c r="AB48" s="13">
        <f t="shared" si="34"/>
        <v>-1825</v>
      </c>
      <c r="AC48" s="13">
        <f t="shared" si="35"/>
        <v>-1825</v>
      </c>
    </row>
    <row r="49" spans="1:29" x14ac:dyDescent="0.4">
      <c r="A49" s="15" t="s">
        <v>96</v>
      </c>
      <c r="B49" s="11" t="s">
        <v>97</v>
      </c>
      <c r="C49" s="14">
        <v>0</v>
      </c>
      <c r="D49" s="14">
        <v>0</v>
      </c>
      <c r="E49" s="14">
        <v>2500</v>
      </c>
      <c r="F49" s="14">
        <v>2500</v>
      </c>
      <c r="G49" s="14">
        <v>2500</v>
      </c>
      <c r="H49" s="14">
        <v>2500</v>
      </c>
      <c r="I49" s="14">
        <v>2500</v>
      </c>
      <c r="J49" s="14">
        <v>2500</v>
      </c>
      <c r="K49" s="14">
        <v>2500</v>
      </c>
      <c r="L49" s="14">
        <v>2500</v>
      </c>
      <c r="M49" s="14">
        <v>20000</v>
      </c>
      <c r="O49" s="11" t="s">
        <v>0</v>
      </c>
      <c r="Q49" s="12">
        <v>5</v>
      </c>
      <c r="R49" s="12">
        <v>110</v>
      </c>
      <c r="S49" s="13">
        <f t="shared" si="25"/>
        <v>0</v>
      </c>
      <c r="T49" s="13">
        <f t="shared" si="26"/>
        <v>0</v>
      </c>
      <c r="U49" s="13">
        <f t="shared" si="27"/>
        <v>-2500</v>
      </c>
      <c r="V49" s="13">
        <f t="shared" si="28"/>
        <v>-2500</v>
      </c>
      <c r="W49" s="13">
        <f t="shared" si="29"/>
        <v>-2500</v>
      </c>
      <c r="X49" s="13">
        <f t="shared" si="30"/>
        <v>-2500</v>
      </c>
      <c r="Y49" s="13">
        <f t="shared" si="31"/>
        <v>-2500</v>
      </c>
      <c r="Z49" s="13">
        <f t="shared" si="32"/>
        <v>-2500</v>
      </c>
      <c r="AA49" s="13">
        <f t="shared" si="33"/>
        <v>-2500</v>
      </c>
      <c r="AB49" s="13">
        <f t="shared" si="34"/>
        <v>-2500</v>
      </c>
      <c r="AC49" s="13">
        <f t="shared" si="35"/>
        <v>-20000</v>
      </c>
    </row>
    <row r="50" spans="1:29" x14ac:dyDescent="0.4">
      <c r="A50" s="15" t="s">
        <v>98</v>
      </c>
      <c r="B50" s="11" t="s">
        <v>99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500</v>
      </c>
      <c r="L50" s="14">
        <v>0</v>
      </c>
      <c r="M50" s="14">
        <v>500</v>
      </c>
      <c r="O50" s="11" t="s">
        <v>0</v>
      </c>
      <c r="Q50" s="12">
        <v>5</v>
      </c>
      <c r="R50" s="12">
        <v>110</v>
      </c>
      <c r="S50" s="13">
        <f t="shared" si="25"/>
        <v>0</v>
      </c>
      <c r="T50" s="13">
        <f t="shared" si="26"/>
        <v>0</v>
      </c>
      <c r="U50" s="13">
        <f t="shared" si="27"/>
        <v>0</v>
      </c>
      <c r="V50" s="13">
        <f t="shared" si="28"/>
        <v>0</v>
      </c>
      <c r="W50" s="13">
        <f t="shared" si="29"/>
        <v>0</v>
      </c>
      <c r="X50" s="13">
        <f t="shared" si="30"/>
        <v>0</v>
      </c>
      <c r="Y50" s="13">
        <f t="shared" si="31"/>
        <v>0</v>
      </c>
      <c r="Z50" s="13">
        <f t="shared" si="32"/>
        <v>0</v>
      </c>
      <c r="AA50" s="13">
        <f t="shared" si="33"/>
        <v>-500</v>
      </c>
      <c r="AB50" s="13">
        <f t="shared" si="34"/>
        <v>0</v>
      </c>
      <c r="AC50" s="13">
        <f t="shared" si="35"/>
        <v>-500</v>
      </c>
    </row>
    <row r="51" spans="1:29" x14ac:dyDescent="0.4">
      <c r="B51" s="10" t="s">
        <v>77</v>
      </c>
      <c r="C51" s="9">
        <f>IF(5 = Q51, S51 * -1, S51)</f>
        <v>710381.37999999989</v>
      </c>
      <c r="D51" s="9">
        <f>IF(5 = Q51, T51 * -1, T51)</f>
        <v>7704.31</v>
      </c>
      <c r="E51" s="9">
        <f>IF(5 = Q51, U51 * -1, U51)</f>
        <v>56473.079999999994</v>
      </c>
      <c r="F51" s="9">
        <f>IF(5 = Q51, V51 * -1, V51)</f>
        <v>60325.65</v>
      </c>
      <c r="G51" s="9">
        <f>IF(5 = Q51, W51 * -1, W51)</f>
        <v>19547.809999999998</v>
      </c>
      <c r="H51" s="9">
        <f>IF(5 = Q51, X51 * -1, X51)</f>
        <v>11831.61</v>
      </c>
      <c r="I51" s="9">
        <f>IF(5 = Q51, Y51 * -1, Y51)</f>
        <v>22322.67</v>
      </c>
      <c r="J51" s="9">
        <f>IF(5 = Q51, Z51 * -1, Z51)</f>
        <v>7902.5</v>
      </c>
      <c r="K51" s="9">
        <f>IF(5 = Q51, AA51 * -1, AA51)</f>
        <v>8115.02</v>
      </c>
      <c r="L51" s="9">
        <f>IF(5 = Q51, AB51 * -1, AB51)</f>
        <v>9817.619999999999</v>
      </c>
      <c r="M51" s="9">
        <f>IF(5 = Q51, AC51 * -1, AC51)</f>
        <v>914421.65</v>
      </c>
      <c r="O51" s="6" t="str">
        <f>O50</f>
        <v>Orange Tree Village Apartments</v>
      </c>
      <c r="P51" s="6">
        <f>P50</f>
        <v>0</v>
      </c>
      <c r="Q51" s="7">
        <v>5</v>
      </c>
      <c r="R51" s="7">
        <f>R50</f>
        <v>110</v>
      </c>
      <c r="S51" s="8">
        <f t="shared" ref="S51:AC51" si="36">SUM(S40:S50)</f>
        <v>-710381.37999999989</v>
      </c>
      <c r="T51" s="8">
        <f t="shared" si="36"/>
        <v>-7704.31</v>
      </c>
      <c r="U51" s="8">
        <f t="shared" si="36"/>
        <v>-56473.079999999994</v>
      </c>
      <c r="V51" s="8">
        <f t="shared" si="36"/>
        <v>-60325.65</v>
      </c>
      <c r="W51" s="8">
        <f t="shared" si="36"/>
        <v>-19547.809999999998</v>
      </c>
      <c r="X51" s="8">
        <f t="shared" si="36"/>
        <v>-11831.61</v>
      </c>
      <c r="Y51" s="8">
        <f t="shared" si="36"/>
        <v>-22322.67</v>
      </c>
      <c r="Z51" s="8">
        <f t="shared" si="36"/>
        <v>-7902.5</v>
      </c>
      <c r="AA51" s="8">
        <f t="shared" si="36"/>
        <v>-8115.02</v>
      </c>
      <c r="AB51" s="8">
        <f t="shared" si="36"/>
        <v>-9817.619999999999</v>
      </c>
      <c r="AC51" s="8">
        <f t="shared" si="36"/>
        <v>-914421.65</v>
      </c>
    </row>
    <row r="53" spans="1:29" x14ac:dyDescent="0.4">
      <c r="B53" s="10" t="s">
        <v>32</v>
      </c>
      <c r="C53" s="9">
        <f>IF(5 = Q53, S53 * -1, S53)</f>
        <v>916170.99999999988</v>
      </c>
      <c r="D53" s="9">
        <f>IF(5 = Q53, T53 * -1, T53)</f>
        <v>400316.24</v>
      </c>
      <c r="E53" s="9">
        <f>IF(5 = Q53, U53 * -1, U53)</f>
        <v>594381.65</v>
      </c>
      <c r="F53" s="9">
        <f>IF(5 = Q53, V53 * -1, V53)</f>
        <v>306152.60000000003</v>
      </c>
      <c r="G53" s="9">
        <f>IF(5 = Q53, W53 * -1, W53)</f>
        <v>221370.23999999999</v>
      </c>
      <c r="H53" s="9">
        <f>IF(5 = Q53, X53 * -1, X53)</f>
        <v>155088.78000000003</v>
      </c>
      <c r="I53" s="9">
        <f>IF(5 = Q53, Y53 * -1, Y53)</f>
        <v>157596.18</v>
      </c>
      <c r="J53" s="9">
        <f>IF(5 = Q53, Z53 * -1, Z53)</f>
        <v>72018.61</v>
      </c>
      <c r="K53" s="9">
        <f>IF(5 = Q53, AA53 * -1, AA53)</f>
        <v>73000.090000000011</v>
      </c>
      <c r="L53" s="9">
        <f>IF(5 = Q53, AB53 * -1, AB53)</f>
        <v>72220.28</v>
      </c>
      <c r="M53" s="9">
        <f>IF(5 = Q53, AC53 * -1, AC53)</f>
        <v>2964315.67</v>
      </c>
      <c r="O53" s="6" t="str">
        <f>O50</f>
        <v>Orange Tree Village Apartments</v>
      </c>
      <c r="P53" s="6">
        <f>P50</f>
        <v>0</v>
      </c>
      <c r="Q53" s="7">
        <v>5</v>
      </c>
      <c r="R53" s="7">
        <f>R50</f>
        <v>110</v>
      </c>
      <c r="S53" s="8">
        <f t="shared" ref="S53:AC53" si="37">SUM(S10:S10)+SUM(S14:S23)+SUM(S27:S36)+SUM(S40:S50)</f>
        <v>-916170.99999999988</v>
      </c>
      <c r="T53" s="8">
        <f t="shared" si="37"/>
        <v>-400316.24</v>
      </c>
      <c r="U53" s="8">
        <f t="shared" si="37"/>
        <v>-594381.65</v>
      </c>
      <c r="V53" s="8">
        <f t="shared" si="37"/>
        <v>-306152.60000000003</v>
      </c>
      <c r="W53" s="8">
        <f t="shared" si="37"/>
        <v>-221370.23999999999</v>
      </c>
      <c r="X53" s="8">
        <f t="shared" si="37"/>
        <v>-155088.78000000003</v>
      </c>
      <c r="Y53" s="8">
        <f t="shared" si="37"/>
        <v>-157596.18</v>
      </c>
      <c r="Z53" s="8">
        <f t="shared" si="37"/>
        <v>-72018.61</v>
      </c>
      <c r="AA53" s="8">
        <f t="shared" si="37"/>
        <v>-73000.090000000011</v>
      </c>
      <c r="AB53" s="8">
        <f t="shared" si="37"/>
        <v>-72220.28</v>
      </c>
      <c r="AC53" s="8">
        <f t="shared" si="37"/>
        <v>-2964315.67</v>
      </c>
    </row>
  </sheetData>
  <mergeCells count="9">
    <mergeCell ref="A2:M2"/>
    <mergeCell ref="A3:M3"/>
    <mergeCell ref="A4:M4"/>
    <mergeCell ref="A5:M5"/>
    <mergeCell ref="A39:M39"/>
    <mergeCell ref="A8:M8"/>
    <mergeCell ref="A9:M9"/>
    <mergeCell ref="A13:M13"/>
    <mergeCell ref="A26:M26"/>
  </mergeCells>
  <pageMargins left="0.5" right="0.5" top="0.5" bottom="0.5" header="0.25" footer="0.25"/>
  <pageSetup scale="43" orientation="landscape" r:id="rId1"/>
  <headerFooter>
    <oddHeader>&amp;L Income Statement</oddHeader>
    <oddFooter>&amp;L Page &amp;P of &amp;N &amp;R &amp;I Income Statement 1.5 generated01/14/2019 at 3:17pm PST&amp;I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94dea1235874f5189a94e808d625de9e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c38609929c4ad8627f1a8b75e223a02a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73CB0-E387-47E1-BD10-379CBBC0643A}"/>
</file>

<file path=customXml/itemProps2.xml><?xml version="1.0" encoding="utf-8"?>
<ds:datastoreItem xmlns:ds="http://schemas.openxmlformats.org/officeDocument/2006/customXml" ds:itemID="{5E4E90D9-BA12-4CB4-9CBA-8BA6ABC43894}"/>
</file>

<file path=customXml/itemProps3.xml><?xml version="1.0" encoding="utf-8"?>
<ds:datastoreItem xmlns:ds="http://schemas.openxmlformats.org/officeDocument/2006/customXml" ds:itemID="{6B2624D8-C621-4D2B-B474-2C026F40E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Orange Tree Village Apartments</vt:lpstr>
      <vt:lpstr>'Orange Tree Village Apartments'!Print_Area</vt:lpstr>
      <vt:lpstr>'Orange Tree Village Apartments'!Print_Titles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Sloan</dc:creator>
  <cp:lastModifiedBy>alon</cp:lastModifiedBy>
  <cp:lastPrinted>2019-01-15T01:05:39Z</cp:lastPrinted>
  <dcterms:created xsi:type="dcterms:W3CDTF">2019-01-14T23:26:13Z</dcterms:created>
  <dcterms:modified xsi:type="dcterms:W3CDTF">2019-01-15T01:06:33Z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