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734"/>
  </bookViews>
  <sheets>
    <sheet name="Orange Tree Village Apartments" sheetId="1" r:id="rId1"/>
  </sheets>
  <definedNames>
    <definedName name="_xlnm.Print_Area" localSheetId="0">'Orange Tree Village Apartments'!$A$1:$M$144</definedName>
    <definedName name="_xlnm.Print_Titles" localSheetId="0">'Orange Tree Village Apartments'!$7:$7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1" l="1"/>
  <c r="R144" i="1" l="1"/>
  <c r="P144" i="1"/>
  <c r="O144" i="1"/>
  <c r="R142" i="1"/>
  <c r="P142" i="1"/>
  <c r="O142" i="1"/>
  <c r="R140" i="1"/>
  <c r="P140" i="1"/>
  <c r="O140" i="1"/>
  <c r="AC139" i="1"/>
  <c r="AB139" i="1"/>
  <c r="AA139" i="1"/>
  <c r="Z139" i="1"/>
  <c r="Y139" i="1"/>
  <c r="X139" i="1"/>
  <c r="W139" i="1"/>
  <c r="V139" i="1"/>
  <c r="U139" i="1"/>
  <c r="T139" i="1"/>
  <c r="S139" i="1"/>
  <c r="AC138" i="1"/>
  <c r="AB138" i="1"/>
  <c r="AA138" i="1"/>
  <c r="Z138" i="1"/>
  <c r="Z140" i="1" s="1"/>
  <c r="J140" i="1" s="1"/>
  <c r="Y138" i="1"/>
  <c r="Y140" i="1" s="1"/>
  <c r="I140" i="1" s="1"/>
  <c r="X138" i="1"/>
  <c r="W138" i="1"/>
  <c r="W140" i="1" s="1"/>
  <c r="G140" i="1" s="1"/>
  <c r="V138" i="1"/>
  <c r="V140" i="1" s="1"/>
  <c r="F140" i="1" s="1"/>
  <c r="U138" i="1"/>
  <c r="U140" i="1" s="1"/>
  <c r="E140" i="1" s="1"/>
  <c r="T138" i="1"/>
  <c r="S138" i="1"/>
  <c r="R135" i="1"/>
  <c r="P135" i="1"/>
  <c r="O135" i="1"/>
  <c r="AC134" i="1"/>
  <c r="AC135" i="1" s="1"/>
  <c r="M135" i="1" s="1"/>
  <c r="AB134" i="1"/>
  <c r="AB135" i="1" s="1"/>
  <c r="L135" i="1" s="1"/>
  <c r="AA134" i="1"/>
  <c r="AA135" i="1" s="1"/>
  <c r="K135" i="1" s="1"/>
  <c r="Z134" i="1"/>
  <c r="Z135" i="1" s="1"/>
  <c r="J135" i="1" s="1"/>
  <c r="Y134" i="1"/>
  <c r="Y135" i="1" s="1"/>
  <c r="I135" i="1" s="1"/>
  <c r="X134" i="1"/>
  <c r="X135" i="1" s="1"/>
  <c r="H135" i="1" s="1"/>
  <c r="W134" i="1"/>
  <c r="W135" i="1" s="1"/>
  <c r="G135" i="1" s="1"/>
  <c r="V134" i="1"/>
  <c r="V135" i="1" s="1"/>
  <c r="F135" i="1" s="1"/>
  <c r="U134" i="1"/>
  <c r="U135" i="1" s="1"/>
  <c r="E135" i="1" s="1"/>
  <c r="T134" i="1"/>
  <c r="T135" i="1" s="1"/>
  <c r="D135" i="1" s="1"/>
  <c r="S134" i="1"/>
  <c r="S135" i="1" s="1"/>
  <c r="C135" i="1" s="1"/>
  <c r="R131" i="1"/>
  <c r="P131" i="1"/>
  <c r="O131" i="1"/>
  <c r="AC130" i="1"/>
  <c r="AB130" i="1"/>
  <c r="AA130" i="1"/>
  <c r="Z130" i="1"/>
  <c r="Y130" i="1"/>
  <c r="X130" i="1"/>
  <c r="W130" i="1"/>
  <c r="V130" i="1"/>
  <c r="U130" i="1"/>
  <c r="T130" i="1"/>
  <c r="S130" i="1"/>
  <c r="AC129" i="1"/>
  <c r="AB129" i="1"/>
  <c r="AA129" i="1"/>
  <c r="Z129" i="1"/>
  <c r="Y129" i="1"/>
  <c r="X129" i="1"/>
  <c r="W129" i="1"/>
  <c r="V129" i="1"/>
  <c r="U129" i="1"/>
  <c r="T129" i="1"/>
  <c r="S129" i="1"/>
  <c r="AC128" i="1"/>
  <c r="AB128" i="1"/>
  <c r="AA128" i="1"/>
  <c r="Z128" i="1"/>
  <c r="Y128" i="1"/>
  <c r="X128" i="1"/>
  <c r="W128" i="1"/>
  <c r="V128" i="1"/>
  <c r="U128" i="1"/>
  <c r="T128" i="1"/>
  <c r="S128" i="1"/>
  <c r="AC127" i="1"/>
  <c r="AB127" i="1"/>
  <c r="AA127" i="1"/>
  <c r="Z127" i="1"/>
  <c r="Y127" i="1"/>
  <c r="X127" i="1"/>
  <c r="W127" i="1"/>
  <c r="V127" i="1"/>
  <c r="U127" i="1"/>
  <c r="T127" i="1"/>
  <c r="S127" i="1"/>
  <c r="AC126" i="1"/>
  <c r="AB126" i="1"/>
  <c r="AA126" i="1"/>
  <c r="Z126" i="1"/>
  <c r="Y126" i="1"/>
  <c r="X126" i="1"/>
  <c r="W126" i="1"/>
  <c r="V126" i="1"/>
  <c r="U126" i="1"/>
  <c r="T126" i="1"/>
  <c r="S126" i="1"/>
  <c r="AC125" i="1"/>
  <c r="AB125" i="1"/>
  <c r="AA125" i="1"/>
  <c r="Z125" i="1"/>
  <c r="Y125" i="1"/>
  <c r="X125" i="1"/>
  <c r="W125" i="1"/>
  <c r="V125" i="1"/>
  <c r="U125" i="1"/>
  <c r="T125" i="1"/>
  <c r="S125" i="1"/>
  <c r="AC124" i="1"/>
  <c r="AB124" i="1"/>
  <c r="AA124" i="1"/>
  <c r="Z124" i="1"/>
  <c r="Y124" i="1"/>
  <c r="X124" i="1"/>
  <c r="W124" i="1"/>
  <c r="V124" i="1"/>
  <c r="U124" i="1"/>
  <c r="T124" i="1"/>
  <c r="S124" i="1"/>
  <c r="AC123" i="1"/>
  <c r="AB123" i="1"/>
  <c r="AA123" i="1"/>
  <c r="Z123" i="1"/>
  <c r="Y123" i="1"/>
  <c r="X123" i="1"/>
  <c r="W123" i="1"/>
  <c r="V123" i="1"/>
  <c r="U123" i="1"/>
  <c r="T123" i="1"/>
  <c r="S123" i="1"/>
  <c r="AC122" i="1"/>
  <c r="AB122" i="1"/>
  <c r="AA122" i="1"/>
  <c r="Z122" i="1"/>
  <c r="Y122" i="1"/>
  <c r="X122" i="1"/>
  <c r="W122" i="1"/>
  <c r="V122" i="1"/>
  <c r="U122" i="1"/>
  <c r="T122" i="1"/>
  <c r="S122" i="1"/>
  <c r="AC121" i="1"/>
  <c r="AB121" i="1"/>
  <c r="AA121" i="1"/>
  <c r="Z121" i="1"/>
  <c r="Y121" i="1"/>
  <c r="X121" i="1"/>
  <c r="W121" i="1"/>
  <c r="V121" i="1"/>
  <c r="U121" i="1"/>
  <c r="T121" i="1"/>
  <c r="S121" i="1"/>
  <c r="AC120" i="1"/>
  <c r="AB120" i="1"/>
  <c r="AA120" i="1"/>
  <c r="Z120" i="1"/>
  <c r="Y120" i="1"/>
  <c r="X120" i="1"/>
  <c r="W120" i="1"/>
  <c r="V120" i="1"/>
  <c r="U120" i="1"/>
  <c r="T120" i="1"/>
  <c r="S120" i="1"/>
  <c r="AC119" i="1"/>
  <c r="AB119" i="1"/>
  <c r="AA119" i="1"/>
  <c r="Z119" i="1"/>
  <c r="Y119" i="1"/>
  <c r="X119" i="1"/>
  <c r="W119" i="1"/>
  <c r="V119" i="1"/>
  <c r="U119" i="1"/>
  <c r="T119" i="1"/>
  <c r="S119" i="1"/>
  <c r="AC118" i="1"/>
  <c r="AB118" i="1"/>
  <c r="AA118" i="1"/>
  <c r="Z118" i="1"/>
  <c r="Y118" i="1"/>
  <c r="X118" i="1"/>
  <c r="W118" i="1"/>
  <c r="V118" i="1"/>
  <c r="U118" i="1"/>
  <c r="T118" i="1"/>
  <c r="S118" i="1"/>
  <c r="AC117" i="1"/>
  <c r="AB117" i="1"/>
  <c r="AA117" i="1"/>
  <c r="Z117" i="1"/>
  <c r="Y117" i="1"/>
  <c r="X117" i="1"/>
  <c r="W117" i="1"/>
  <c r="V117" i="1"/>
  <c r="U117" i="1"/>
  <c r="T117" i="1"/>
  <c r="S117" i="1"/>
  <c r="AC116" i="1"/>
  <c r="AB116" i="1"/>
  <c r="AA116" i="1"/>
  <c r="Z116" i="1"/>
  <c r="Y116" i="1"/>
  <c r="X116" i="1"/>
  <c r="W116" i="1"/>
  <c r="V116" i="1"/>
  <c r="U116" i="1"/>
  <c r="T116" i="1"/>
  <c r="S116" i="1"/>
  <c r="AC115" i="1"/>
  <c r="AB115" i="1"/>
  <c r="AA115" i="1"/>
  <c r="Z115" i="1"/>
  <c r="Y115" i="1"/>
  <c r="X115" i="1"/>
  <c r="W115" i="1"/>
  <c r="V115" i="1"/>
  <c r="U115" i="1"/>
  <c r="T115" i="1"/>
  <c r="S115" i="1"/>
  <c r="AC114" i="1"/>
  <c r="AB114" i="1"/>
  <c r="AA114" i="1"/>
  <c r="Z114" i="1"/>
  <c r="Y114" i="1"/>
  <c r="X114" i="1"/>
  <c r="W114" i="1"/>
  <c r="V114" i="1"/>
  <c r="U114" i="1"/>
  <c r="T114" i="1"/>
  <c r="S114" i="1"/>
  <c r="AC113" i="1"/>
  <c r="AB113" i="1"/>
  <c r="AA113" i="1"/>
  <c r="Z113" i="1"/>
  <c r="Y113" i="1"/>
  <c r="X113" i="1"/>
  <c r="W113" i="1"/>
  <c r="V113" i="1"/>
  <c r="U113" i="1"/>
  <c r="T113" i="1"/>
  <c r="S113" i="1"/>
  <c r="AC112" i="1"/>
  <c r="AB112" i="1"/>
  <c r="AA112" i="1"/>
  <c r="Z112" i="1"/>
  <c r="Y112" i="1"/>
  <c r="X112" i="1"/>
  <c r="W112" i="1"/>
  <c r="V112" i="1"/>
  <c r="U112" i="1"/>
  <c r="T112" i="1"/>
  <c r="S112" i="1"/>
  <c r="AC111" i="1"/>
  <c r="AB111" i="1"/>
  <c r="AA111" i="1"/>
  <c r="Z111" i="1"/>
  <c r="Y111" i="1"/>
  <c r="X111" i="1"/>
  <c r="W111" i="1"/>
  <c r="V111" i="1"/>
  <c r="U111" i="1"/>
  <c r="T111" i="1"/>
  <c r="S111" i="1"/>
  <c r="AC110" i="1"/>
  <c r="AB110" i="1"/>
  <c r="AA110" i="1"/>
  <c r="Z110" i="1"/>
  <c r="Y110" i="1"/>
  <c r="X110" i="1"/>
  <c r="W110" i="1"/>
  <c r="V110" i="1"/>
  <c r="U110" i="1"/>
  <c r="T110" i="1"/>
  <c r="S110" i="1"/>
  <c r="AC109" i="1"/>
  <c r="AB109" i="1"/>
  <c r="AA109" i="1"/>
  <c r="Z109" i="1"/>
  <c r="Y109" i="1"/>
  <c r="X109" i="1"/>
  <c r="W109" i="1"/>
  <c r="V109" i="1"/>
  <c r="U109" i="1"/>
  <c r="T109" i="1"/>
  <c r="S109" i="1"/>
  <c r="AC108" i="1"/>
  <c r="AB108" i="1"/>
  <c r="AA108" i="1"/>
  <c r="Z108" i="1"/>
  <c r="Y108" i="1"/>
  <c r="X108" i="1"/>
  <c r="W108" i="1"/>
  <c r="V108" i="1"/>
  <c r="U108" i="1"/>
  <c r="T108" i="1"/>
  <c r="S108" i="1"/>
  <c r="AC107" i="1"/>
  <c r="AB107" i="1"/>
  <c r="AA107" i="1"/>
  <c r="Z107" i="1"/>
  <c r="Y107" i="1"/>
  <c r="X107" i="1"/>
  <c r="W107" i="1"/>
  <c r="V107" i="1"/>
  <c r="U107" i="1"/>
  <c r="T107" i="1"/>
  <c r="S107" i="1"/>
  <c r="AC106" i="1"/>
  <c r="AB106" i="1"/>
  <c r="AA106" i="1"/>
  <c r="Z106" i="1"/>
  <c r="Y106" i="1"/>
  <c r="X106" i="1"/>
  <c r="W106" i="1"/>
  <c r="V106" i="1"/>
  <c r="U106" i="1"/>
  <c r="T106" i="1"/>
  <c r="S106" i="1"/>
  <c r="AC105" i="1"/>
  <c r="AB105" i="1"/>
  <c r="AA105" i="1"/>
  <c r="Z105" i="1"/>
  <c r="Y105" i="1"/>
  <c r="X105" i="1"/>
  <c r="W105" i="1"/>
  <c r="V105" i="1"/>
  <c r="U105" i="1"/>
  <c r="T105" i="1"/>
  <c r="S105" i="1"/>
  <c r="AC104" i="1"/>
  <c r="AB104" i="1"/>
  <c r="AA104" i="1"/>
  <c r="Z104" i="1"/>
  <c r="Y104" i="1"/>
  <c r="X104" i="1"/>
  <c r="W104" i="1"/>
  <c r="V104" i="1"/>
  <c r="U104" i="1"/>
  <c r="T104" i="1"/>
  <c r="S104" i="1"/>
  <c r="AC103" i="1"/>
  <c r="AB103" i="1"/>
  <c r="AA103" i="1"/>
  <c r="Z103" i="1"/>
  <c r="Y103" i="1"/>
  <c r="X103" i="1"/>
  <c r="W103" i="1"/>
  <c r="V103" i="1"/>
  <c r="U103" i="1"/>
  <c r="T103" i="1"/>
  <c r="S103" i="1"/>
  <c r="AC102" i="1"/>
  <c r="AB102" i="1"/>
  <c r="AA102" i="1"/>
  <c r="Z102" i="1"/>
  <c r="Z131" i="1" s="1"/>
  <c r="J131" i="1" s="1"/>
  <c r="Y102" i="1"/>
  <c r="X102" i="1"/>
  <c r="W102" i="1"/>
  <c r="V102" i="1"/>
  <c r="V131" i="1" s="1"/>
  <c r="F131" i="1" s="1"/>
  <c r="U102" i="1"/>
  <c r="T102" i="1"/>
  <c r="S102" i="1"/>
  <c r="R99" i="1"/>
  <c r="P99" i="1"/>
  <c r="O99" i="1"/>
  <c r="AC98" i="1"/>
  <c r="AB98" i="1"/>
  <c r="AA98" i="1"/>
  <c r="Z98" i="1"/>
  <c r="Y98" i="1"/>
  <c r="X98" i="1"/>
  <c r="W98" i="1"/>
  <c r="V98" i="1"/>
  <c r="U98" i="1"/>
  <c r="T98" i="1"/>
  <c r="S98" i="1"/>
  <c r="AC97" i="1"/>
  <c r="AB97" i="1"/>
  <c r="AA97" i="1"/>
  <c r="Z97" i="1"/>
  <c r="Y97" i="1"/>
  <c r="X97" i="1"/>
  <c r="W97" i="1"/>
  <c r="V97" i="1"/>
  <c r="U97" i="1"/>
  <c r="T97" i="1"/>
  <c r="S97" i="1"/>
  <c r="AC96" i="1"/>
  <c r="AB96" i="1"/>
  <c r="AA96" i="1"/>
  <c r="Z96" i="1"/>
  <c r="Y96" i="1"/>
  <c r="X96" i="1"/>
  <c r="W96" i="1"/>
  <c r="V96" i="1"/>
  <c r="U96" i="1"/>
  <c r="T96" i="1"/>
  <c r="S96" i="1"/>
  <c r="AC95" i="1"/>
  <c r="AB95" i="1"/>
  <c r="AA95" i="1"/>
  <c r="Z95" i="1"/>
  <c r="Y95" i="1"/>
  <c r="X95" i="1"/>
  <c r="W95" i="1"/>
  <c r="V95" i="1"/>
  <c r="U95" i="1"/>
  <c r="T95" i="1"/>
  <c r="S95" i="1"/>
  <c r="AC94" i="1"/>
  <c r="AB94" i="1"/>
  <c r="AA94" i="1"/>
  <c r="Z94" i="1"/>
  <c r="Y94" i="1"/>
  <c r="X94" i="1"/>
  <c r="W94" i="1"/>
  <c r="V94" i="1"/>
  <c r="U94" i="1"/>
  <c r="T94" i="1"/>
  <c r="S94" i="1"/>
  <c r="AC93" i="1"/>
  <c r="AB93" i="1"/>
  <c r="AA93" i="1"/>
  <c r="Z93" i="1"/>
  <c r="Y93" i="1"/>
  <c r="X93" i="1"/>
  <c r="W93" i="1"/>
  <c r="V93" i="1"/>
  <c r="U93" i="1"/>
  <c r="T93" i="1"/>
  <c r="S93" i="1"/>
  <c r="AC92" i="1"/>
  <c r="AB92" i="1"/>
  <c r="AA92" i="1"/>
  <c r="Z92" i="1"/>
  <c r="Y92" i="1"/>
  <c r="X92" i="1"/>
  <c r="W92" i="1"/>
  <c r="V92" i="1"/>
  <c r="U92" i="1"/>
  <c r="T92" i="1"/>
  <c r="S92" i="1"/>
  <c r="AC91" i="1"/>
  <c r="AB91" i="1"/>
  <c r="AA91" i="1"/>
  <c r="Z91" i="1"/>
  <c r="Y91" i="1"/>
  <c r="X91" i="1"/>
  <c r="W91" i="1"/>
  <c r="V91" i="1"/>
  <c r="U91" i="1"/>
  <c r="T91" i="1"/>
  <c r="S91" i="1"/>
  <c r="AC90" i="1"/>
  <c r="AB90" i="1"/>
  <c r="AA90" i="1"/>
  <c r="Z90" i="1"/>
  <c r="Y90" i="1"/>
  <c r="X90" i="1"/>
  <c r="W90" i="1"/>
  <c r="V90" i="1"/>
  <c r="U90" i="1"/>
  <c r="T90" i="1"/>
  <c r="S90" i="1"/>
  <c r="AC89" i="1"/>
  <c r="AB89" i="1"/>
  <c r="AA89" i="1"/>
  <c r="Z89" i="1"/>
  <c r="Y89" i="1"/>
  <c r="X89" i="1"/>
  <c r="W89" i="1"/>
  <c r="V89" i="1"/>
  <c r="U89" i="1"/>
  <c r="T89" i="1"/>
  <c r="S89" i="1"/>
  <c r="AC88" i="1"/>
  <c r="AC99" i="1" s="1"/>
  <c r="M99" i="1" s="1"/>
  <c r="AB88" i="1"/>
  <c r="AA88" i="1"/>
  <c r="Z88" i="1"/>
  <c r="Y88" i="1"/>
  <c r="Y99" i="1" s="1"/>
  <c r="I99" i="1" s="1"/>
  <c r="X88" i="1"/>
  <c r="W88" i="1"/>
  <c r="V88" i="1"/>
  <c r="U88" i="1"/>
  <c r="U99" i="1" s="1"/>
  <c r="E99" i="1" s="1"/>
  <c r="T88" i="1"/>
  <c r="S88" i="1"/>
  <c r="R85" i="1"/>
  <c r="P85" i="1"/>
  <c r="O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9" i="1"/>
  <c r="AC85" i="1" s="1"/>
  <c r="M85" i="1" s="1"/>
  <c r="AB79" i="1"/>
  <c r="AB85" i="1" s="1"/>
  <c r="L85" i="1" s="1"/>
  <c r="AA79" i="1"/>
  <c r="AA85" i="1" s="1"/>
  <c r="K85" i="1" s="1"/>
  <c r="Z79" i="1"/>
  <c r="Z85" i="1" s="1"/>
  <c r="J85" i="1" s="1"/>
  <c r="Y79" i="1"/>
  <c r="Y85" i="1" s="1"/>
  <c r="I85" i="1" s="1"/>
  <c r="X79" i="1"/>
  <c r="X85" i="1" s="1"/>
  <c r="H85" i="1" s="1"/>
  <c r="W79" i="1"/>
  <c r="W85" i="1" s="1"/>
  <c r="G85" i="1" s="1"/>
  <c r="V79" i="1"/>
  <c r="V85" i="1" s="1"/>
  <c r="F85" i="1" s="1"/>
  <c r="U79" i="1"/>
  <c r="U85" i="1" s="1"/>
  <c r="E85" i="1" s="1"/>
  <c r="T79" i="1"/>
  <c r="T85" i="1" s="1"/>
  <c r="D85" i="1" s="1"/>
  <c r="S79" i="1"/>
  <c r="S85" i="1" s="1"/>
  <c r="C85" i="1" s="1"/>
  <c r="R76" i="1"/>
  <c r="P76" i="1"/>
  <c r="O76" i="1"/>
  <c r="AC75" i="1"/>
  <c r="AB75" i="1"/>
  <c r="AA75" i="1"/>
  <c r="Z75" i="1"/>
  <c r="Y75" i="1"/>
  <c r="X75" i="1"/>
  <c r="W75" i="1"/>
  <c r="V75" i="1"/>
  <c r="U75" i="1"/>
  <c r="T75" i="1"/>
  <c r="S75" i="1"/>
  <c r="AC74" i="1"/>
  <c r="AB74" i="1"/>
  <c r="AA74" i="1"/>
  <c r="Z74" i="1"/>
  <c r="Y74" i="1"/>
  <c r="X74" i="1"/>
  <c r="W74" i="1"/>
  <c r="V74" i="1"/>
  <c r="U74" i="1"/>
  <c r="T74" i="1"/>
  <c r="S74" i="1"/>
  <c r="AC73" i="1"/>
  <c r="AB73" i="1"/>
  <c r="AA73" i="1"/>
  <c r="Z73" i="1"/>
  <c r="Y73" i="1"/>
  <c r="X73" i="1"/>
  <c r="W73" i="1"/>
  <c r="V73" i="1"/>
  <c r="U73" i="1"/>
  <c r="T73" i="1"/>
  <c r="S73" i="1"/>
  <c r="AC72" i="1"/>
  <c r="AB72" i="1"/>
  <c r="AA72" i="1"/>
  <c r="Z72" i="1"/>
  <c r="Y72" i="1"/>
  <c r="X72" i="1"/>
  <c r="W72" i="1"/>
  <c r="V72" i="1"/>
  <c r="U72" i="1"/>
  <c r="T72" i="1"/>
  <c r="S72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C60" i="1"/>
  <c r="AB60" i="1"/>
  <c r="AB76" i="1" s="1"/>
  <c r="L76" i="1" s="1"/>
  <c r="AA60" i="1"/>
  <c r="Z60" i="1"/>
  <c r="Z76" i="1" s="1"/>
  <c r="J76" i="1" s="1"/>
  <c r="Y60" i="1"/>
  <c r="X60" i="1"/>
  <c r="X76" i="1" s="1"/>
  <c r="H76" i="1" s="1"/>
  <c r="W60" i="1"/>
  <c r="V60" i="1"/>
  <c r="U60" i="1"/>
  <c r="T60" i="1"/>
  <c r="T76" i="1" s="1"/>
  <c r="D76" i="1" s="1"/>
  <c r="S60" i="1"/>
  <c r="R57" i="1"/>
  <c r="P57" i="1"/>
  <c r="O57" i="1"/>
  <c r="AC56" i="1"/>
  <c r="AB56" i="1"/>
  <c r="Y56" i="1"/>
  <c r="J56" i="1" s="1"/>
  <c r="Z56" i="1" s="1"/>
  <c r="K56" i="1" s="1"/>
  <c r="AA56" i="1" s="1"/>
  <c r="X56" i="1"/>
  <c r="W56" i="1"/>
  <c r="V56" i="1"/>
  <c r="U56" i="1"/>
  <c r="T56" i="1"/>
  <c r="S56" i="1"/>
  <c r="AC55" i="1"/>
  <c r="AB55" i="1"/>
  <c r="AA55" i="1"/>
  <c r="Z55" i="1"/>
  <c r="Y55" i="1"/>
  <c r="X55" i="1"/>
  <c r="W55" i="1"/>
  <c r="V55" i="1"/>
  <c r="U55" i="1"/>
  <c r="T55" i="1"/>
  <c r="S55" i="1"/>
  <c r="AC54" i="1"/>
  <c r="AB54" i="1"/>
  <c r="AA54" i="1"/>
  <c r="Z54" i="1"/>
  <c r="Y54" i="1"/>
  <c r="X54" i="1"/>
  <c r="W54" i="1"/>
  <c r="V54" i="1"/>
  <c r="U54" i="1"/>
  <c r="T54" i="1"/>
  <c r="S54" i="1"/>
  <c r="AC53" i="1"/>
  <c r="AB53" i="1"/>
  <c r="AA53" i="1"/>
  <c r="Z53" i="1"/>
  <c r="Y53" i="1"/>
  <c r="X53" i="1"/>
  <c r="W53" i="1"/>
  <c r="V53" i="1"/>
  <c r="U53" i="1"/>
  <c r="T53" i="1"/>
  <c r="S53" i="1"/>
  <c r="AC52" i="1"/>
  <c r="AB52" i="1"/>
  <c r="AA52" i="1"/>
  <c r="Z52" i="1"/>
  <c r="Y52" i="1"/>
  <c r="X52" i="1"/>
  <c r="W52" i="1"/>
  <c r="V52" i="1"/>
  <c r="U52" i="1"/>
  <c r="T52" i="1"/>
  <c r="S52" i="1"/>
  <c r="AC51" i="1"/>
  <c r="AB51" i="1"/>
  <c r="AA51" i="1"/>
  <c r="Z51" i="1"/>
  <c r="Y51" i="1"/>
  <c r="X51" i="1"/>
  <c r="W51" i="1"/>
  <c r="V51" i="1"/>
  <c r="U51" i="1"/>
  <c r="T51" i="1"/>
  <c r="S51" i="1"/>
  <c r="AC50" i="1"/>
  <c r="AB50" i="1"/>
  <c r="AA50" i="1"/>
  <c r="Z50" i="1"/>
  <c r="Y50" i="1"/>
  <c r="X50" i="1"/>
  <c r="W50" i="1"/>
  <c r="V50" i="1"/>
  <c r="U50" i="1"/>
  <c r="T50" i="1"/>
  <c r="S50" i="1"/>
  <c r="AC49" i="1"/>
  <c r="AB49" i="1"/>
  <c r="AA49" i="1"/>
  <c r="Z49" i="1"/>
  <c r="Y49" i="1"/>
  <c r="X49" i="1"/>
  <c r="W49" i="1"/>
  <c r="V49" i="1"/>
  <c r="U49" i="1"/>
  <c r="T49" i="1"/>
  <c r="S49" i="1"/>
  <c r="AC48" i="1"/>
  <c r="AB48" i="1"/>
  <c r="AA48" i="1"/>
  <c r="Z48" i="1"/>
  <c r="Y48" i="1"/>
  <c r="X48" i="1"/>
  <c r="W48" i="1"/>
  <c r="V48" i="1"/>
  <c r="U48" i="1"/>
  <c r="T48" i="1"/>
  <c r="S48" i="1"/>
  <c r="R44" i="1"/>
  <c r="P44" i="1"/>
  <c r="O44" i="1"/>
  <c r="R42" i="1"/>
  <c r="P42" i="1"/>
  <c r="O42" i="1"/>
  <c r="AC41" i="1"/>
  <c r="AB41" i="1"/>
  <c r="AA41" i="1"/>
  <c r="Z41" i="1"/>
  <c r="Y41" i="1"/>
  <c r="X41" i="1"/>
  <c r="W41" i="1"/>
  <c r="V41" i="1"/>
  <c r="U41" i="1"/>
  <c r="T41" i="1"/>
  <c r="S41" i="1"/>
  <c r="AC40" i="1"/>
  <c r="AB40" i="1"/>
  <c r="AA40" i="1"/>
  <c r="Z40" i="1"/>
  <c r="Y40" i="1"/>
  <c r="X40" i="1"/>
  <c r="W40" i="1"/>
  <c r="V40" i="1"/>
  <c r="U40" i="1"/>
  <c r="T40" i="1"/>
  <c r="S40" i="1"/>
  <c r="AC39" i="1"/>
  <c r="AB39" i="1"/>
  <c r="AA39" i="1"/>
  <c r="Z39" i="1"/>
  <c r="Y39" i="1"/>
  <c r="X39" i="1"/>
  <c r="W39" i="1"/>
  <c r="V39" i="1"/>
  <c r="U39" i="1"/>
  <c r="T39" i="1"/>
  <c r="S39" i="1"/>
  <c r="AC38" i="1"/>
  <c r="AB38" i="1"/>
  <c r="AA38" i="1"/>
  <c r="Z38" i="1"/>
  <c r="Y38" i="1"/>
  <c r="X38" i="1"/>
  <c r="W38" i="1"/>
  <c r="V38" i="1"/>
  <c r="U38" i="1"/>
  <c r="T38" i="1"/>
  <c r="S38" i="1"/>
  <c r="AC37" i="1"/>
  <c r="AB37" i="1"/>
  <c r="AA37" i="1"/>
  <c r="Z37" i="1"/>
  <c r="Y37" i="1"/>
  <c r="X37" i="1"/>
  <c r="W37" i="1"/>
  <c r="V37" i="1"/>
  <c r="U37" i="1"/>
  <c r="T37" i="1"/>
  <c r="S37" i="1"/>
  <c r="AC36" i="1"/>
  <c r="AB36" i="1"/>
  <c r="AA36" i="1"/>
  <c r="Z36" i="1"/>
  <c r="Y36" i="1"/>
  <c r="X36" i="1"/>
  <c r="W36" i="1"/>
  <c r="V36" i="1"/>
  <c r="U36" i="1"/>
  <c r="T36" i="1"/>
  <c r="S36" i="1"/>
  <c r="AC35" i="1"/>
  <c r="AB35" i="1"/>
  <c r="AA35" i="1"/>
  <c r="Z35" i="1"/>
  <c r="Y35" i="1"/>
  <c r="X35" i="1"/>
  <c r="W35" i="1"/>
  <c r="V35" i="1"/>
  <c r="U35" i="1"/>
  <c r="T35" i="1"/>
  <c r="S35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AC26" i="1"/>
  <c r="AB26" i="1"/>
  <c r="AA26" i="1"/>
  <c r="Z26" i="1"/>
  <c r="Y26" i="1"/>
  <c r="X26" i="1"/>
  <c r="W26" i="1"/>
  <c r="V26" i="1"/>
  <c r="U26" i="1"/>
  <c r="T26" i="1"/>
  <c r="S26" i="1"/>
  <c r="AC25" i="1"/>
  <c r="AB25" i="1"/>
  <c r="AA25" i="1"/>
  <c r="Z25" i="1"/>
  <c r="Y25" i="1"/>
  <c r="X25" i="1"/>
  <c r="W25" i="1"/>
  <c r="V25" i="1"/>
  <c r="U25" i="1"/>
  <c r="T25" i="1"/>
  <c r="S25" i="1"/>
  <c r="AC24" i="1"/>
  <c r="AB24" i="1"/>
  <c r="AA24" i="1"/>
  <c r="Z24" i="1"/>
  <c r="Y24" i="1"/>
  <c r="X24" i="1"/>
  <c r="W24" i="1"/>
  <c r="V24" i="1"/>
  <c r="U24" i="1"/>
  <c r="T24" i="1"/>
  <c r="S24" i="1"/>
  <c r="AC23" i="1"/>
  <c r="AC42" i="1" s="1"/>
  <c r="M42" i="1" s="1"/>
  <c r="AB23" i="1"/>
  <c r="AB42" i="1" s="1"/>
  <c r="L42" i="1" s="1"/>
  <c r="AA23" i="1"/>
  <c r="Z23" i="1"/>
  <c r="Y23" i="1"/>
  <c r="Y42" i="1" s="1"/>
  <c r="I42" i="1" s="1"/>
  <c r="X23" i="1"/>
  <c r="X42" i="1" s="1"/>
  <c r="H42" i="1" s="1"/>
  <c r="W23" i="1"/>
  <c r="V23" i="1"/>
  <c r="U23" i="1"/>
  <c r="U42" i="1" s="1"/>
  <c r="E42" i="1" s="1"/>
  <c r="T23" i="1"/>
  <c r="T42" i="1" s="1"/>
  <c r="D42" i="1" s="1"/>
  <c r="S23" i="1"/>
  <c r="R20" i="1"/>
  <c r="P20" i="1"/>
  <c r="O20" i="1"/>
  <c r="AC19" i="1"/>
  <c r="AB19" i="1"/>
  <c r="AA19" i="1"/>
  <c r="Z19" i="1"/>
  <c r="Y19" i="1"/>
  <c r="X19" i="1"/>
  <c r="W19" i="1"/>
  <c r="V19" i="1"/>
  <c r="U19" i="1"/>
  <c r="T19" i="1"/>
  <c r="S19" i="1"/>
  <c r="AC18" i="1"/>
  <c r="AB18" i="1"/>
  <c r="AA18" i="1"/>
  <c r="Z18" i="1"/>
  <c r="Y18" i="1"/>
  <c r="X18" i="1"/>
  <c r="W18" i="1"/>
  <c r="V18" i="1"/>
  <c r="U18" i="1"/>
  <c r="U20" i="1" s="1"/>
  <c r="E20" i="1" s="1"/>
  <c r="T18" i="1"/>
  <c r="S18" i="1"/>
  <c r="AC17" i="1"/>
  <c r="AB17" i="1"/>
  <c r="AB20" i="1" s="1"/>
  <c r="L20" i="1" s="1"/>
  <c r="AA17" i="1"/>
  <c r="Z17" i="1"/>
  <c r="Y17" i="1"/>
  <c r="X17" i="1"/>
  <c r="W17" i="1"/>
  <c r="V17" i="1"/>
  <c r="U17" i="1"/>
  <c r="T17" i="1"/>
  <c r="S17" i="1"/>
  <c r="AC16" i="1"/>
  <c r="AB16" i="1"/>
  <c r="AA16" i="1"/>
  <c r="AA20" i="1" s="1"/>
  <c r="K20" i="1" s="1"/>
  <c r="Z16" i="1"/>
  <c r="Z20" i="1" s="1"/>
  <c r="J20" i="1" s="1"/>
  <c r="Y16" i="1"/>
  <c r="X16" i="1"/>
  <c r="X20" i="1" s="1"/>
  <c r="H20" i="1" s="1"/>
  <c r="W16" i="1"/>
  <c r="W20" i="1" s="1"/>
  <c r="G20" i="1" s="1"/>
  <c r="V16" i="1"/>
  <c r="V20" i="1" s="1"/>
  <c r="F20" i="1" s="1"/>
  <c r="U16" i="1"/>
  <c r="T16" i="1"/>
  <c r="T20" i="1" s="1"/>
  <c r="D20" i="1" s="1"/>
  <c r="S16" i="1"/>
  <c r="S20" i="1" s="1"/>
  <c r="C20" i="1" s="1"/>
  <c r="R13" i="1"/>
  <c r="P13" i="1"/>
  <c r="O13" i="1"/>
  <c r="AC12" i="1"/>
  <c r="AB12" i="1"/>
  <c r="AA12" i="1"/>
  <c r="Z12" i="1"/>
  <c r="Z13" i="1" s="1"/>
  <c r="J13" i="1" s="1"/>
  <c r="Y12" i="1"/>
  <c r="X12" i="1"/>
  <c r="W12" i="1"/>
  <c r="V12" i="1"/>
  <c r="U12" i="1"/>
  <c r="T12" i="1"/>
  <c r="S12" i="1"/>
  <c r="AC11" i="1"/>
  <c r="AB11" i="1"/>
  <c r="AA11" i="1"/>
  <c r="Z11" i="1"/>
  <c r="Y11" i="1"/>
  <c r="X11" i="1"/>
  <c r="W11" i="1"/>
  <c r="V11" i="1"/>
  <c r="U11" i="1"/>
  <c r="T11" i="1"/>
  <c r="S11" i="1"/>
  <c r="AC10" i="1"/>
  <c r="AB10" i="1"/>
  <c r="AA10" i="1"/>
  <c r="AA13" i="1" s="1"/>
  <c r="K13" i="1" s="1"/>
  <c r="Z10" i="1"/>
  <c r="Y10" i="1"/>
  <c r="Y13" i="1" s="1"/>
  <c r="I13" i="1" s="1"/>
  <c r="X10" i="1"/>
  <c r="W10" i="1"/>
  <c r="W44" i="1" s="1"/>
  <c r="G44" i="1" s="1"/>
  <c r="V10" i="1"/>
  <c r="U10" i="1"/>
  <c r="T10" i="1"/>
  <c r="S10" i="1"/>
  <c r="S44" i="1" s="1"/>
  <c r="C44" i="1" s="1"/>
  <c r="U44" i="1" l="1"/>
  <c r="E44" i="1" s="1"/>
  <c r="Z44" i="1"/>
  <c r="J44" i="1" s="1"/>
  <c r="V76" i="1"/>
  <c r="F76" i="1" s="1"/>
  <c r="W76" i="1"/>
  <c r="G76" i="1" s="1"/>
  <c r="AC140" i="1"/>
  <c r="M140" i="1" s="1"/>
  <c r="W57" i="1"/>
  <c r="G57" i="1" s="1"/>
  <c r="S140" i="1"/>
  <c r="C140" i="1" s="1"/>
  <c r="AA140" i="1"/>
  <c r="K140" i="1" s="1"/>
  <c r="Y20" i="1"/>
  <c r="I20" i="1" s="1"/>
  <c r="V42" i="1"/>
  <c r="F42" i="1" s="1"/>
  <c r="Z42" i="1"/>
  <c r="J42" i="1" s="1"/>
  <c r="S76" i="1"/>
  <c r="C76" i="1" s="1"/>
  <c r="AA76" i="1"/>
  <c r="K76" i="1" s="1"/>
  <c r="V99" i="1"/>
  <c r="F99" i="1" s="1"/>
  <c r="Z99" i="1"/>
  <c r="J99" i="1" s="1"/>
  <c r="V142" i="1"/>
  <c r="F142" i="1" s="1"/>
  <c r="T44" i="1"/>
  <c r="D44" i="1" s="1"/>
  <c r="T13" i="1"/>
  <c r="D13" i="1" s="1"/>
  <c r="AB13" i="1"/>
  <c r="L13" i="1" s="1"/>
  <c r="AB44" i="1"/>
  <c r="L44" i="1" s="1"/>
  <c r="X142" i="1"/>
  <c r="H142" i="1" s="1"/>
  <c r="X57" i="1"/>
  <c r="H57" i="1" s="1"/>
  <c r="U131" i="1"/>
  <c r="E131" i="1" s="1"/>
  <c r="Y131" i="1"/>
  <c r="I131" i="1" s="1"/>
  <c r="AC44" i="1"/>
  <c r="M44" i="1" s="1"/>
  <c r="AC144" i="1"/>
  <c r="M144" i="1" s="1"/>
  <c r="V44" i="1"/>
  <c r="F44" i="1" s="1"/>
  <c r="AA44" i="1"/>
  <c r="K44" i="1" s="1"/>
  <c r="U13" i="1"/>
  <c r="E13" i="1" s="1"/>
  <c r="AC13" i="1"/>
  <c r="M13" i="1" s="1"/>
  <c r="S42" i="1"/>
  <c r="C42" i="1" s="1"/>
  <c r="W42" i="1"/>
  <c r="G42" i="1" s="1"/>
  <c r="AA42" i="1"/>
  <c r="K42" i="1" s="1"/>
  <c r="Z142" i="1"/>
  <c r="J142" i="1" s="1"/>
  <c r="S57" i="1"/>
  <c r="C57" i="1" s="1"/>
  <c r="AA57" i="1"/>
  <c r="K57" i="1" s="1"/>
  <c r="T144" i="1"/>
  <c r="D144" i="1" s="1"/>
  <c r="X44" i="1"/>
  <c r="H44" i="1" s="1"/>
  <c r="X13" i="1"/>
  <c r="H13" i="1" s="1"/>
  <c r="X144" i="1"/>
  <c r="H144" i="1" s="1"/>
  <c r="T142" i="1"/>
  <c r="D142" i="1" s="1"/>
  <c r="T57" i="1"/>
  <c r="D57" i="1" s="1"/>
  <c r="AB142" i="1"/>
  <c r="L142" i="1" s="1"/>
  <c r="AB57" i="1"/>
  <c r="L57" i="1" s="1"/>
  <c r="AC131" i="1"/>
  <c r="M131" i="1" s="1"/>
  <c r="U144" i="1"/>
  <c r="E144" i="1" s="1"/>
  <c r="Y44" i="1"/>
  <c r="I44" i="1" s="1"/>
  <c r="Y144" i="1"/>
  <c r="I144" i="1" s="1"/>
  <c r="V13" i="1"/>
  <c r="F13" i="1" s="1"/>
  <c r="AC20" i="1"/>
  <c r="M20" i="1" s="1"/>
  <c r="AB144" i="1"/>
  <c r="L144" i="1" s="1"/>
  <c r="Y57" i="1"/>
  <c r="I57" i="1" s="1"/>
  <c r="S131" i="1"/>
  <c r="C131" i="1" s="1"/>
  <c r="W131" i="1"/>
  <c r="G131" i="1" s="1"/>
  <c r="AA131" i="1"/>
  <c r="K131" i="1" s="1"/>
  <c r="Y142" i="1"/>
  <c r="I142" i="1" s="1"/>
  <c r="V144" i="1"/>
  <c r="F144" i="1" s="1"/>
  <c r="Z144" i="1"/>
  <c r="J144" i="1" s="1"/>
  <c r="S13" i="1"/>
  <c r="C13" i="1" s="1"/>
  <c r="W13" i="1"/>
  <c r="G13" i="1" s="1"/>
  <c r="V57" i="1"/>
  <c r="F57" i="1" s="1"/>
  <c r="Z57" i="1"/>
  <c r="U76" i="1"/>
  <c r="E76" i="1" s="1"/>
  <c r="Y76" i="1"/>
  <c r="I76" i="1" s="1"/>
  <c r="AC76" i="1"/>
  <c r="M76" i="1" s="1"/>
  <c r="S99" i="1"/>
  <c r="C99" i="1" s="1"/>
  <c r="W99" i="1"/>
  <c r="G99" i="1" s="1"/>
  <c r="AA99" i="1"/>
  <c r="K99" i="1" s="1"/>
  <c r="T131" i="1"/>
  <c r="D131" i="1" s="1"/>
  <c r="X131" i="1"/>
  <c r="H131" i="1" s="1"/>
  <c r="AB131" i="1"/>
  <c r="L131" i="1" s="1"/>
  <c r="U57" i="1"/>
  <c r="E57" i="1" s="1"/>
  <c r="AC57" i="1"/>
  <c r="M57" i="1" s="1"/>
  <c r="S144" i="1"/>
  <c r="C144" i="1" s="1"/>
  <c r="W144" i="1"/>
  <c r="G144" i="1" s="1"/>
  <c r="AA144" i="1"/>
  <c r="K144" i="1" s="1"/>
  <c r="S142" i="1"/>
  <c r="C142" i="1" s="1"/>
  <c r="W142" i="1"/>
  <c r="G142" i="1" s="1"/>
  <c r="AA142" i="1"/>
  <c r="K142" i="1" s="1"/>
  <c r="T99" i="1"/>
  <c r="D99" i="1" s="1"/>
  <c r="X99" i="1"/>
  <c r="H99" i="1" s="1"/>
  <c r="AB99" i="1"/>
  <c r="L99" i="1" s="1"/>
  <c r="T140" i="1"/>
  <c r="D140" i="1" s="1"/>
  <c r="X140" i="1"/>
  <c r="H140" i="1" s="1"/>
  <c r="AB140" i="1"/>
  <c r="L140" i="1" s="1"/>
  <c r="U142" i="1"/>
  <c r="E142" i="1" s="1"/>
  <c r="AC142" i="1"/>
  <c r="M142" i="1" s="1"/>
</calcChain>
</file>

<file path=xl/comments1.xml><?xml version="1.0" encoding="utf-8"?>
<comments xmlns="http://schemas.openxmlformats.org/spreadsheetml/2006/main">
  <authors>
    <author>alon</author>
  </authors>
  <commentList>
    <comment ref="C7" authorId="0">
      <text>
        <r>
          <rPr>
            <b/>
            <sz val="9"/>
            <color indexed="81"/>
            <rFont val="Tahoma"/>
            <charset val="1"/>
          </rPr>
          <t>alon:</t>
        </r>
        <r>
          <rPr>
            <sz val="9"/>
            <color indexed="81"/>
            <rFont val="Tahoma"/>
            <charset val="1"/>
          </rPr>
          <t xml:space="preserve">
Partial Month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alon:</t>
        </r>
        <r>
          <rPr>
            <sz val="9"/>
            <color indexed="81"/>
            <rFont val="Tahoma"/>
            <family val="2"/>
          </rPr>
          <t xml:space="preserve">
March-Dec Rehab/Repositioning Months. True Stabilization to Begin in Jan 2019. EGI expected to be $117K</t>
        </r>
      </text>
    </comment>
  </commentList>
</comments>
</file>

<file path=xl/sharedStrings.xml><?xml version="1.0" encoding="utf-8"?>
<sst xmlns="http://schemas.openxmlformats.org/spreadsheetml/2006/main" count="357" uniqueCount="244">
  <si>
    <t>Income Statement</t>
  </si>
  <si>
    <t>Orange Tree Village Apartments</t>
  </si>
  <si>
    <t>Accrual Basis</t>
  </si>
  <si>
    <t>Mar 2018 - Dec 2018</t>
  </si>
  <si>
    <t>Account</t>
  </si>
  <si>
    <t>Income Statement: Property</t>
  </si>
  <si>
    <t>Income Statement: Property Look-Up Code</t>
  </si>
  <si>
    <t>Account Name</t>
  </si>
  <si>
    <t>Income Statement: GL Group Type</t>
  </si>
  <si>
    <t>Income Statement: Unit Count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</si>
  <si>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</si>
  <si>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</si>
  <si>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</si>
  <si>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</si>
  <si>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</si>
  <si>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</si>
  <si>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</si>
  <si>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</si>
  <si>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</si>
  <si>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</si>
  <si>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Total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</si>
  <si>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</si>
  <si>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</si>
  <si>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</si>
  <si>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</si>
  <si>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</si>
  <si>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</si>
  <si>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</si>
  <si>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</si>
  <si>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</si>
  <si>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</si>
  <si>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Total Change Sign</t>
  </si>
  <si>
    <t>Income</t>
  </si>
  <si>
    <t>Rental Income</t>
  </si>
  <si>
    <t>4000</t>
  </si>
  <si>
    <t>Market Rent</t>
  </si>
  <si>
    <t>4050</t>
  </si>
  <si>
    <t>Loss On Lease</t>
  </si>
  <si>
    <t>4010</t>
  </si>
  <si>
    <t>Gain to Lease</t>
  </si>
  <si>
    <t>Vacancy Losses &amp; Concessions</t>
  </si>
  <si>
    <t>4260</t>
  </si>
  <si>
    <t>Vacancy Loss</t>
  </si>
  <si>
    <t>4220</t>
  </si>
  <si>
    <t>Concessions</t>
  </si>
  <si>
    <t>4270</t>
  </si>
  <si>
    <t>Employee Discount</t>
  </si>
  <si>
    <t>4210</t>
  </si>
  <si>
    <t>Bad Debt Expense</t>
  </si>
  <si>
    <t>Other Income</t>
  </si>
  <si>
    <t>4309</t>
  </si>
  <si>
    <t>Attorney/Eviction Fees</t>
  </si>
  <si>
    <t>4325</t>
  </si>
  <si>
    <t>Clubhouse Rental</t>
  </si>
  <si>
    <t>4320</t>
  </si>
  <si>
    <t>Cleaning Charges</t>
  </si>
  <si>
    <t>4335</t>
  </si>
  <si>
    <t>Credit/Application Fee</t>
  </si>
  <si>
    <t>4599</t>
  </si>
  <si>
    <t>Miscellaneous Inc.</t>
  </si>
  <si>
    <t>4425</t>
  </si>
  <si>
    <t>Reimbursement of Damages</t>
  </si>
  <si>
    <t>4360</t>
  </si>
  <si>
    <t>Late Fee</t>
  </si>
  <si>
    <t>4375</t>
  </si>
  <si>
    <t>Lease Termination Fee</t>
  </si>
  <si>
    <t>4400</t>
  </si>
  <si>
    <t>NSF Check Charge</t>
  </si>
  <si>
    <t>4365</t>
  </si>
  <si>
    <t>Laundry Income</t>
  </si>
  <si>
    <t>4370</t>
  </si>
  <si>
    <t>Lease Initiation Fee</t>
  </si>
  <si>
    <t>4385</t>
  </si>
  <si>
    <t>Merchant Service Income</t>
  </si>
  <si>
    <t>4390</t>
  </si>
  <si>
    <t>Month to Month Premiums</t>
  </si>
  <si>
    <t>4414</t>
  </si>
  <si>
    <t>Pet Rent</t>
  </si>
  <si>
    <t>4415</t>
  </si>
  <si>
    <t>Pet Fee Income</t>
  </si>
  <si>
    <t>4465</t>
  </si>
  <si>
    <t>Transfer Fees</t>
  </si>
  <si>
    <t>4480</t>
  </si>
  <si>
    <t>Utility Reimb. - Sewer, Water, Trash</t>
  </si>
  <si>
    <t>4490</t>
  </si>
  <si>
    <t>Vending Income</t>
  </si>
  <si>
    <t>4598</t>
  </si>
  <si>
    <t>Administrative Fees</t>
  </si>
  <si>
    <t>Expenses</t>
  </si>
  <si>
    <t>Payroll &amp; Related</t>
  </si>
  <si>
    <t>5610</t>
  </si>
  <si>
    <t>Management Salaries</t>
  </si>
  <si>
    <t>5630</t>
  </si>
  <si>
    <t>Maintenance Salaries</t>
  </si>
  <si>
    <t>5700</t>
  </si>
  <si>
    <t>Payroll Administrative</t>
  </si>
  <si>
    <t>5710</t>
  </si>
  <si>
    <t>Workman's Comp. Insurance</t>
  </si>
  <si>
    <t>5720</t>
  </si>
  <si>
    <t>Payroll Taxes</t>
  </si>
  <si>
    <t>5730</t>
  </si>
  <si>
    <t>Bonuses</t>
  </si>
  <si>
    <t>5740</t>
  </si>
  <si>
    <t>Employee Insurance/Benefits</t>
  </si>
  <si>
    <t>5760</t>
  </si>
  <si>
    <t>Uniform Allowance Contract</t>
  </si>
  <si>
    <t>5799</t>
  </si>
  <si>
    <t>Other Employee Benefits</t>
  </si>
  <si>
    <t>Administrative Expenses</t>
  </si>
  <si>
    <t>5010</t>
  </si>
  <si>
    <t>Accounting/Software</t>
  </si>
  <si>
    <t>5020</t>
  </si>
  <si>
    <t>Answering Service</t>
  </si>
  <si>
    <t>5025</t>
  </si>
  <si>
    <t>Bank Charges</t>
  </si>
  <si>
    <t>5040</t>
  </si>
  <si>
    <t>Credit Reports</t>
  </si>
  <si>
    <t>5055</t>
  </si>
  <si>
    <t>Entertainment Expenses - Office</t>
  </si>
  <si>
    <t>5060</t>
  </si>
  <si>
    <t>Forms/Copies/Deposit Supplies</t>
  </si>
  <si>
    <t>5065</t>
  </si>
  <si>
    <t>Legal Fees</t>
  </si>
  <si>
    <t>5070</t>
  </si>
  <si>
    <t>Office Decor</t>
  </si>
  <si>
    <t>5075</t>
  </si>
  <si>
    <t>Office Equipment/Repair</t>
  </si>
  <si>
    <t>5080</t>
  </si>
  <si>
    <t>Office Supplies</t>
  </si>
  <si>
    <t>5085</t>
  </si>
  <si>
    <t>Overnight Mail/Postage</t>
  </si>
  <si>
    <t>5090</t>
  </si>
  <si>
    <t>Professional/Membership Dues</t>
  </si>
  <si>
    <t>5100</t>
  </si>
  <si>
    <t>Resident Retention Expenses</t>
  </si>
  <si>
    <t>5199</t>
  </si>
  <si>
    <t>Miscellaneous Office Costs</t>
  </si>
  <si>
    <t>5066</t>
  </si>
  <si>
    <t>Other Professional</t>
  </si>
  <si>
    <t>5091</t>
  </si>
  <si>
    <t>Permits &amp; Licenses</t>
  </si>
  <si>
    <t>Marketing Expense</t>
  </si>
  <si>
    <t>5210</t>
  </si>
  <si>
    <t>Media Advertising - Print</t>
  </si>
  <si>
    <t>5215</t>
  </si>
  <si>
    <t>Media Advertising - Internet</t>
  </si>
  <si>
    <t>5225</t>
  </si>
  <si>
    <t>Referral Fees - Resident</t>
  </si>
  <si>
    <t>5299</t>
  </si>
  <si>
    <t>Misc. Advertising/Rental</t>
  </si>
  <si>
    <t>5240</t>
  </si>
  <si>
    <t>Signs/Exhibits/Displays</t>
  </si>
  <si>
    <t>5245</t>
  </si>
  <si>
    <t>Special Promotions</t>
  </si>
  <si>
    <t>Utilities</t>
  </si>
  <si>
    <t>5809</t>
  </si>
  <si>
    <t>Electricity/Common Area</t>
  </si>
  <si>
    <t>5810</t>
  </si>
  <si>
    <t>Electricity/House</t>
  </si>
  <si>
    <t>5820</t>
  </si>
  <si>
    <t>Electricity/Vacancies</t>
  </si>
  <si>
    <t>5825</t>
  </si>
  <si>
    <t>Gas/Common Area</t>
  </si>
  <si>
    <t>5860</t>
  </si>
  <si>
    <t>Sewer</t>
  </si>
  <si>
    <t>5875</t>
  </si>
  <si>
    <t>Trash Removal Contract</t>
  </si>
  <si>
    <t>5890</t>
  </si>
  <si>
    <t>Water</t>
  </si>
  <si>
    <t>5115</t>
  </si>
  <si>
    <t>Telephone - Monthly Phone Service</t>
  </si>
  <si>
    <t>5865</t>
  </si>
  <si>
    <t>Cable/TV Costs</t>
  </si>
  <si>
    <t>5870</t>
  </si>
  <si>
    <t>Phone, Internet Costs</t>
  </si>
  <si>
    <t>5880</t>
  </si>
  <si>
    <t>Utility Admin Fee</t>
  </si>
  <si>
    <t>Maintenance &amp; Repairs</t>
  </si>
  <si>
    <t>5310</t>
  </si>
  <si>
    <t>Amenity Service/Supplies</t>
  </si>
  <si>
    <t>5315</t>
  </si>
  <si>
    <t>Appliance Repairs/Supplies</t>
  </si>
  <si>
    <t>5320</t>
  </si>
  <si>
    <t>Common Area Maintenance Service/Supplies</t>
  </si>
  <si>
    <t>5325</t>
  </si>
  <si>
    <t>Electrical Repairs/Supplies</t>
  </si>
  <si>
    <t>5345</t>
  </si>
  <si>
    <t>Exterior Structures</t>
  </si>
  <si>
    <t>5355</t>
  </si>
  <si>
    <t>Glass/Screens</t>
  </si>
  <si>
    <t>5360</t>
  </si>
  <si>
    <t>Hardware/Lumber</t>
  </si>
  <si>
    <t>5365</t>
  </si>
  <si>
    <t>HVAC Repairs/Supplies</t>
  </si>
  <si>
    <t>5370</t>
  </si>
  <si>
    <t>HVAC Supplies</t>
  </si>
  <si>
    <t>5385</t>
  </si>
  <si>
    <t>Landscape Repair/Supplies</t>
  </si>
  <si>
    <t>5395</t>
  </si>
  <si>
    <t>Pest Control Supplies</t>
  </si>
  <si>
    <t>5400</t>
  </si>
  <si>
    <t>Plumbing Supplies/Repairs</t>
  </si>
  <si>
    <t>5405</t>
  </si>
  <si>
    <t>Pool/Jacuzzi Services/Supplies</t>
  </si>
  <si>
    <t>5410</t>
  </si>
  <si>
    <t>Structure/Roof Supplies</t>
  </si>
  <si>
    <t>5420</t>
  </si>
  <si>
    <t>Vehicle Lease/Equipment/Repair</t>
  </si>
  <si>
    <t>5421</t>
  </si>
  <si>
    <t>Laundry Equipment Lease</t>
  </si>
  <si>
    <t>5430</t>
  </si>
  <si>
    <t>Water Extraction</t>
  </si>
  <si>
    <t>5499</t>
  </si>
  <si>
    <t>Misc. Maintenance/Repair Exp.</t>
  </si>
  <si>
    <t>5510</t>
  </si>
  <si>
    <t>Carpet Cleaning Contract/Supplies</t>
  </si>
  <si>
    <t>5515</t>
  </si>
  <si>
    <t>Floor Covering Repair/Supplies</t>
  </si>
  <si>
    <t>5520</t>
  </si>
  <si>
    <t>Janitorial Contract/Supplies</t>
  </si>
  <si>
    <t>5525</t>
  </si>
  <si>
    <t>Turnover Maint. Service/Supplies</t>
  </si>
  <si>
    <t>5530</t>
  </si>
  <si>
    <t>Wall Covering/Paint Contract/Supp.</t>
  </si>
  <si>
    <t>5535</t>
  </si>
  <si>
    <t>Window Covering Contract/Supplies</t>
  </si>
  <si>
    <t>5655</t>
  </si>
  <si>
    <t>Fire Protection</t>
  </si>
  <si>
    <t>5570</t>
  </si>
  <si>
    <t>Landscape Contract</t>
  </si>
  <si>
    <t>5580</t>
  </si>
  <si>
    <t>Pest Control Contract</t>
  </si>
  <si>
    <t>5521</t>
  </si>
  <si>
    <t>Small Tools</t>
  </si>
  <si>
    <t>5475</t>
  </si>
  <si>
    <t>Locks/Keys</t>
  </si>
  <si>
    <t>Management Fees</t>
  </si>
  <si>
    <t>5910</t>
  </si>
  <si>
    <t>Taxes &amp; Insurance</t>
  </si>
  <si>
    <t>6010</t>
  </si>
  <si>
    <t>Insurance - Property Insurance</t>
  </si>
  <si>
    <t>6120</t>
  </si>
  <si>
    <t>Taxes - Property Taxes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</si>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</sst>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1" fillId="0" borderId="19" xfId="0" applyNumberFormat="1" applyFont="1" applyBorder="1" applyAlignment="1">
      <alignment horizontal="left" vertical="center" indent="2"/>
    </xf>
    <xf numFmtId="39" fontId="1" fillId="0" borderId="20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2" fillId="0" borderId="13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39" fontId="7" fillId="0" borderId="20" xfId="0" applyNumberFormat="1" applyFont="1" applyBorder="1" applyAlignment="1">
      <alignment horizontal="right" vertical="center"/>
    </xf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144"/>
  <sheetViews>
    <sheetView tabSelected="1" zoomScale="85" zoomScaleNormal="85" workbookViewId="0">
      <pane ySplit="7" topLeftCell="A8" activePane="bottomLeft" state="frozenSplit"/>
      <selection pane="bottomLeft" activeCell="AG19" sqref="AG19"/>
    </sheetView>
  </sheetViews>
  <sheetFormatPr defaultRowHeight="14.6" x14ac:dyDescent="0.4"/>
  <cols>
    <col min="1" max="1" width="30" customWidth="1"/>
    <col min="2" max="2" width="31.3828125" customWidth="1"/>
    <col min="3" max="13" width="21.3828125" customWidth="1"/>
    <col min="15" max="18" width="21.3828125" hidden="1" customWidth="1"/>
    <col min="19" max="29" width="18.15234375" hidden="1" customWidth="1"/>
  </cols>
  <sheetData>
    <row r="2" spans="1:29" ht="15.45" x14ac:dyDescent="0.4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9" x14ac:dyDescent="0.4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29" x14ac:dyDescent="0.4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29" x14ac:dyDescent="0.4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7" spans="1:29" x14ac:dyDescent="0.4">
      <c r="A7" s="1" t="s">
        <v>4</v>
      </c>
      <c r="B7" s="1" t="s">
        <v>7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  <c r="M7" s="2" t="s">
        <v>20</v>
      </c>
      <c r="O7" s="3" t="s">
        <v>5</v>
      </c>
      <c r="P7" s="3" t="s">
        <v>6</v>
      </c>
      <c r="Q7" s="4" t="s">
        <v>8</v>
      </c>
      <c r="R7" s="4" t="s">
        <v>9</v>
      </c>
      <c r="S7" s="5" t="s">
        <v>21</v>
      </c>
      <c r="T7" s="5" t="s">
        <v>22</v>
      </c>
      <c r="U7" s="5" t="s">
        <v>23</v>
      </c>
      <c r="V7" s="5" t="s">
        <v>24</v>
      </c>
      <c r="W7" s="5" t="s">
        <v>25</v>
      </c>
      <c r="X7" s="5" t="s">
        <v>26</v>
      </c>
      <c r="Y7" s="5" t="s">
        <v>27</v>
      </c>
      <c r="Z7" s="5" t="s">
        <v>28</v>
      </c>
      <c r="AA7" s="5" t="s">
        <v>29</v>
      </c>
      <c r="AB7" s="5" t="s">
        <v>30</v>
      </c>
      <c r="AC7" s="5" t="s">
        <v>31</v>
      </c>
    </row>
    <row r="8" spans="1:29" x14ac:dyDescent="0.4">
      <c r="A8" s="18" t="s">
        <v>32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29" x14ac:dyDescent="0.4">
      <c r="A9" s="17" t="s">
        <v>33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29" x14ac:dyDescent="0.4">
      <c r="A10" s="15" t="s">
        <v>34</v>
      </c>
      <c r="B10" s="11" t="s">
        <v>35</v>
      </c>
      <c r="C10" s="14">
        <v>40970.97</v>
      </c>
      <c r="D10" s="14">
        <v>108300</v>
      </c>
      <c r="E10" s="14">
        <v>109145</v>
      </c>
      <c r="F10" s="14">
        <v>110920</v>
      </c>
      <c r="G10" s="14">
        <v>111245</v>
      </c>
      <c r="H10" s="14">
        <v>112500</v>
      </c>
      <c r="I10" s="14">
        <v>112820</v>
      </c>
      <c r="J10" s="14">
        <v>119100</v>
      </c>
      <c r="K10" s="14">
        <v>119550</v>
      </c>
      <c r="L10" s="14">
        <v>122675</v>
      </c>
      <c r="M10" s="14">
        <v>1067225.97</v>
      </c>
      <c r="O10" s="11" t="s">
        <v>1</v>
      </c>
      <c r="Q10" s="12">
        <v>4</v>
      </c>
      <c r="R10" s="12">
        <v>110</v>
      </c>
      <c r="S10" s="13">
        <f>IF(5 = Q10, C10 * -1, C10)</f>
        <v>40970.97</v>
      </c>
      <c r="T10" s="13">
        <f>IF(5 = Q10, D10 * -1, D10)</f>
        <v>108300</v>
      </c>
      <c r="U10" s="13">
        <f>IF(5 = Q10, E10 * -1, E10)</f>
        <v>109145</v>
      </c>
      <c r="V10" s="13">
        <f>IF(5 = Q10, F10 * -1, F10)</f>
        <v>110920</v>
      </c>
      <c r="W10" s="13">
        <f>IF(5 = Q10, G10 * -1, G10)</f>
        <v>111245</v>
      </c>
      <c r="X10" s="13">
        <f>IF(5 = Q10, H10 * -1, H10)</f>
        <v>112500</v>
      </c>
      <c r="Y10" s="13">
        <f>IF(5 = Q10, I10 * -1, I10)</f>
        <v>112820</v>
      </c>
      <c r="Z10" s="13">
        <f>IF(5 = Q10, J10 * -1, J10)</f>
        <v>119100</v>
      </c>
      <c r="AA10" s="13">
        <f>IF(5 = Q10, K10 * -1, K10)</f>
        <v>119550</v>
      </c>
      <c r="AB10" s="13">
        <f>IF(5 = Q10, L10 * -1, L10)</f>
        <v>122675</v>
      </c>
      <c r="AC10" s="13">
        <f>IF(5 = Q10, M10 * -1, M10)</f>
        <v>1067225.97</v>
      </c>
    </row>
    <row r="11" spans="1:29" x14ac:dyDescent="0.4">
      <c r="A11" s="15" t="s">
        <v>36</v>
      </c>
      <c r="B11" s="11" t="s">
        <v>37</v>
      </c>
      <c r="C11" s="14">
        <v>0</v>
      </c>
      <c r="D11" s="14">
        <v>-4785.57</v>
      </c>
      <c r="E11" s="14">
        <v>-4151</v>
      </c>
      <c r="F11" s="14">
        <v>-4402.67</v>
      </c>
      <c r="G11" s="14">
        <v>-4895.99</v>
      </c>
      <c r="H11" s="14">
        <v>-4852.62</v>
      </c>
      <c r="I11" s="14">
        <v>-4307.18</v>
      </c>
      <c r="J11" s="14">
        <v>-8533.5400000000009</v>
      </c>
      <c r="K11" s="14">
        <v>-7045.34</v>
      </c>
      <c r="L11" s="14">
        <v>-10814.16</v>
      </c>
      <c r="M11" s="14">
        <v>-53788.07</v>
      </c>
      <c r="O11" s="11" t="s">
        <v>1</v>
      </c>
      <c r="Q11" s="12">
        <v>4</v>
      </c>
      <c r="R11" s="12">
        <v>110</v>
      </c>
      <c r="S11" s="13">
        <f>IF(5 = Q11, C11 * -1, C11)</f>
        <v>0</v>
      </c>
      <c r="T11" s="13">
        <f>IF(5 = Q11, D11 * -1, D11)</f>
        <v>-4785.57</v>
      </c>
      <c r="U11" s="13">
        <f>IF(5 = Q11, E11 * -1, E11)</f>
        <v>-4151</v>
      </c>
      <c r="V11" s="13">
        <f>IF(5 = Q11, F11 * -1, F11)</f>
        <v>-4402.67</v>
      </c>
      <c r="W11" s="13">
        <f>IF(5 = Q11, G11 * -1, G11)</f>
        <v>-4895.99</v>
      </c>
      <c r="X11" s="13">
        <f>IF(5 = Q11, H11 * -1, H11)</f>
        <v>-4852.62</v>
      </c>
      <c r="Y11" s="13">
        <f>IF(5 = Q11, I11 * -1, I11)</f>
        <v>-4307.18</v>
      </c>
      <c r="Z11" s="13">
        <f>IF(5 = Q11, J11 * -1, J11)</f>
        <v>-8533.5400000000009</v>
      </c>
      <c r="AA11" s="13">
        <f>IF(5 = Q11, K11 * -1, K11)</f>
        <v>-7045.34</v>
      </c>
      <c r="AB11" s="13">
        <f>IF(5 = Q11, L11 * -1, L11)</f>
        <v>-10814.16</v>
      </c>
      <c r="AC11" s="13">
        <f>IF(5 = Q11, M11 * -1, M11)</f>
        <v>-53788.07</v>
      </c>
    </row>
    <row r="12" spans="1:29" x14ac:dyDescent="0.4">
      <c r="A12" s="15" t="s">
        <v>38</v>
      </c>
      <c r="B12" s="11" t="s">
        <v>39</v>
      </c>
      <c r="C12" s="14">
        <v>0</v>
      </c>
      <c r="D12" s="14">
        <v>10</v>
      </c>
      <c r="E12" s="14">
        <v>250.33</v>
      </c>
      <c r="F12" s="14">
        <v>360.67</v>
      </c>
      <c r="G12" s="14">
        <v>785.49</v>
      </c>
      <c r="H12" s="14">
        <v>1885</v>
      </c>
      <c r="I12" s="14">
        <v>1497</v>
      </c>
      <c r="J12" s="14">
        <v>278.82</v>
      </c>
      <c r="K12" s="14">
        <v>217.35</v>
      </c>
      <c r="L12" s="14">
        <v>334.99</v>
      </c>
      <c r="M12" s="14">
        <v>5619.65</v>
      </c>
      <c r="O12" s="11" t="s">
        <v>1</v>
      </c>
      <c r="Q12" s="12">
        <v>4</v>
      </c>
      <c r="R12" s="12">
        <v>110</v>
      </c>
      <c r="S12" s="13">
        <f>IF(5 = Q12, C12 * -1, C12)</f>
        <v>0</v>
      </c>
      <c r="T12" s="13">
        <f>IF(5 = Q12, D12 * -1, D12)</f>
        <v>10</v>
      </c>
      <c r="U12" s="13">
        <f>IF(5 = Q12, E12 * -1, E12)</f>
        <v>250.33</v>
      </c>
      <c r="V12" s="13">
        <f>IF(5 = Q12, F12 * -1, F12)</f>
        <v>360.67</v>
      </c>
      <c r="W12" s="13">
        <f>IF(5 = Q12, G12 * -1, G12)</f>
        <v>785.49</v>
      </c>
      <c r="X12" s="13">
        <f>IF(5 = Q12, H12 * -1, H12)</f>
        <v>1885</v>
      </c>
      <c r="Y12" s="13">
        <f>IF(5 = Q12, I12 * -1, I12)</f>
        <v>1497</v>
      </c>
      <c r="Z12" s="13">
        <f>IF(5 = Q12, J12 * -1, J12)</f>
        <v>278.82</v>
      </c>
      <c r="AA12" s="13">
        <f>IF(5 = Q12, K12 * -1, K12)</f>
        <v>217.35</v>
      </c>
      <c r="AB12" s="13">
        <f>IF(5 = Q12, L12 * -1, L12)</f>
        <v>334.99</v>
      </c>
      <c r="AC12" s="13">
        <f>IF(5 = Q12, M12 * -1, M12)</f>
        <v>5619.65</v>
      </c>
    </row>
    <row r="13" spans="1:29" x14ac:dyDescent="0.4">
      <c r="B13" s="10" t="s">
        <v>33</v>
      </c>
      <c r="C13" s="9">
        <f>IF(5 = Q13, S13 * -1, S13)</f>
        <v>40970.97</v>
      </c>
      <c r="D13" s="9">
        <f>IF(5 = Q13, T13 * -1, T13)</f>
        <v>103524.43</v>
      </c>
      <c r="E13" s="9">
        <f>IF(5 = Q13, U13 * -1, U13)</f>
        <v>105244.33</v>
      </c>
      <c r="F13" s="9">
        <f>IF(5 = Q13, V13 * -1, V13)</f>
        <v>106878</v>
      </c>
      <c r="G13" s="9">
        <f>IF(5 = Q13, W13 * -1, W13)</f>
        <v>107134.5</v>
      </c>
      <c r="H13" s="9">
        <f>IF(5 = Q13, X13 * -1, X13)</f>
        <v>109532.38</v>
      </c>
      <c r="I13" s="9">
        <f>IF(5 = Q13, Y13 * -1, Y13)</f>
        <v>110009.82</v>
      </c>
      <c r="J13" s="9">
        <f>IF(5 = Q13, Z13 * -1, Z13)</f>
        <v>110845.28</v>
      </c>
      <c r="K13" s="9">
        <f>IF(5 = Q13, AA13 * -1, AA13)</f>
        <v>112722.01000000001</v>
      </c>
      <c r="L13" s="9">
        <f>IF(5 = Q13, AB13 * -1, AB13)</f>
        <v>112195.83</v>
      </c>
      <c r="M13" s="9">
        <f>IF(5 = Q13, AC13 * -1, AC13)</f>
        <v>1019057.55</v>
      </c>
      <c r="O13" s="6" t="str">
        <f>O12</f>
        <v>Orange Tree Village Apartments</v>
      </c>
      <c r="P13" s="6">
        <f>P12</f>
        <v>0</v>
      </c>
      <c r="Q13" s="7">
        <v>4</v>
      </c>
      <c r="R13" s="7">
        <f>R12</f>
        <v>110</v>
      </c>
      <c r="S13" s="8">
        <f t="shared" ref="S13:AC13" si="0">SUM(S10:S12)</f>
        <v>40970.97</v>
      </c>
      <c r="T13" s="8">
        <f t="shared" si="0"/>
        <v>103524.43</v>
      </c>
      <c r="U13" s="8">
        <f t="shared" si="0"/>
        <v>105244.33</v>
      </c>
      <c r="V13" s="8">
        <f t="shared" si="0"/>
        <v>106878</v>
      </c>
      <c r="W13" s="8">
        <f t="shared" si="0"/>
        <v>107134.5</v>
      </c>
      <c r="X13" s="8">
        <f t="shared" si="0"/>
        <v>109532.38</v>
      </c>
      <c r="Y13" s="8">
        <f t="shared" si="0"/>
        <v>110009.82</v>
      </c>
      <c r="Z13" s="8">
        <f t="shared" si="0"/>
        <v>110845.28</v>
      </c>
      <c r="AA13" s="8">
        <f t="shared" si="0"/>
        <v>112722.01000000001</v>
      </c>
      <c r="AB13" s="8">
        <f t="shared" si="0"/>
        <v>112195.83</v>
      </c>
      <c r="AC13" s="8">
        <f t="shared" si="0"/>
        <v>1019057.55</v>
      </c>
    </row>
    <row r="15" spans="1:29" x14ac:dyDescent="0.4">
      <c r="A15" s="17" t="s">
        <v>40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29" x14ac:dyDescent="0.4">
      <c r="A16" s="15" t="s">
        <v>41</v>
      </c>
      <c r="B16" s="11" t="s">
        <v>42</v>
      </c>
      <c r="C16" s="14">
        <v>0</v>
      </c>
      <c r="D16" s="14">
        <v>-16535.669999999998</v>
      </c>
      <c r="E16" s="14">
        <v>-17864.330000000002</v>
      </c>
      <c r="F16" s="14">
        <v>-20407.34</v>
      </c>
      <c r="G16" s="14">
        <v>-13833.34</v>
      </c>
      <c r="H16" s="14">
        <v>-9695.84</v>
      </c>
      <c r="I16" s="14">
        <v>-6224.17</v>
      </c>
      <c r="J16" s="14">
        <v>-3129.84</v>
      </c>
      <c r="K16" s="14">
        <v>-6931.67</v>
      </c>
      <c r="L16" s="14">
        <v>-4712.8999999999996</v>
      </c>
      <c r="M16" s="14">
        <v>-99335.1</v>
      </c>
      <c r="O16" s="11" t="s">
        <v>1</v>
      </c>
      <c r="Q16" s="12">
        <v>4</v>
      </c>
      <c r="R16" s="12">
        <v>110</v>
      </c>
      <c r="S16" s="13">
        <f>IF(5 = Q16, C16 * -1, C16)</f>
        <v>0</v>
      </c>
      <c r="T16" s="13">
        <f>IF(5 = Q16, D16 * -1, D16)</f>
        <v>-16535.669999999998</v>
      </c>
      <c r="U16" s="13">
        <f>IF(5 = Q16, E16 * -1, E16)</f>
        <v>-17864.330000000002</v>
      </c>
      <c r="V16" s="13">
        <f>IF(5 = Q16, F16 * -1, F16)</f>
        <v>-20407.34</v>
      </c>
      <c r="W16" s="13">
        <f>IF(5 = Q16, G16 * -1, G16)</f>
        <v>-13833.34</v>
      </c>
      <c r="X16" s="13">
        <f>IF(5 = Q16, H16 * -1, H16)</f>
        <v>-9695.84</v>
      </c>
      <c r="Y16" s="13">
        <f>IF(5 = Q16, I16 * -1, I16)</f>
        <v>-6224.17</v>
      </c>
      <c r="Z16" s="13">
        <f>IF(5 = Q16, J16 * -1, J16)</f>
        <v>-3129.84</v>
      </c>
      <c r="AA16" s="13">
        <f>IF(5 = Q16, K16 * -1, K16)</f>
        <v>-6931.67</v>
      </c>
      <c r="AB16" s="13">
        <f>IF(5 = Q16, L16 * -1, L16)</f>
        <v>-4712.8999999999996</v>
      </c>
      <c r="AC16" s="13">
        <f>IF(5 = Q16, M16 * -1, M16)</f>
        <v>-99335.1</v>
      </c>
    </row>
    <row r="17" spans="1:29" x14ac:dyDescent="0.4">
      <c r="A17" s="15" t="s">
        <v>43</v>
      </c>
      <c r="B17" s="11" t="s">
        <v>44</v>
      </c>
      <c r="C17" s="14">
        <v>-211</v>
      </c>
      <c r="D17" s="14">
        <v>-3454.48</v>
      </c>
      <c r="E17" s="14">
        <v>-2371.5</v>
      </c>
      <c r="F17" s="14">
        <v>-1385</v>
      </c>
      <c r="G17" s="14">
        <v>-2825.01</v>
      </c>
      <c r="H17" s="14">
        <v>-11636.5</v>
      </c>
      <c r="I17" s="14">
        <v>-434</v>
      </c>
      <c r="J17" s="14">
        <v>-698.01</v>
      </c>
      <c r="K17" s="14">
        <v>-285</v>
      </c>
      <c r="L17" s="14">
        <v>-739.84</v>
      </c>
      <c r="M17" s="14">
        <v>-24040.34</v>
      </c>
      <c r="O17" s="11" t="s">
        <v>1</v>
      </c>
      <c r="Q17" s="12">
        <v>4</v>
      </c>
      <c r="R17" s="12">
        <v>110</v>
      </c>
      <c r="S17" s="13">
        <f>IF(5 = Q17, C17 * -1, C17)</f>
        <v>-211</v>
      </c>
      <c r="T17" s="13">
        <f>IF(5 = Q17, D17 * -1, D17)</f>
        <v>-3454.48</v>
      </c>
      <c r="U17" s="13">
        <f>IF(5 = Q17, E17 * -1, E17)</f>
        <v>-2371.5</v>
      </c>
      <c r="V17" s="13">
        <f>IF(5 = Q17, F17 * -1, F17)</f>
        <v>-1385</v>
      </c>
      <c r="W17" s="13">
        <f>IF(5 = Q17, G17 * -1, G17)</f>
        <v>-2825.01</v>
      </c>
      <c r="X17" s="13">
        <f>IF(5 = Q17, H17 * -1, H17)</f>
        <v>-11636.5</v>
      </c>
      <c r="Y17" s="13">
        <f>IF(5 = Q17, I17 * -1, I17)</f>
        <v>-434</v>
      </c>
      <c r="Z17" s="13">
        <f>IF(5 = Q17, J17 * -1, J17)</f>
        <v>-698.01</v>
      </c>
      <c r="AA17" s="13">
        <f>IF(5 = Q17, K17 * -1, K17)</f>
        <v>-285</v>
      </c>
      <c r="AB17" s="13">
        <f>IF(5 = Q17, L17 * -1, L17)</f>
        <v>-739.84</v>
      </c>
      <c r="AC17" s="13">
        <f>IF(5 = Q17, M17 * -1, M17)</f>
        <v>-24040.34</v>
      </c>
    </row>
    <row r="18" spans="1:29" x14ac:dyDescent="0.4">
      <c r="A18" s="15" t="s">
        <v>45</v>
      </c>
      <c r="B18" s="11" t="s">
        <v>46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-8.7100000000000009</v>
      </c>
      <c r="M18" s="14">
        <v>-8.7100000000000009</v>
      </c>
      <c r="O18" s="11" t="s">
        <v>1</v>
      </c>
      <c r="Q18" s="12">
        <v>4</v>
      </c>
      <c r="R18" s="12">
        <v>110</v>
      </c>
      <c r="S18" s="13">
        <f>IF(5 = Q18, C18 * -1, C18)</f>
        <v>0</v>
      </c>
      <c r="T18" s="13">
        <f>IF(5 = Q18, D18 * -1, D18)</f>
        <v>0</v>
      </c>
      <c r="U18" s="13">
        <f>IF(5 = Q18, E18 * -1, E18)</f>
        <v>0</v>
      </c>
      <c r="V18" s="13">
        <f>IF(5 = Q18, F18 * -1, F18)</f>
        <v>0</v>
      </c>
      <c r="W18" s="13">
        <f>IF(5 = Q18, G18 * -1, G18)</f>
        <v>0</v>
      </c>
      <c r="X18" s="13">
        <f>IF(5 = Q18, H18 * -1, H18)</f>
        <v>0</v>
      </c>
      <c r="Y18" s="13">
        <f>IF(5 = Q18, I18 * -1, I18)</f>
        <v>0</v>
      </c>
      <c r="Z18" s="13">
        <f>IF(5 = Q18, J18 * -1, J18)</f>
        <v>0</v>
      </c>
      <c r="AA18" s="13">
        <f>IF(5 = Q18, K18 * -1, K18)</f>
        <v>0</v>
      </c>
      <c r="AB18" s="13">
        <f>IF(5 = Q18, L18 * -1, L18)</f>
        <v>-8.7100000000000009</v>
      </c>
      <c r="AC18" s="13">
        <f>IF(5 = Q18, M18 * -1, M18)</f>
        <v>-8.7100000000000009</v>
      </c>
    </row>
    <row r="19" spans="1:29" x14ac:dyDescent="0.4">
      <c r="A19" s="15" t="s">
        <v>47</v>
      </c>
      <c r="B19" s="11" t="s">
        <v>48</v>
      </c>
      <c r="C19" s="14">
        <v>0</v>
      </c>
      <c r="D19" s="14">
        <v>-1471.46</v>
      </c>
      <c r="E19" s="14">
        <v>-770</v>
      </c>
      <c r="F19" s="14">
        <v>-2157</v>
      </c>
      <c r="G19" s="14">
        <v>0</v>
      </c>
      <c r="H19" s="14">
        <v>-1446.15</v>
      </c>
      <c r="I19" s="14">
        <v>0</v>
      </c>
      <c r="J19" s="14">
        <v>0</v>
      </c>
      <c r="K19" s="14">
        <v>0</v>
      </c>
      <c r="L19" s="14">
        <v>-288.22000000000003</v>
      </c>
      <c r="M19" s="14">
        <v>-6132.83</v>
      </c>
      <c r="O19" s="11" t="s">
        <v>1</v>
      </c>
      <c r="Q19" s="12">
        <v>4</v>
      </c>
      <c r="R19" s="12">
        <v>110</v>
      </c>
      <c r="S19" s="13">
        <f>IF(5 = Q19, C19 * -1, C19)</f>
        <v>0</v>
      </c>
      <c r="T19" s="13">
        <f>IF(5 = Q19, D19 * -1, D19)</f>
        <v>-1471.46</v>
      </c>
      <c r="U19" s="13">
        <f>IF(5 = Q19, E19 * -1, E19)</f>
        <v>-770</v>
      </c>
      <c r="V19" s="13">
        <f>IF(5 = Q19, F19 * -1, F19)</f>
        <v>-2157</v>
      </c>
      <c r="W19" s="13">
        <f>IF(5 = Q19, G19 * -1, G19)</f>
        <v>0</v>
      </c>
      <c r="X19" s="13">
        <f>IF(5 = Q19, H19 * -1, H19)</f>
        <v>-1446.15</v>
      </c>
      <c r="Y19" s="13">
        <f>IF(5 = Q19, I19 * -1, I19)</f>
        <v>0</v>
      </c>
      <c r="Z19" s="13">
        <f>IF(5 = Q19, J19 * -1, J19)</f>
        <v>0</v>
      </c>
      <c r="AA19" s="13">
        <f>IF(5 = Q19, K19 * -1, K19)</f>
        <v>0</v>
      </c>
      <c r="AB19" s="13">
        <f>IF(5 = Q19, L19 * -1, L19)</f>
        <v>-288.22000000000003</v>
      </c>
      <c r="AC19" s="13">
        <f>IF(5 = Q19, M19 * -1, M19)</f>
        <v>-6132.83</v>
      </c>
    </row>
    <row r="20" spans="1:29" x14ac:dyDescent="0.4">
      <c r="B20" s="10" t="s">
        <v>40</v>
      </c>
      <c r="C20" s="9">
        <f>IF(5 = Q20, S20 * -1, S20)</f>
        <v>-211</v>
      </c>
      <c r="D20" s="9">
        <f>IF(5 = Q20, T20 * -1, T20)</f>
        <v>-21461.609999999997</v>
      </c>
      <c r="E20" s="9">
        <f>IF(5 = Q20, U20 * -1, U20)</f>
        <v>-21005.83</v>
      </c>
      <c r="F20" s="9">
        <f>IF(5 = Q20, V20 * -1, V20)</f>
        <v>-23949.34</v>
      </c>
      <c r="G20" s="9">
        <f>IF(5 = Q20, W20 * -1, W20)</f>
        <v>-16658.349999999999</v>
      </c>
      <c r="H20" s="9">
        <f>IF(5 = Q20, X20 * -1, X20)</f>
        <v>-22778.49</v>
      </c>
      <c r="I20" s="9">
        <f>IF(5 = Q20, Y20 * -1, Y20)</f>
        <v>-6658.17</v>
      </c>
      <c r="J20" s="9">
        <f>IF(5 = Q20, Z20 * -1, Z20)</f>
        <v>-3827.8500000000004</v>
      </c>
      <c r="K20" s="9">
        <f>IF(5 = Q20, AA20 * -1, AA20)</f>
        <v>-7216.67</v>
      </c>
      <c r="L20" s="9">
        <f>IF(5 = Q20, AB20 * -1, AB20)</f>
        <v>-5749.67</v>
      </c>
      <c r="M20" s="9">
        <f>IF(5 = Q20, AC20 * -1, AC20)</f>
        <v>-129516.98000000001</v>
      </c>
      <c r="O20" s="6" t="str">
        <f>O19</f>
        <v>Orange Tree Village Apartments</v>
      </c>
      <c r="P20" s="6">
        <f>P19</f>
        <v>0</v>
      </c>
      <c r="Q20" s="7">
        <v>4</v>
      </c>
      <c r="R20" s="7">
        <f>R19</f>
        <v>110</v>
      </c>
      <c r="S20" s="8">
        <f t="shared" ref="S20:AC20" si="1">SUM(S16:S19)</f>
        <v>-211</v>
      </c>
      <c r="T20" s="8">
        <f t="shared" si="1"/>
        <v>-21461.609999999997</v>
      </c>
      <c r="U20" s="8">
        <f t="shared" si="1"/>
        <v>-21005.83</v>
      </c>
      <c r="V20" s="8">
        <f t="shared" si="1"/>
        <v>-23949.34</v>
      </c>
      <c r="W20" s="8">
        <f t="shared" si="1"/>
        <v>-16658.349999999999</v>
      </c>
      <c r="X20" s="8">
        <f t="shared" si="1"/>
        <v>-22778.49</v>
      </c>
      <c r="Y20" s="8">
        <f t="shared" si="1"/>
        <v>-6658.17</v>
      </c>
      <c r="Z20" s="8">
        <f t="shared" si="1"/>
        <v>-3827.8500000000004</v>
      </c>
      <c r="AA20" s="8">
        <f t="shared" si="1"/>
        <v>-7216.67</v>
      </c>
      <c r="AB20" s="8">
        <f t="shared" si="1"/>
        <v>-5749.67</v>
      </c>
      <c r="AC20" s="8">
        <f t="shared" si="1"/>
        <v>-129516.98000000001</v>
      </c>
    </row>
    <row r="22" spans="1:29" x14ac:dyDescent="0.4">
      <c r="A22" s="17" t="s">
        <v>49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29" x14ac:dyDescent="0.4">
      <c r="A23" s="15" t="s">
        <v>50</v>
      </c>
      <c r="B23" s="11" t="s">
        <v>51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40</v>
      </c>
      <c r="L23" s="14">
        <v>0</v>
      </c>
      <c r="M23" s="14">
        <v>40</v>
      </c>
      <c r="O23" s="11" t="s">
        <v>1</v>
      </c>
      <c r="Q23" s="12">
        <v>4</v>
      </c>
      <c r="R23" s="12">
        <v>110</v>
      </c>
      <c r="S23" s="13">
        <f t="shared" ref="S23:S41" si="2">IF(5 = Q23, C23 * -1, C23)</f>
        <v>0</v>
      </c>
      <c r="T23" s="13">
        <f t="shared" ref="T23:T41" si="3">IF(5 = Q23, D23 * -1, D23)</f>
        <v>0</v>
      </c>
      <c r="U23" s="13">
        <f t="shared" ref="U23:U41" si="4">IF(5 = Q23, E23 * -1, E23)</f>
        <v>0</v>
      </c>
      <c r="V23" s="13">
        <f t="shared" ref="V23:V41" si="5">IF(5 = Q23, F23 * -1, F23)</f>
        <v>0</v>
      </c>
      <c r="W23" s="13">
        <f t="shared" ref="W23:W41" si="6">IF(5 = Q23, G23 * -1, G23)</f>
        <v>0</v>
      </c>
      <c r="X23" s="13">
        <f t="shared" ref="X23:X41" si="7">IF(5 = Q23, H23 * -1, H23)</f>
        <v>0</v>
      </c>
      <c r="Y23" s="13">
        <f t="shared" ref="Y23:Y41" si="8">IF(5 = Q23, I23 * -1, I23)</f>
        <v>0</v>
      </c>
      <c r="Z23" s="13">
        <f t="shared" ref="Z23:Z41" si="9">IF(5 = Q23, J23 * -1, J23)</f>
        <v>0</v>
      </c>
      <c r="AA23" s="13">
        <f t="shared" ref="AA23:AA41" si="10">IF(5 = Q23, K23 * -1, K23)</f>
        <v>40</v>
      </c>
      <c r="AB23" s="13">
        <f t="shared" ref="AB23:AB41" si="11">IF(5 = Q23, L23 * -1, L23)</f>
        <v>0</v>
      </c>
      <c r="AC23" s="13">
        <f t="shared" ref="AC23:AC41" si="12">IF(5 = Q23, M23 * -1, M23)</f>
        <v>40</v>
      </c>
    </row>
    <row r="24" spans="1:29" x14ac:dyDescent="0.4">
      <c r="A24" s="15" t="s">
        <v>52</v>
      </c>
      <c r="B24" s="11" t="s">
        <v>53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50</v>
      </c>
      <c r="O24" s="11" t="s">
        <v>1</v>
      </c>
      <c r="Q24" s="12">
        <v>4</v>
      </c>
      <c r="R24" s="12">
        <v>110</v>
      </c>
      <c r="S24" s="13">
        <f t="shared" si="2"/>
        <v>0</v>
      </c>
      <c r="T24" s="13">
        <f t="shared" si="3"/>
        <v>0</v>
      </c>
      <c r="U24" s="13">
        <f t="shared" si="4"/>
        <v>0</v>
      </c>
      <c r="V24" s="13">
        <f t="shared" si="5"/>
        <v>0</v>
      </c>
      <c r="W24" s="13">
        <f t="shared" si="6"/>
        <v>0</v>
      </c>
      <c r="X24" s="13">
        <f t="shared" si="7"/>
        <v>0</v>
      </c>
      <c r="Y24" s="13">
        <f t="shared" si="8"/>
        <v>0</v>
      </c>
      <c r="Z24" s="13">
        <f t="shared" si="9"/>
        <v>0</v>
      </c>
      <c r="AA24" s="13">
        <f t="shared" si="10"/>
        <v>0</v>
      </c>
      <c r="AB24" s="13">
        <f t="shared" si="11"/>
        <v>50</v>
      </c>
      <c r="AC24" s="13">
        <f t="shared" si="12"/>
        <v>50</v>
      </c>
    </row>
    <row r="25" spans="1:29" x14ac:dyDescent="0.4">
      <c r="A25" s="15" t="s">
        <v>54</v>
      </c>
      <c r="B25" s="11" t="s">
        <v>55</v>
      </c>
      <c r="C25" s="14">
        <v>0</v>
      </c>
      <c r="D25" s="14">
        <v>0</v>
      </c>
      <c r="E25" s="14">
        <v>0</v>
      </c>
      <c r="F25" s="14">
        <v>0</v>
      </c>
      <c r="G25" s="14">
        <v>100</v>
      </c>
      <c r="H25" s="14">
        <v>0</v>
      </c>
      <c r="I25" s="14">
        <v>0</v>
      </c>
      <c r="J25" s="14">
        <v>0</v>
      </c>
      <c r="K25" s="14">
        <v>618</v>
      </c>
      <c r="L25" s="14">
        <v>155</v>
      </c>
      <c r="M25" s="14">
        <v>873</v>
      </c>
      <c r="O25" s="11" t="s">
        <v>1</v>
      </c>
      <c r="Q25" s="12">
        <v>4</v>
      </c>
      <c r="R25" s="12">
        <v>110</v>
      </c>
      <c r="S25" s="13">
        <f t="shared" si="2"/>
        <v>0</v>
      </c>
      <c r="T25" s="13">
        <f t="shared" si="3"/>
        <v>0</v>
      </c>
      <c r="U25" s="13">
        <f t="shared" si="4"/>
        <v>0</v>
      </c>
      <c r="V25" s="13">
        <f t="shared" si="5"/>
        <v>0</v>
      </c>
      <c r="W25" s="13">
        <f t="shared" si="6"/>
        <v>100</v>
      </c>
      <c r="X25" s="13">
        <f t="shared" si="7"/>
        <v>0</v>
      </c>
      <c r="Y25" s="13">
        <f t="shared" si="8"/>
        <v>0</v>
      </c>
      <c r="Z25" s="13">
        <f t="shared" si="9"/>
        <v>0</v>
      </c>
      <c r="AA25" s="13">
        <f t="shared" si="10"/>
        <v>618</v>
      </c>
      <c r="AB25" s="13">
        <f t="shared" si="11"/>
        <v>155</v>
      </c>
      <c r="AC25" s="13">
        <f t="shared" si="12"/>
        <v>873</v>
      </c>
    </row>
    <row r="26" spans="1:29" x14ac:dyDescent="0.4">
      <c r="A26" s="15" t="s">
        <v>56</v>
      </c>
      <c r="B26" s="11" t="s">
        <v>57</v>
      </c>
      <c r="C26" s="14">
        <v>0</v>
      </c>
      <c r="D26" s="14">
        <v>120</v>
      </c>
      <c r="E26" s="14">
        <v>80</v>
      </c>
      <c r="F26" s="14">
        <v>400</v>
      </c>
      <c r="G26" s="14">
        <v>600</v>
      </c>
      <c r="H26" s="14">
        <v>360</v>
      </c>
      <c r="I26" s="14">
        <v>190</v>
      </c>
      <c r="J26" s="14">
        <v>360</v>
      </c>
      <c r="K26" s="14">
        <v>280</v>
      </c>
      <c r="L26" s="14">
        <v>80</v>
      </c>
      <c r="M26" s="14">
        <v>2470</v>
      </c>
      <c r="O26" s="11" t="s">
        <v>1</v>
      </c>
      <c r="Q26" s="12">
        <v>4</v>
      </c>
      <c r="R26" s="12">
        <v>110</v>
      </c>
      <c r="S26" s="13">
        <f t="shared" si="2"/>
        <v>0</v>
      </c>
      <c r="T26" s="13">
        <f t="shared" si="3"/>
        <v>120</v>
      </c>
      <c r="U26" s="13">
        <f t="shared" si="4"/>
        <v>80</v>
      </c>
      <c r="V26" s="13">
        <f t="shared" si="5"/>
        <v>400</v>
      </c>
      <c r="W26" s="13">
        <f t="shared" si="6"/>
        <v>600</v>
      </c>
      <c r="X26" s="13">
        <f t="shared" si="7"/>
        <v>360</v>
      </c>
      <c r="Y26" s="13">
        <f t="shared" si="8"/>
        <v>190</v>
      </c>
      <c r="Z26" s="13">
        <f t="shared" si="9"/>
        <v>360</v>
      </c>
      <c r="AA26" s="13">
        <f t="shared" si="10"/>
        <v>280</v>
      </c>
      <c r="AB26" s="13">
        <f t="shared" si="11"/>
        <v>80</v>
      </c>
      <c r="AC26" s="13">
        <f t="shared" si="12"/>
        <v>2470</v>
      </c>
    </row>
    <row r="27" spans="1:29" x14ac:dyDescent="0.4">
      <c r="A27" s="15" t="s">
        <v>58</v>
      </c>
      <c r="B27" s="11" t="s">
        <v>59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75</v>
      </c>
      <c r="K27" s="14">
        <v>125</v>
      </c>
      <c r="L27" s="14">
        <v>10</v>
      </c>
      <c r="M27" s="14">
        <v>210</v>
      </c>
      <c r="O27" s="11" t="s">
        <v>1</v>
      </c>
      <c r="Q27" s="12">
        <v>4</v>
      </c>
      <c r="R27" s="12">
        <v>110</v>
      </c>
      <c r="S27" s="13">
        <f t="shared" si="2"/>
        <v>0</v>
      </c>
      <c r="T27" s="13">
        <f t="shared" si="3"/>
        <v>0</v>
      </c>
      <c r="U27" s="13">
        <f t="shared" si="4"/>
        <v>0</v>
      </c>
      <c r="V27" s="13">
        <f t="shared" si="5"/>
        <v>0</v>
      </c>
      <c r="W27" s="13">
        <f t="shared" si="6"/>
        <v>0</v>
      </c>
      <c r="X27" s="13">
        <f t="shared" si="7"/>
        <v>0</v>
      </c>
      <c r="Y27" s="13">
        <f t="shared" si="8"/>
        <v>0</v>
      </c>
      <c r="Z27" s="13">
        <f t="shared" si="9"/>
        <v>75</v>
      </c>
      <c r="AA27" s="13">
        <f t="shared" si="10"/>
        <v>125</v>
      </c>
      <c r="AB27" s="13">
        <f t="shared" si="11"/>
        <v>10</v>
      </c>
      <c r="AC27" s="13">
        <f t="shared" si="12"/>
        <v>210</v>
      </c>
    </row>
    <row r="28" spans="1:29" x14ac:dyDescent="0.4">
      <c r="A28" s="15" t="s">
        <v>60</v>
      </c>
      <c r="B28" s="11" t="s">
        <v>61</v>
      </c>
      <c r="C28" s="14">
        <v>0</v>
      </c>
      <c r="D28" s="14">
        <v>0</v>
      </c>
      <c r="E28" s="14">
        <v>0</v>
      </c>
      <c r="F28" s="14">
        <v>0</v>
      </c>
      <c r="G28" s="14">
        <v>700</v>
      </c>
      <c r="H28" s="14">
        <v>300</v>
      </c>
      <c r="I28" s="14">
        <v>0</v>
      </c>
      <c r="J28" s="14">
        <v>300</v>
      </c>
      <c r="K28" s="14">
        <v>490</v>
      </c>
      <c r="L28" s="14">
        <v>0</v>
      </c>
      <c r="M28" s="14">
        <v>1790</v>
      </c>
      <c r="O28" s="11" t="s">
        <v>1</v>
      </c>
      <c r="Q28" s="12">
        <v>4</v>
      </c>
      <c r="R28" s="12">
        <v>110</v>
      </c>
      <c r="S28" s="13">
        <f t="shared" si="2"/>
        <v>0</v>
      </c>
      <c r="T28" s="13">
        <f t="shared" si="3"/>
        <v>0</v>
      </c>
      <c r="U28" s="13">
        <f t="shared" si="4"/>
        <v>0</v>
      </c>
      <c r="V28" s="13">
        <f t="shared" si="5"/>
        <v>0</v>
      </c>
      <c r="W28" s="13">
        <f t="shared" si="6"/>
        <v>700</v>
      </c>
      <c r="X28" s="13">
        <f t="shared" si="7"/>
        <v>300</v>
      </c>
      <c r="Y28" s="13">
        <f t="shared" si="8"/>
        <v>0</v>
      </c>
      <c r="Z28" s="13">
        <f t="shared" si="9"/>
        <v>300</v>
      </c>
      <c r="AA28" s="13">
        <f t="shared" si="10"/>
        <v>490</v>
      </c>
      <c r="AB28" s="13">
        <f t="shared" si="11"/>
        <v>0</v>
      </c>
      <c r="AC28" s="13">
        <f t="shared" si="12"/>
        <v>1790</v>
      </c>
    </row>
    <row r="29" spans="1:29" x14ac:dyDescent="0.4">
      <c r="A29" s="15" t="s">
        <v>62</v>
      </c>
      <c r="B29" s="11" t="s">
        <v>63</v>
      </c>
      <c r="C29" s="14">
        <v>0</v>
      </c>
      <c r="D29" s="14">
        <v>100</v>
      </c>
      <c r="E29" s="14">
        <v>455</v>
      </c>
      <c r="F29" s="14">
        <v>400</v>
      </c>
      <c r="G29" s="14">
        <v>555</v>
      </c>
      <c r="H29" s="14">
        <v>370</v>
      </c>
      <c r="I29" s="14">
        <v>480</v>
      </c>
      <c r="J29" s="14">
        <v>382</v>
      </c>
      <c r="K29" s="14">
        <v>645</v>
      </c>
      <c r="L29" s="14">
        <v>480</v>
      </c>
      <c r="M29" s="14">
        <v>3867</v>
      </c>
      <c r="O29" s="11" t="s">
        <v>1</v>
      </c>
      <c r="Q29" s="12">
        <v>4</v>
      </c>
      <c r="R29" s="12">
        <v>110</v>
      </c>
      <c r="S29" s="13">
        <f t="shared" si="2"/>
        <v>0</v>
      </c>
      <c r="T29" s="13">
        <f t="shared" si="3"/>
        <v>100</v>
      </c>
      <c r="U29" s="13">
        <f t="shared" si="4"/>
        <v>455</v>
      </c>
      <c r="V29" s="13">
        <f t="shared" si="5"/>
        <v>400</v>
      </c>
      <c r="W29" s="13">
        <f t="shared" si="6"/>
        <v>555</v>
      </c>
      <c r="X29" s="13">
        <f t="shared" si="7"/>
        <v>370</v>
      </c>
      <c r="Y29" s="13">
        <f t="shared" si="8"/>
        <v>480</v>
      </c>
      <c r="Z29" s="13">
        <f t="shared" si="9"/>
        <v>382</v>
      </c>
      <c r="AA29" s="13">
        <f t="shared" si="10"/>
        <v>645</v>
      </c>
      <c r="AB29" s="13">
        <f t="shared" si="11"/>
        <v>480</v>
      </c>
      <c r="AC29" s="13">
        <f t="shared" si="12"/>
        <v>3867</v>
      </c>
    </row>
    <row r="30" spans="1:29" x14ac:dyDescent="0.4">
      <c r="A30" s="15" t="s">
        <v>64</v>
      </c>
      <c r="B30" s="11" t="s">
        <v>65</v>
      </c>
      <c r="C30" s="14">
        <v>0</v>
      </c>
      <c r="D30" s="14">
        <v>0</v>
      </c>
      <c r="E30" s="14">
        <v>829.67</v>
      </c>
      <c r="F30" s="14">
        <v>0</v>
      </c>
      <c r="G30" s="14">
        <v>0</v>
      </c>
      <c r="H30" s="14">
        <v>1550.67</v>
      </c>
      <c r="I30" s="14">
        <v>300</v>
      </c>
      <c r="J30" s="14">
        <v>2173.23</v>
      </c>
      <c r="K30" s="14">
        <v>400</v>
      </c>
      <c r="L30" s="14">
        <v>550</v>
      </c>
      <c r="M30" s="14">
        <v>5803.57</v>
      </c>
      <c r="O30" s="11" t="s">
        <v>1</v>
      </c>
      <c r="Q30" s="12">
        <v>4</v>
      </c>
      <c r="R30" s="12">
        <v>110</v>
      </c>
      <c r="S30" s="13">
        <f t="shared" si="2"/>
        <v>0</v>
      </c>
      <c r="T30" s="13">
        <f t="shared" si="3"/>
        <v>0</v>
      </c>
      <c r="U30" s="13">
        <f t="shared" si="4"/>
        <v>829.67</v>
      </c>
      <c r="V30" s="13">
        <f t="shared" si="5"/>
        <v>0</v>
      </c>
      <c r="W30" s="13">
        <f t="shared" si="6"/>
        <v>0</v>
      </c>
      <c r="X30" s="13">
        <f t="shared" si="7"/>
        <v>1550.67</v>
      </c>
      <c r="Y30" s="13">
        <f t="shared" si="8"/>
        <v>300</v>
      </c>
      <c r="Z30" s="13">
        <f t="shared" si="9"/>
        <v>2173.23</v>
      </c>
      <c r="AA30" s="13">
        <f t="shared" si="10"/>
        <v>400</v>
      </c>
      <c r="AB30" s="13">
        <f t="shared" si="11"/>
        <v>550</v>
      </c>
      <c r="AC30" s="13">
        <f t="shared" si="12"/>
        <v>5803.57</v>
      </c>
    </row>
    <row r="31" spans="1:29" x14ac:dyDescent="0.4">
      <c r="A31" s="15" t="s">
        <v>66</v>
      </c>
      <c r="B31" s="11" t="s">
        <v>67</v>
      </c>
      <c r="C31" s="14">
        <v>0</v>
      </c>
      <c r="D31" s="14">
        <v>0</v>
      </c>
      <c r="E31" s="14">
        <v>0</v>
      </c>
      <c r="F31" s="14">
        <v>50</v>
      </c>
      <c r="G31" s="14">
        <v>50</v>
      </c>
      <c r="H31" s="14">
        <v>100</v>
      </c>
      <c r="I31" s="14">
        <v>150</v>
      </c>
      <c r="J31" s="14">
        <v>50</v>
      </c>
      <c r="K31" s="14">
        <v>350</v>
      </c>
      <c r="L31" s="14">
        <v>50</v>
      </c>
      <c r="M31" s="14">
        <v>800</v>
      </c>
      <c r="O31" s="11" t="s">
        <v>1</v>
      </c>
      <c r="Q31" s="12">
        <v>4</v>
      </c>
      <c r="R31" s="12">
        <v>110</v>
      </c>
      <c r="S31" s="13">
        <f t="shared" si="2"/>
        <v>0</v>
      </c>
      <c r="T31" s="13">
        <f t="shared" si="3"/>
        <v>0</v>
      </c>
      <c r="U31" s="13">
        <f t="shared" si="4"/>
        <v>0</v>
      </c>
      <c r="V31" s="13">
        <f t="shared" si="5"/>
        <v>50</v>
      </c>
      <c r="W31" s="13">
        <f t="shared" si="6"/>
        <v>50</v>
      </c>
      <c r="X31" s="13">
        <f t="shared" si="7"/>
        <v>100</v>
      </c>
      <c r="Y31" s="13">
        <f t="shared" si="8"/>
        <v>150</v>
      </c>
      <c r="Z31" s="13">
        <f t="shared" si="9"/>
        <v>50</v>
      </c>
      <c r="AA31" s="13">
        <f t="shared" si="10"/>
        <v>350</v>
      </c>
      <c r="AB31" s="13">
        <f t="shared" si="11"/>
        <v>50</v>
      </c>
      <c r="AC31" s="13">
        <f t="shared" si="12"/>
        <v>800</v>
      </c>
    </row>
    <row r="32" spans="1:29" x14ac:dyDescent="0.4">
      <c r="A32" s="15" t="s">
        <v>68</v>
      </c>
      <c r="B32" s="11" t="s">
        <v>69</v>
      </c>
      <c r="C32" s="14">
        <v>0</v>
      </c>
      <c r="D32" s="14">
        <v>0</v>
      </c>
      <c r="E32" s="14">
        <v>0</v>
      </c>
      <c r="F32" s="14">
        <v>1407.09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1407.09</v>
      </c>
      <c r="O32" s="11" t="s">
        <v>1</v>
      </c>
      <c r="Q32" s="12">
        <v>4</v>
      </c>
      <c r="R32" s="12">
        <v>110</v>
      </c>
      <c r="S32" s="13">
        <f t="shared" si="2"/>
        <v>0</v>
      </c>
      <c r="T32" s="13">
        <f t="shared" si="3"/>
        <v>0</v>
      </c>
      <c r="U32" s="13">
        <f t="shared" si="4"/>
        <v>0</v>
      </c>
      <c r="V32" s="13">
        <f t="shared" si="5"/>
        <v>1407.09</v>
      </c>
      <c r="W32" s="13">
        <f t="shared" si="6"/>
        <v>0</v>
      </c>
      <c r="X32" s="13">
        <f t="shared" si="7"/>
        <v>0</v>
      </c>
      <c r="Y32" s="13">
        <f t="shared" si="8"/>
        <v>0</v>
      </c>
      <c r="Z32" s="13">
        <f t="shared" si="9"/>
        <v>0</v>
      </c>
      <c r="AA32" s="13">
        <f t="shared" si="10"/>
        <v>0</v>
      </c>
      <c r="AB32" s="13">
        <f t="shared" si="11"/>
        <v>0</v>
      </c>
      <c r="AC32" s="13">
        <f t="shared" si="12"/>
        <v>1407.09</v>
      </c>
    </row>
    <row r="33" spans="1:29" x14ac:dyDescent="0.4">
      <c r="A33" s="15" t="s">
        <v>70</v>
      </c>
      <c r="B33" s="11" t="s">
        <v>71</v>
      </c>
      <c r="C33" s="14">
        <v>0</v>
      </c>
      <c r="D33" s="14">
        <v>250</v>
      </c>
      <c r="E33" s="14">
        <v>250</v>
      </c>
      <c r="F33" s="14">
        <v>625</v>
      </c>
      <c r="G33" s="14">
        <v>1250</v>
      </c>
      <c r="H33" s="14">
        <v>1125</v>
      </c>
      <c r="I33" s="14">
        <v>375</v>
      </c>
      <c r="J33" s="14">
        <v>875</v>
      </c>
      <c r="K33" s="14">
        <v>500</v>
      </c>
      <c r="L33" s="14">
        <v>125</v>
      </c>
      <c r="M33" s="14">
        <v>5375</v>
      </c>
      <c r="O33" s="11" t="s">
        <v>1</v>
      </c>
      <c r="Q33" s="12">
        <v>4</v>
      </c>
      <c r="R33" s="12">
        <v>110</v>
      </c>
      <c r="S33" s="13">
        <f t="shared" si="2"/>
        <v>0</v>
      </c>
      <c r="T33" s="13">
        <f t="shared" si="3"/>
        <v>250</v>
      </c>
      <c r="U33" s="13">
        <f t="shared" si="4"/>
        <v>250</v>
      </c>
      <c r="V33" s="13">
        <f t="shared" si="5"/>
        <v>625</v>
      </c>
      <c r="W33" s="13">
        <f t="shared" si="6"/>
        <v>1250</v>
      </c>
      <c r="X33" s="13">
        <f t="shared" si="7"/>
        <v>1125</v>
      </c>
      <c r="Y33" s="13">
        <f t="shared" si="8"/>
        <v>375</v>
      </c>
      <c r="Z33" s="13">
        <f t="shared" si="9"/>
        <v>875</v>
      </c>
      <c r="AA33" s="13">
        <f t="shared" si="10"/>
        <v>500</v>
      </c>
      <c r="AB33" s="13">
        <f t="shared" si="11"/>
        <v>125</v>
      </c>
      <c r="AC33" s="13">
        <f t="shared" si="12"/>
        <v>5375</v>
      </c>
    </row>
    <row r="34" spans="1:29" x14ac:dyDescent="0.4">
      <c r="A34" s="15" t="s">
        <v>72</v>
      </c>
      <c r="B34" s="11" t="s">
        <v>73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-56.31</v>
      </c>
      <c r="I34" s="14">
        <v>0</v>
      </c>
      <c r="J34" s="14">
        <v>0</v>
      </c>
      <c r="K34" s="14">
        <v>0</v>
      </c>
      <c r="L34" s="14">
        <v>0</v>
      </c>
      <c r="M34" s="14">
        <v>-56.31</v>
      </c>
      <c r="O34" s="11" t="s">
        <v>1</v>
      </c>
      <c r="Q34" s="12">
        <v>4</v>
      </c>
      <c r="R34" s="12">
        <v>110</v>
      </c>
      <c r="S34" s="13">
        <f t="shared" si="2"/>
        <v>0</v>
      </c>
      <c r="T34" s="13">
        <f t="shared" si="3"/>
        <v>0</v>
      </c>
      <c r="U34" s="13">
        <f t="shared" si="4"/>
        <v>0</v>
      </c>
      <c r="V34" s="13">
        <f t="shared" si="5"/>
        <v>0</v>
      </c>
      <c r="W34" s="13">
        <f t="shared" si="6"/>
        <v>0</v>
      </c>
      <c r="X34" s="13">
        <f t="shared" si="7"/>
        <v>-56.31</v>
      </c>
      <c r="Y34" s="13">
        <f t="shared" si="8"/>
        <v>0</v>
      </c>
      <c r="Z34" s="13">
        <f t="shared" si="9"/>
        <v>0</v>
      </c>
      <c r="AA34" s="13">
        <f t="shared" si="10"/>
        <v>0</v>
      </c>
      <c r="AB34" s="13">
        <f t="shared" si="11"/>
        <v>0</v>
      </c>
      <c r="AC34" s="13">
        <f t="shared" si="12"/>
        <v>-56.31</v>
      </c>
    </row>
    <row r="35" spans="1:29" x14ac:dyDescent="0.4">
      <c r="A35" s="15" t="s">
        <v>74</v>
      </c>
      <c r="B35" s="11" t="s">
        <v>75</v>
      </c>
      <c r="C35" s="14">
        <v>0</v>
      </c>
      <c r="D35" s="14">
        <v>0</v>
      </c>
      <c r="E35" s="14">
        <v>10</v>
      </c>
      <c r="F35" s="14">
        <v>173.31</v>
      </c>
      <c r="G35" s="14">
        <v>100</v>
      </c>
      <c r="H35" s="14">
        <v>-170</v>
      </c>
      <c r="I35" s="14">
        <v>300</v>
      </c>
      <c r="J35" s="14">
        <v>303.33999999999997</v>
      </c>
      <c r="K35" s="14">
        <v>226.67</v>
      </c>
      <c r="L35" s="14">
        <v>119.35</v>
      </c>
      <c r="M35" s="14">
        <v>1062.67</v>
      </c>
      <c r="O35" s="11" t="s">
        <v>1</v>
      </c>
      <c r="Q35" s="12">
        <v>4</v>
      </c>
      <c r="R35" s="12">
        <v>110</v>
      </c>
      <c r="S35" s="13">
        <f t="shared" si="2"/>
        <v>0</v>
      </c>
      <c r="T35" s="13">
        <f t="shared" si="3"/>
        <v>0</v>
      </c>
      <c r="U35" s="13">
        <f t="shared" si="4"/>
        <v>10</v>
      </c>
      <c r="V35" s="13">
        <f t="shared" si="5"/>
        <v>173.31</v>
      </c>
      <c r="W35" s="13">
        <f t="shared" si="6"/>
        <v>100</v>
      </c>
      <c r="X35" s="13">
        <f t="shared" si="7"/>
        <v>-170</v>
      </c>
      <c r="Y35" s="13">
        <f t="shared" si="8"/>
        <v>300</v>
      </c>
      <c r="Z35" s="13">
        <f t="shared" si="9"/>
        <v>303.33999999999997</v>
      </c>
      <c r="AA35" s="13">
        <f t="shared" si="10"/>
        <v>226.67</v>
      </c>
      <c r="AB35" s="13">
        <f t="shared" si="11"/>
        <v>119.35</v>
      </c>
      <c r="AC35" s="13">
        <f t="shared" si="12"/>
        <v>1062.67</v>
      </c>
    </row>
    <row r="36" spans="1:29" x14ac:dyDescent="0.4">
      <c r="A36" s="15" t="s">
        <v>76</v>
      </c>
      <c r="B36" s="11" t="s">
        <v>77</v>
      </c>
      <c r="C36" s="14">
        <v>0</v>
      </c>
      <c r="D36" s="14">
        <v>0</v>
      </c>
      <c r="E36" s="14">
        <v>0</v>
      </c>
      <c r="F36" s="14">
        <v>54.18</v>
      </c>
      <c r="G36" s="14">
        <v>190.01</v>
      </c>
      <c r="H36" s="14">
        <v>291.67</v>
      </c>
      <c r="I36" s="14">
        <v>379.17</v>
      </c>
      <c r="J36" s="14">
        <v>388.33</v>
      </c>
      <c r="K36" s="14">
        <v>415</v>
      </c>
      <c r="L36" s="14">
        <v>460.01</v>
      </c>
      <c r="M36" s="14">
        <v>2178.37</v>
      </c>
      <c r="O36" s="11" t="s">
        <v>1</v>
      </c>
      <c r="Q36" s="12">
        <v>4</v>
      </c>
      <c r="R36" s="12">
        <v>110</v>
      </c>
      <c r="S36" s="13">
        <f t="shared" si="2"/>
        <v>0</v>
      </c>
      <c r="T36" s="13">
        <f t="shared" si="3"/>
        <v>0</v>
      </c>
      <c r="U36" s="13">
        <f t="shared" si="4"/>
        <v>0</v>
      </c>
      <c r="V36" s="13">
        <f t="shared" si="5"/>
        <v>54.18</v>
      </c>
      <c r="W36" s="13">
        <f t="shared" si="6"/>
        <v>190.01</v>
      </c>
      <c r="X36" s="13">
        <f t="shared" si="7"/>
        <v>291.67</v>
      </c>
      <c r="Y36" s="13">
        <f t="shared" si="8"/>
        <v>379.17</v>
      </c>
      <c r="Z36" s="13">
        <f t="shared" si="9"/>
        <v>388.33</v>
      </c>
      <c r="AA36" s="13">
        <f t="shared" si="10"/>
        <v>415</v>
      </c>
      <c r="AB36" s="13">
        <f t="shared" si="11"/>
        <v>460.01</v>
      </c>
      <c r="AC36" s="13">
        <f t="shared" si="12"/>
        <v>2178.37</v>
      </c>
    </row>
    <row r="37" spans="1:29" x14ac:dyDescent="0.4">
      <c r="A37" s="15" t="s">
        <v>78</v>
      </c>
      <c r="B37" s="11" t="s">
        <v>79</v>
      </c>
      <c r="C37" s="14">
        <v>0</v>
      </c>
      <c r="D37" s="14">
        <v>0</v>
      </c>
      <c r="E37" s="14">
        <v>0</v>
      </c>
      <c r="F37" s="14">
        <v>1800</v>
      </c>
      <c r="G37" s="14">
        <v>1200</v>
      </c>
      <c r="H37" s="14">
        <v>900</v>
      </c>
      <c r="I37" s="14">
        <v>900</v>
      </c>
      <c r="J37" s="14">
        <v>300</v>
      </c>
      <c r="K37" s="14">
        <v>775</v>
      </c>
      <c r="L37" s="14">
        <v>600</v>
      </c>
      <c r="M37" s="14">
        <v>6475</v>
      </c>
      <c r="O37" s="11" t="s">
        <v>1</v>
      </c>
      <c r="Q37" s="12">
        <v>4</v>
      </c>
      <c r="R37" s="12">
        <v>110</v>
      </c>
      <c r="S37" s="13">
        <f t="shared" si="2"/>
        <v>0</v>
      </c>
      <c r="T37" s="13">
        <f t="shared" si="3"/>
        <v>0</v>
      </c>
      <c r="U37" s="13">
        <f t="shared" si="4"/>
        <v>0</v>
      </c>
      <c r="V37" s="13">
        <f t="shared" si="5"/>
        <v>1800</v>
      </c>
      <c r="W37" s="13">
        <f t="shared" si="6"/>
        <v>1200</v>
      </c>
      <c r="X37" s="13">
        <f t="shared" si="7"/>
        <v>900</v>
      </c>
      <c r="Y37" s="13">
        <f t="shared" si="8"/>
        <v>900</v>
      </c>
      <c r="Z37" s="13">
        <f t="shared" si="9"/>
        <v>300</v>
      </c>
      <c r="AA37" s="13">
        <f t="shared" si="10"/>
        <v>775</v>
      </c>
      <c r="AB37" s="13">
        <f t="shared" si="11"/>
        <v>600</v>
      </c>
      <c r="AC37" s="13">
        <f t="shared" si="12"/>
        <v>6475</v>
      </c>
    </row>
    <row r="38" spans="1:29" x14ac:dyDescent="0.4">
      <c r="A38" s="15" t="s">
        <v>80</v>
      </c>
      <c r="B38" s="11" t="s">
        <v>81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150</v>
      </c>
      <c r="I38" s="14">
        <v>0</v>
      </c>
      <c r="J38" s="14">
        <v>0</v>
      </c>
      <c r="K38" s="14">
        <v>200</v>
      </c>
      <c r="L38" s="14">
        <v>0</v>
      </c>
      <c r="M38" s="14">
        <v>350</v>
      </c>
      <c r="O38" s="11" t="s">
        <v>1</v>
      </c>
      <c r="Q38" s="12">
        <v>4</v>
      </c>
      <c r="R38" s="12">
        <v>110</v>
      </c>
      <c r="S38" s="13">
        <f t="shared" si="2"/>
        <v>0</v>
      </c>
      <c r="T38" s="13">
        <f t="shared" si="3"/>
        <v>0</v>
      </c>
      <c r="U38" s="13">
        <f t="shared" si="4"/>
        <v>0</v>
      </c>
      <c r="V38" s="13">
        <f t="shared" si="5"/>
        <v>0</v>
      </c>
      <c r="W38" s="13">
        <f t="shared" si="6"/>
        <v>0</v>
      </c>
      <c r="X38" s="13">
        <f t="shared" si="7"/>
        <v>150</v>
      </c>
      <c r="Y38" s="13">
        <f t="shared" si="8"/>
        <v>0</v>
      </c>
      <c r="Z38" s="13">
        <f t="shared" si="9"/>
        <v>0</v>
      </c>
      <c r="AA38" s="13">
        <f t="shared" si="10"/>
        <v>200</v>
      </c>
      <c r="AB38" s="13">
        <f t="shared" si="11"/>
        <v>0</v>
      </c>
      <c r="AC38" s="13">
        <f t="shared" si="12"/>
        <v>350</v>
      </c>
    </row>
    <row r="39" spans="1:29" x14ac:dyDescent="0.4">
      <c r="A39" s="15" t="s">
        <v>82</v>
      </c>
      <c r="B39" s="11" t="s">
        <v>83</v>
      </c>
      <c r="C39" s="14">
        <v>0</v>
      </c>
      <c r="D39" s="14">
        <v>3</v>
      </c>
      <c r="E39" s="14">
        <v>30</v>
      </c>
      <c r="F39" s="14">
        <v>447.82</v>
      </c>
      <c r="G39" s="14">
        <v>770.51</v>
      </c>
      <c r="H39" s="14">
        <v>1399.84</v>
      </c>
      <c r="I39" s="14">
        <v>1828.83</v>
      </c>
      <c r="J39" s="14">
        <v>2065.83</v>
      </c>
      <c r="K39" s="14">
        <v>2269</v>
      </c>
      <c r="L39" s="14">
        <v>2320.48</v>
      </c>
      <c r="M39" s="14">
        <v>11135.31</v>
      </c>
      <c r="O39" s="11" t="s">
        <v>1</v>
      </c>
      <c r="Q39" s="12">
        <v>4</v>
      </c>
      <c r="R39" s="12">
        <v>110</v>
      </c>
      <c r="S39" s="13">
        <f t="shared" si="2"/>
        <v>0</v>
      </c>
      <c r="T39" s="13">
        <f t="shared" si="3"/>
        <v>3</v>
      </c>
      <c r="U39" s="13">
        <f t="shared" si="4"/>
        <v>30</v>
      </c>
      <c r="V39" s="13">
        <f t="shared" si="5"/>
        <v>447.82</v>
      </c>
      <c r="W39" s="13">
        <f t="shared" si="6"/>
        <v>770.51</v>
      </c>
      <c r="X39" s="13">
        <f t="shared" si="7"/>
        <v>1399.84</v>
      </c>
      <c r="Y39" s="13">
        <f t="shared" si="8"/>
        <v>1828.83</v>
      </c>
      <c r="Z39" s="13">
        <f t="shared" si="9"/>
        <v>2065.83</v>
      </c>
      <c r="AA39" s="13">
        <f t="shared" si="10"/>
        <v>2269</v>
      </c>
      <c r="AB39" s="13">
        <f t="shared" si="11"/>
        <v>2320.48</v>
      </c>
      <c r="AC39" s="13">
        <f t="shared" si="12"/>
        <v>11135.31</v>
      </c>
    </row>
    <row r="40" spans="1:29" x14ac:dyDescent="0.4">
      <c r="A40" s="15" t="s">
        <v>84</v>
      </c>
      <c r="B40" s="11" t="s">
        <v>85</v>
      </c>
      <c r="C40" s="14">
        <v>0</v>
      </c>
      <c r="D40" s="14">
        <v>0</v>
      </c>
      <c r="E40" s="14">
        <v>0</v>
      </c>
      <c r="F40" s="14">
        <v>0</v>
      </c>
      <c r="G40" s="14">
        <v>9.48</v>
      </c>
      <c r="H40" s="14">
        <v>0</v>
      </c>
      <c r="I40" s="14">
        <v>0</v>
      </c>
      <c r="J40" s="14">
        <v>177.46</v>
      </c>
      <c r="K40" s="14">
        <v>0</v>
      </c>
      <c r="L40" s="14">
        <v>0</v>
      </c>
      <c r="M40" s="14">
        <v>186.94</v>
      </c>
      <c r="O40" s="11" t="s">
        <v>1</v>
      </c>
      <c r="Q40" s="12">
        <v>4</v>
      </c>
      <c r="R40" s="12">
        <v>110</v>
      </c>
      <c r="S40" s="13">
        <f t="shared" si="2"/>
        <v>0</v>
      </c>
      <c r="T40" s="13">
        <f t="shared" si="3"/>
        <v>0</v>
      </c>
      <c r="U40" s="13">
        <f t="shared" si="4"/>
        <v>0</v>
      </c>
      <c r="V40" s="13">
        <f t="shared" si="5"/>
        <v>0</v>
      </c>
      <c r="W40" s="13">
        <f t="shared" si="6"/>
        <v>9.48</v>
      </c>
      <c r="X40" s="13">
        <f t="shared" si="7"/>
        <v>0</v>
      </c>
      <c r="Y40" s="13">
        <f t="shared" si="8"/>
        <v>0</v>
      </c>
      <c r="Z40" s="13">
        <f t="shared" si="9"/>
        <v>177.46</v>
      </c>
      <c r="AA40" s="13">
        <f t="shared" si="10"/>
        <v>0</v>
      </c>
      <c r="AB40" s="13">
        <f t="shared" si="11"/>
        <v>0</v>
      </c>
      <c r="AC40" s="13">
        <f t="shared" si="12"/>
        <v>186.94</v>
      </c>
    </row>
    <row r="41" spans="1:29" x14ac:dyDescent="0.4">
      <c r="A41" s="15" t="s">
        <v>86</v>
      </c>
      <c r="B41" s="11" t="s">
        <v>87</v>
      </c>
      <c r="C41" s="14">
        <v>0</v>
      </c>
      <c r="D41" s="14">
        <v>0</v>
      </c>
      <c r="E41" s="14">
        <v>0</v>
      </c>
      <c r="F41" s="14">
        <v>250</v>
      </c>
      <c r="G41" s="14">
        <v>125</v>
      </c>
      <c r="H41" s="14">
        <v>125</v>
      </c>
      <c r="I41" s="14">
        <v>0</v>
      </c>
      <c r="J41" s="14">
        <v>125</v>
      </c>
      <c r="K41" s="14">
        <v>125</v>
      </c>
      <c r="L41" s="14">
        <v>0</v>
      </c>
      <c r="M41" s="14">
        <v>750</v>
      </c>
      <c r="O41" s="11" t="s">
        <v>1</v>
      </c>
      <c r="Q41" s="12">
        <v>4</v>
      </c>
      <c r="R41" s="12">
        <v>110</v>
      </c>
      <c r="S41" s="13">
        <f t="shared" si="2"/>
        <v>0</v>
      </c>
      <c r="T41" s="13">
        <f t="shared" si="3"/>
        <v>0</v>
      </c>
      <c r="U41" s="13">
        <f t="shared" si="4"/>
        <v>0</v>
      </c>
      <c r="V41" s="13">
        <f t="shared" si="5"/>
        <v>250</v>
      </c>
      <c r="W41" s="13">
        <f t="shared" si="6"/>
        <v>125</v>
      </c>
      <c r="X41" s="13">
        <f t="shared" si="7"/>
        <v>125</v>
      </c>
      <c r="Y41" s="13">
        <f t="shared" si="8"/>
        <v>0</v>
      </c>
      <c r="Z41" s="13">
        <f t="shared" si="9"/>
        <v>125</v>
      </c>
      <c r="AA41" s="13">
        <f t="shared" si="10"/>
        <v>125</v>
      </c>
      <c r="AB41" s="13">
        <f t="shared" si="11"/>
        <v>0</v>
      </c>
      <c r="AC41" s="13">
        <f t="shared" si="12"/>
        <v>750</v>
      </c>
    </row>
    <row r="42" spans="1:29" x14ac:dyDescent="0.4">
      <c r="B42" s="10" t="s">
        <v>49</v>
      </c>
      <c r="C42" s="9">
        <f>IF(5 = Q42, S42 * -1, S42)</f>
        <v>0</v>
      </c>
      <c r="D42" s="9">
        <f>IF(5 = Q42, T42 * -1, T42)</f>
        <v>473</v>
      </c>
      <c r="E42" s="9">
        <f>IF(5 = Q42, U42 * -1, U42)</f>
        <v>1654.67</v>
      </c>
      <c r="F42" s="9">
        <f>IF(5 = Q42, V42 * -1, V42)</f>
        <v>5607.4</v>
      </c>
      <c r="G42" s="9">
        <f>IF(5 = Q42, W42 * -1, W42)</f>
        <v>5650</v>
      </c>
      <c r="H42" s="9">
        <f>IF(5 = Q42, X42 * -1, X42)</f>
        <v>6445.8700000000008</v>
      </c>
      <c r="I42" s="9">
        <f>IF(5 = Q42, Y42 * -1, Y42)</f>
        <v>4903</v>
      </c>
      <c r="J42" s="9">
        <f>IF(5 = Q42, Z42 * -1, Z42)</f>
        <v>7575.19</v>
      </c>
      <c r="K42" s="9">
        <f>IF(5 = Q42, AA42 * -1, AA42)</f>
        <v>7458.67</v>
      </c>
      <c r="L42" s="9">
        <f>IF(5 = Q42, AB42 * -1, AB42)</f>
        <v>4999.84</v>
      </c>
      <c r="M42" s="9">
        <f>IF(5 = Q42, AC42 * -1, AC42)</f>
        <v>44767.64</v>
      </c>
      <c r="O42" s="6" t="str">
        <f>O41</f>
        <v>Orange Tree Village Apartments</v>
      </c>
      <c r="P42" s="6">
        <f>P41</f>
        <v>0</v>
      </c>
      <c r="Q42" s="7">
        <v>4</v>
      </c>
      <c r="R42" s="7">
        <f>R41</f>
        <v>110</v>
      </c>
      <c r="S42" s="8">
        <f t="shared" ref="S42:AC42" si="13">SUM(S23:S41)</f>
        <v>0</v>
      </c>
      <c r="T42" s="8">
        <f t="shared" si="13"/>
        <v>473</v>
      </c>
      <c r="U42" s="8">
        <f t="shared" si="13"/>
        <v>1654.67</v>
      </c>
      <c r="V42" s="8">
        <f t="shared" si="13"/>
        <v>5607.4</v>
      </c>
      <c r="W42" s="8">
        <f t="shared" si="13"/>
        <v>5650</v>
      </c>
      <c r="X42" s="8">
        <f t="shared" si="13"/>
        <v>6445.8700000000008</v>
      </c>
      <c r="Y42" s="8">
        <f t="shared" si="13"/>
        <v>4903</v>
      </c>
      <c r="Z42" s="8">
        <f t="shared" si="13"/>
        <v>7575.19</v>
      </c>
      <c r="AA42" s="8">
        <f t="shared" si="13"/>
        <v>7458.67</v>
      </c>
      <c r="AB42" s="8">
        <f t="shared" si="13"/>
        <v>4999.84</v>
      </c>
      <c r="AC42" s="8">
        <f t="shared" si="13"/>
        <v>44767.64</v>
      </c>
    </row>
    <row r="44" spans="1:29" x14ac:dyDescent="0.4">
      <c r="B44" s="10" t="s">
        <v>32</v>
      </c>
      <c r="C44" s="9">
        <f>IF(5 = Q44, S44 * -1, S44)</f>
        <v>40759.97</v>
      </c>
      <c r="D44" s="9">
        <f>IF(5 = Q44, T44 * -1, T44)</f>
        <v>82535.819999999992</v>
      </c>
      <c r="E44" s="9">
        <f>IF(5 = Q44, U44 * -1, U44)</f>
        <v>85893.17</v>
      </c>
      <c r="F44" s="9">
        <f>IF(5 = Q44, V44 * -1, V44)</f>
        <v>88536.06</v>
      </c>
      <c r="G44" s="9">
        <f>IF(5 = Q44, W44 * -1, W44)</f>
        <v>96126.15</v>
      </c>
      <c r="H44" s="9">
        <f>IF(5 = Q44, X44 * -1, X44)</f>
        <v>93199.76</v>
      </c>
      <c r="I44" s="9">
        <f>IF(5 = Q44, Y44 * -1, Y44)</f>
        <v>108254.65000000001</v>
      </c>
      <c r="J44" s="9">
        <f>IF(5 = Q44, Z44 * -1, Z44)</f>
        <v>114592.62</v>
      </c>
      <c r="K44" s="9">
        <f>IF(5 = Q44, AA44 * -1, AA44)</f>
        <v>112964.01000000001</v>
      </c>
      <c r="L44" s="9">
        <f>IF(5 = Q44, AB44 * -1, AB44)</f>
        <v>111446</v>
      </c>
      <c r="M44" s="9">
        <f>IF(5 = Q44, AC44 * -1, AC44)</f>
        <v>934308.21000000008</v>
      </c>
      <c r="O44" s="6" t="str">
        <f>O41</f>
        <v>Orange Tree Village Apartments</v>
      </c>
      <c r="P44" s="6">
        <f>P41</f>
        <v>0</v>
      </c>
      <c r="Q44" s="7">
        <v>4</v>
      </c>
      <c r="R44" s="7">
        <f>R41</f>
        <v>110</v>
      </c>
      <c r="S44" s="8">
        <f t="shared" ref="S44:AC44" si="14">SUM(S10:S12)+SUM(S16:S19)+SUM(S23:S41)</f>
        <v>40759.97</v>
      </c>
      <c r="T44" s="8">
        <f t="shared" si="14"/>
        <v>82535.819999999992</v>
      </c>
      <c r="U44" s="8">
        <f t="shared" si="14"/>
        <v>85893.17</v>
      </c>
      <c r="V44" s="8">
        <f t="shared" si="14"/>
        <v>88536.06</v>
      </c>
      <c r="W44" s="8">
        <f t="shared" si="14"/>
        <v>96126.15</v>
      </c>
      <c r="X44" s="8">
        <f t="shared" si="14"/>
        <v>93199.76</v>
      </c>
      <c r="Y44" s="8">
        <f t="shared" si="14"/>
        <v>108254.65000000001</v>
      </c>
      <c r="Z44" s="8">
        <f t="shared" si="14"/>
        <v>114592.62</v>
      </c>
      <c r="AA44" s="8">
        <f t="shared" si="14"/>
        <v>112964.01000000001</v>
      </c>
      <c r="AB44" s="8">
        <f t="shared" si="14"/>
        <v>111446</v>
      </c>
      <c r="AC44" s="8">
        <f t="shared" si="14"/>
        <v>934308.21000000008</v>
      </c>
    </row>
    <row r="46" spans="1:29" x14ac:dyDescent="0.4">
      <c r="A46" s="18" t="s">
        <v>88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29" x14ac:dyDescent="0.4">
      <c r="A47" s="17" t="s">
        <v>89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29" x14ac:dyDescent="0.4">
      <c r="A48" s="15" t="s">
        <v>90</v>
      </c>
      <c r="B48" s="11" t="s">
        <v>91</v>
      </c>
      <c r="C48" s="14">
        <v>1562.5</v>
      </c>
      <c r="D48" s="14">
        <v>5000</v>
      </c>
      <c r="E48" s="14">
        <v>5640.44</v>
      </c>
      <c r="F48" s="14">
        <v>5000.01</v>
      </c>
      <c r="G48" s="14">
        <v>2500</v>
      </c>
      <c r="H48" s="14">
        <v>5118.8599999999997</v>
      </c>
      <c r="I48" s="14">
        <v>5564.04</v>
      </c>
      <c r="J48" s="16">
        <v>6195.54</v>
      </c>
      <c r="K48" s="16">
        <v>5436.94</v>
      </c>
      <c r="L48" s="14">
        <v>4116.72</v>
      </c>
      <c r="M48" s="14">
        <v>49535.05</v>
      </c>
      <c r="O48" s="11" t="s">
        <v>1</v>
      </c>
      <c r="Q48" s="12">
        <v>5</v>
      </c>
      <c r="R48" s="12">
        <v>110</v>
      </c>
      <c r="S48" s="13">
        <f t="shared" ref="S48:S56" si="15">IF(5 = Q48, C48 * -1, C48)</f>
        <v>-1562.5</v>
      </c>
      <c r="T48" s="13">
        <f t="shared" ref="T48:T56" si="16">IF(5 = Q48, D48 * -1, D48)</f>
        <v>-5000</v>
      </c>
      <c r="U48" s="13">
        <f t="shared" ref="U48:U56" si="17">IF(5 = Q48, E48 * -1, E48)</f>
        <v>-5640.44</v>
      </c>
      <c r="V48" s="13">
        <f t="shared" ref="V48:V56" si="18">IF(5 = Q48, F48 * -1, F48)</f>
        <v>-5000.01</v>
      </c>
      <c r="W48" s="13">
        <f t="shared" ref="W48:W56" si="19">IF(5 = Q48, G48 * -1, G48)</f>
        <v>-2500</v>
      </c>
      <c r="X48" s="13">
        <f t="shared" ref="X48:X56" si="20">IF(5 = Q48, H48 * -1, H48)</f>
        <v>-5118.8599999999997</v>
      </c>
      <c r="Y48" s="13">
        <f t="shared" ref="Y48:Y56" si="21">IF(5 = Q48, I48 * -1, I48)</f>
        <v>-5564.04</v>
      </c>
      <c r="Z48" s="13">
        <f t="shared" ref="Z48:Z56" si="22">IF(5 = Q48, J48 * -1, J48)</f>
        <v>-6195.54</v>
      </c>
      <c r="AA48" s="13">
        <f t="shared" ref="AA48:AA56" si="23">IF(5 = Q48, K48 * -1, K48)</f>
        <v>-5436.94</v>
      </c>
      <c r="AB48" s="13">
        <f t="shared" ref="AB48:AB56" si="24">IF(5 = Q48, L48 * -1, L48)</f>
        <v>-4116.72</v>
      </c>
      <c r="AC48" s="13">
        <f t="shared" ref="AC48:AC56" si="25">IF(5 = Q48, M48 * -1, M48)</f>
        <v>-49535.05</v>
      </c>
    </row>
    <row r="49" spans="1:29" x14ac:dyDescent="0.4">
      <c r="A49" s="15" t="s">
        <v>92</v>
      </c>
      <c r="B49" s="11" t="s">
        <v>93</v>
      </c>
      <c r="C49" s="14">
        <v>1586.98</v>
      </c>
      <c r="D49" s="14">
        <v>5301.3</v>
      </c>
      <c r="E49" s="14">
        <v>5565.47</v>
      </c>
      <c r="F49" s="14">
        <v>4222.16</v>
      </c>
      <c r="G49" s="14">
        <v>5376.95</v>
      </c>
      <c r="H49" s="14">
        <v>5550.92</v>
      </c>
      <c r="I49" s="14">
        <v>5230.1000000000004</v>
      </c>
      <c r="J49" s="16">
        <v>3573.16</v>
      </c>
      <c r="K49" s="16">
        <v>1551.67</v>
      </c>
      <c r="L49" s="14">
        <v>2166.4899999999998</v>
      </c>
      <c r="M49" s="14">
        <v>41625.199999999997</v>
      </c>
      <c r="O49" s="11" t="s">
        <v>1</v>
      </c>
      <c r="Q49" s="12">
        <v>5</v>
      </c>
      <c r="R49" s="12">
        <v>110</v>
      </c>
      <c r="S49" s="13">
        <f t="shared" si="15"/>
        <v>-1586.98</v>
      </c>
      <c r="T49" s="13">
        <f t="shared" si="16"/>
        <v>-5301.3</v>
      </c>
      <c r="U49" s="13">
        <f t="shared" si="17"/>
        <v>-5565.47</v>
      </c>
      <c r="V49" s="13">
        <f t="shared" si="18"/>
        <v>-4222.16</v>
      </c>
      <c r="W49" s="13">
        <f t="shared" si="19"/>
        <v>-5376.95</v>
      </c>
      <c r="X49" s="13">
        <f t="shared" si="20"/>
        <v>-5550.92</v>
      </c>
      <c r="Y49" s="13">
        <f t="shared" si="21"/>
        <v>-5230.1000000000004</v>
      </c>
      <c r="Z49" s="13">
        <f t="shared" si="22"/>
        <v>-3573.16</v>
      </c>
      <c r="AA49" s="13">
        <f t="shared" si="23"/>
        <v>-1551.67</v>
      </c>
      <c r="AB49" s="13">
        <f t="shared" si="24"/>
        <v>-2166.4899999999998</v>
      </c>
      <c r="AC49" s="13">
        <f t="shared" si="25"/>
        <v>-41625.199999999997</v>
      </c>
    </row>
    <row r="50" spans="1:29" x14ac:dyDescent="0.4">
      <c r="A50" s="15" t="s">
        <v>94</v>
      </c>
      <c r="B50" s="11" t="s">
        <v>95</v>
      </c>
      <c r="C50" s="14">
        <v>122.61</v>
      </c>
      <c r="D50" s="14">
        <v>309.04000000000002</v>
      </c>
      <c r="E50" s="14">
        <v>336.17</v>
      </c>
      <c r="F50" s="14">
        <v>276.66000000000003</v>
      </c>
      <c r="G50" s="14">
        <v>236.31</v>
      </c>
      <c r="H50" s="14">
        <v>320.08999999999997</v>
      </c>
      <c r="I50" s="14">
        <v>323.82</v>
      </c>
      <c r="J50" s="16">
        <v>350.07</v>
      </c>
      <c r="K50" s="16">
        <v>415.31</v>
      </c>
      <c r="L50" s="14">
        <v>222.4</v>
      </c>
      <c r="M50" s="14">
        <v>2912.48</v>
      </c>
      <c r="O50" s="11" t="s">
        <v>1</v>
      </c>
      <c r="Q50" s="12">
        <v>5</v>
      </c>
      <c r="R50" s="12">
        <v>110</v>
      </c>
      <c r="S50" s="13">
        <f t="shared" si="15"/>
        <v>-122.61</v>
      </c>
      <c r="T50" s="13">
        <f t="shared" si="16"/>
        <v>-309.04000000000002</v>
      </c>
      <c r="U50" s="13">
        <f t="shared" si="17"/>
        <v>-336.17</v>
      </c>
      <c r="V50" s="13">
        <f t="shared" si="18"/>
        <v>-276.66000000000003</v>
      </c>
      <c r="W50" s="13">
        <f t="shared" si="19"/>
        <v>-236.31</v>
      </c>
      <c r="X50" s="13">
        <f t="shared" si="20"/>
        <v>-320.08999999999997</v>
      </c>
      <c r="Y50" s="13">
        <f t="shared" si="21"/>
        <v>-323.82</v>
      </c>
      <c r="Z50" s="13">
        <f t="shared" si="22"/>
        <v>-350.07</v>
      </c>
      <c r="AA50" s="13">
        <f t="shared" si="23"/>
        <v>-415.31</v>
      </c>
      <c r="AB50" s="13">
        <f t="shared" si="24"/>
        <v>-222.4</v>
      </c>
      <c r="AC50" s="13">
        <f t="shared" si="25"/>
        <v>-2912.48</v>
      </c>
    </row>
    <row r="51" spans="1:29" x14ac:dyDescent="0.4">
      <c r="A51" s="15" t="s">
        <v>96</v>
      </c>
      <c r="B51" s="11" t="s">
        <v>97</v>
      </c>
      <c r="C51" s="14">
        <v>51.35</v>
      </c>
      <c r="D51" s="14">
        <v>158.66</v>
      </c>
      <c r="E51" s="14">
        <v>168.07</v>
      </c>
      <c r="F51" s="14">
        <v>130.27000000000001</v>
      </c>
      <c r="G51" s="14">
        <v>176.57</v>
      </c>
      <c r="H51" s="14">
        <v>197.57</v>
      </c>
      <c r="I51" s="14">
        <v>187.81</v>
      </c>
      <c r="J51" s="16">
        <v>167.82</v>
      </c>
      <c r="K51" s="16">
        <v>103.31</v>
      </c>
      <c r="L51" s="14">
        <v>107.41</v>
      </c>
      <c r="M51" s="14">
        <v>1448.84</v>
      </c>
      <c r="O51" s="11" t="s">
        <v>1</v>
      </c>
      <c r="Q51" s="12">
        <v>5</v>
      </c>
      <c r="R51" s="12">
        <v>110</v>
      </c>
      <c r="S51" s="13">
        <f t="shared" si="15"/>
        <v>-51.35</v>
      </c>
      <c r="T51" s="13">
        <f t="shared" si="16"/>
        <v>-158.66</v>
      </c>
      <c r="U51" s="13">
        <f t="shared" si="17"/>
        <v>-168.07</v>
      </c>
      <c r="V51" s="13">
        <f t="shared" si="18"/>
        <v>-130.27000000000001</v>
      </c>
      <c r="W51" s="13">
        <f t="shared" si="19"/>
        <v>-176.57</v>
      </c>
      <c r="X51" s="13">
        <f t="shared" si="20"/>
        <v>-197.57</v>
      </c>
      <c r="Y51" s="13">
        <f t="shared" si="21"/>
        <v>-187.81</v>
      </c>
      <c r="Z51" s="13">
        <f t="shared" si="22"/>
        <v>-167.82</v>
      </c>
      <c r="AA51" s="13">
        <f t="shared" si="23"/>
        <v>-103.31</v>
      </c>
      <c r="AB51" s="13">
        <f t="shared" si="24"/>
        <v>-107.41</v>
      </c>
      <c r="AC51" s="13">
        <f t="shared" si="25"/>
        <v>-1448.84</v>
      </c>
    </row>
    <row r="52" spans="1:29" x14ac:dyDescent="0.4">
      <c r="A52" s="15" t="s">
        <v>98</v>
      </c>
      <c r="B52" s="11" t="s">
        <v>99</v>
      </c>
      <c r="C52" s="14">
        <v>311.67</v>
      </c>
      <c r="D52" s="14">
        <v>786.12</v>
      </c>
      <c r="E52" s="14">
        <v>806.31</v>
      </c>
      <c r="F52" s="14">
        <v>703.56</v>
      </c>
      <c r="G52" s="14">
        <v>601.61</v>
      </c>
      <c r="H52" s="14">
        <v>806.37</v>
      </c>
      <c r="I52" s="14">
        <v>843.63</v>
      </c>
      <c r="J52" s="16">
        <v>994.18</v>
      </c>
      <c r="K52" s="16">
        <v>995.81</v>
      </c>
      <c r="L52" s="14">
        <v>872.9</v>
      </c>
      <c r="M52" s="14">
        <v>7722.16</v>
      </c>
      <c r="O52" s="11" t="s">
        <v>1</v>
      </c>
      <c r="Q52" s="12">
        <v>5</v>
      </c>
      <c r="R52" s="12">
        <v>110</v>
      </c>
      <c r="S52" s="13">
        <f t="shared" si="15"/>
        <v>-311.67</v>
      </c>
      <c r="T52" s="13">
        <f t="shared" si="16"/>
        <v>-786.12</v>
      </c>
      <c r="U52" s="13">
        <f t="shared" si="17"/>
        <v>-806.31</v>
      </c>
      <c r="V52" s="13">
        <f t="shared" si="18"/>
        <v>-703.56</v>
      </c>
      <c r="W52" s="13">
        <f t="shared" si="19"/>
        <v>-601.61</v>
      </c>
      <c r="X52" s="13">
        <f t="shared" si="20"/>
        <v>-806.37</v>
      </c>
      <c r="Y52" s="13">
        <f t="shared" si="21"/>
        <v>-843.63</v>
      </c>
      <c r="Z52" s="13">
        <f t="shared" si="22"/>
        <v>-994.18</v>
      </c>
      <c r="AA52" s="13">
        <f t="shared" si="23"/>
        <v>-995.81</v>
      </c>
      <c r="AB52" s="13">
        <f t="shared" si="24"/>
        <v>-872.9</v>
      </c>
      <c r="AC52" s="13">
        <f t="shared" si="25"/>
        <v>-7722.16</v>
      </c>
    </row>
    <row r="53" spans="1:29" x14ac:dyDescent="0.4">
      <c r="A53" s="15" t="s">
        <v>100</v>
      </c>
      <c r="B53" s="11" t="s">
        <v>101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6">
        <v>399.46</v>
      </c>
      <c r="K53" s="16">
        <v>596.87</v>
      </c>
      <c r="L53" s="14">
        <v>425</v>
      </c>
      <c r="M53" s="14">
        <v>425</v>
      </c>
      <c r="O53" s="11" t="s">
        <v>1</v>
      </c>
      <c r="Q53" s="12">
        <v>5</v>
      </c>
      <c r="R53" s="12">
        <v>110</v>
      </c>
      <c r="S53" s="13">
        <f t="shared" si="15"/>
        <v>0</v>
      </c>
      <c r="T53" s="13">
        <f t="shared" si="16"/>
        <v>0</v>
      </c>
      <c r="U53" s="13">
        <f t="shared" si="17"/>
        <v>0</v>
      </c>
      <c r="V53" s="13">
        <f t="shared" si="18"/>
        <v>0</v>
      </c>
      <c r="W53" s="13">
        <f t="shared" si="19"/>
        <v>0</v>
      </c>
      <c r="X53" s="13">
        <f t="shared" si="20"/>
        <v>0</v>
      </c>
      <c r="Y53" s="13">
        <f t="shared" si="21"/>
        <v>0</v>
      </c>
      <c r="Z53" s="13">
        <f t="shared" si="22"/>
        <v>-399.46</v>
      </c>
      <c r="AA53" s="13">
        <f t="shared" si="23"/>
        <v>-596.87</v>
      </c>
      <c r="AB53" s="13">
        <f t="shared" si="24"/>
        <v>-425</v>
      </c>
      <c r="AC53" s="13">
        <f t="shared" si="25"/>
        <v>-425</v>
      </c>
    </row>
    <row r="54" spans="1:29" x14ac:dyDescent="0.4">
      <c r="A54" s="15" t="s">
        <v>102</v>
      </c>
      <c r="B54" s="11" t="s">
        <v>103</v>
      </c>
      <c r="C54" s="14">
        <v>65.56</v>
      </c>
      <c r="D54" s="14">
        <v>216.21</v>
      </c>
      <c r="E54" s="14">
        <v>226.78</v>
      </c>
      <c r="F54" s="14">
        <v>173.04</v>
      </c>
      <c r="G54" s="14">
        <v>217.15</v>
      </c>
      <c r="H54" s="14">
        <v>532.26</v>
      </c>
      <c r="I54" s="14">
        <v>495.56</v>
      </c>
      <c r="J54" s="16">
        <v>0</v>
      </c>
      <c r="K54" s="16">
        <v>274.37</v>
      </c>
      <c r="L54" s="14">
        <v>944.77</v>
      </c>
      <c r="M54" s="14">
        <v>3867.66</v>
      </c>
      <c r="O54" s="11" t="s">
        <v>1</v>
      </c>
      <c r="Q54" s="12">
        <v>5</v>
      </c>
      <c r="R54" s="12">
        <v>110</v>
      </c>
      <c r="S54" s="13">
        <f t="shared" si="15"/>
        <v>-65.56</v>
      </c>
      <c r="T54" s="13">
        <f t="shared" si="16"/>
        <v>-216.21</v>
      </c>
      <c r="U54" s="13">
        <f t="shared" si="17"/>
        <v>-226.78</v>
      </c>
      <c r="V54" s="13">
        <f t="shared" si="18"/>
        <v>-173.04</v>
      </c>
      <c r="W54" s="13">
        <f t="shared" si="19"/>
        <v>-217.15</v>
      </c>
      <c r="X54" s="13">
        <f t="shared" si="20"/>
        <v>-532.26</v>
      </c>
      <c r="Y54" s="13">
        <f t="shared" si="21"/>
        <v>-495.56</v>
      </c>
      <c r="Z54" s="13">
        <f t="shared" si="22"/>
        <v>0</v>
      </c>
      <c r="AA54" s="13">
        <f t="shared" si="23"/>
        <v>-274.37</v>
      </c>
      <c r="AB54" s="13">
        <f t="shared" si="24"/>
        <v>-944.77</v>
      </c>
      <c r="AC54" s="13">
        <f t="shared" si="25"/>
        <v>-3867.66</v>
      </c>
    </row>
    <row r="55" spans="1:29" x14ac:dyDescent="0.4">
      <c r="A55" s="15" t="s">
        <v>104</v>
      </c>
      <c r="B55" s="11" t="s">
        <v>105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117.93</v>
      </c>
      <c r="J55" s="16">
        <v>0</v>
      </c>
      <c r="K55" s="16">
        <v>329.59</v>
      </c>
      <c r="L55" s="14">
        <v>0</v>
      </c>
      <c r="M55" s="14">
        <v>392.3</v>
      </c>
      <c r="O55" s="11" t="s">
        <v>1</v>
      </c>
      <c r="Q55" s="12">
        <v>5</v>
      </c>
      <c r="R55" s="12">
        <v>110</v>
      </c>
      <c r="S55" s="13">
        <f t="shared" si="15"/>
        <v>0</v>
      </c>
      <c r="T55" s="13">
        <f t="shared" si="16"/>
        <v>0</v>
      </c>
      <c r="U55" s="13">
        <f t="shared" si="17"/>
        <v>0</v>
      </c>
      <c r="V55" s="13">
        <f t="shared" si="18"/>
        <v>0</v>
      </c>
      <c r="W55" s="13">
        <f t="shared" si="19"/>
        <v>0</v>
      </c>
      <c r="X55" s="13">
        <f t="shared" si="20"/>
        <v>0</v>
      </c>
      <c r="Y55" s="13">
        <f t="shared" si="21"/>
        <v>-117.93</v>
      </c>
      <c r="Z55" s="13">
        <f t="shared" si="22"/>
        <v>0</v>
      </c>
      <c r="AA55" s="13">
        <f t="shared" si="23"/>
        <v>-329.59</v>
      </c>
      <c r="AB55" s="13">
        <f t="shared" si="24"/>
        <v>0</v>
      </c>
      <c r="AC55" s="13">
        <f t="shared" si="25"/>
        <v>-392.3</v>
      </c>
    </row>
    <row r="56" spans="1:29" x14ac:dyDescent="0.4">
      <c r="A56" s="15" t="s">
        <v>106</v>
      </c>
      <c r="B56" s="11" t="s">
        <v>107</v>
      </c>
      <c r="C56" s="14">
        <v>0</v>
      </c>
      <c r="D56" s="14">
        <v>0</v>
      </c>
      <c r="E56" s="14">
        <v>0</v>
      </c>
      <c r="F56" s="14">
        <v>0</v>
      </c>
      <c r="G56" s="14">
        <v>52.31</v>
      </c>
      <c r="H56" s="14">
        <v>0</v>
      </c>
      <c r="I56" s="14">
        <v>0</v>
      </c>
      <c r="J56" s="21">
        <f>IF(5 = P56, Y56 * -1, Y56)</f>
        <v>0</v>
      </c>
      <c r="K56" s="21">
        <f>IF(5 = P56, Z56 * -1, Z56)</f>
        <v>0</v>
      </c>
      <c r="L56" s="14">
        <v>0</v>
      </c>
      <c r="M56" s="14">
        <v>381.9</v>
      </c>
      <c r="O56" s="11" t="s">
        <v>1</v>
      </c>
      <c r="Q56" s="12">
        <v>5</v>
      </c>
      <c r="R56" s="12">
        <v>110</v>
      </c>
      <c r="S56" s="13">
        <f t="shared" si="15"/>
        <v>0</v>
      </c>
      <c r="T56" s="13">
        <f t="shared" si="16"/>
        <v>0</v>
      </c>
      <c r="U56" s="13">
        <f t="shared" si="17"/>
        <v>0</v>
      </c>
      <c r="V56" s="13">
        <f t="shared" si="18"/>
        <v>0</v>
      </c>
      <c r="W56" s="13">
        <f t="shared" si="19"/>
        <v>-52.31</v>
      </c>
      <c r="X56" s="13">
        <f t="shared" si="20"/>
        <v>0</v>
      </c>
      <c r="Y56" s="13">
        <f t="shared" si="21"/>
        <v>0</v>
      </c>
      <c r="Z56" s="13">
        <f t="shared" si="22"/>
        <v>0</v>
      </c>
      <c r="AA56" s="13">
        <f t="shared" si="23"/>
        <v>0</v>
      </c>
      <c r="AB56" s="13">
        <f t="shared" si="24"/>
        <v>0</v>
      </c>
      <c r="AC56" s="13">
        <f t="shared" si="25"/>
        <v>-381.9</v>
      </c>
    </row>
    <row r="57" spans="1:29" x14ac:dyDescent="0.4">
      <c r="B57" s="10" t="s">
        <v>89</v>
      </c>
      <c r="C57" s="9">
        <f>IF(5 = Q57, S57 * -1, S57)</f>
        <v>3700.67</v>
      </c>
      <c r="D57" s="9">
        <f>IF(5 = Q57, T57 * -1, T57)</f>
        <v>11771.33</v>
      </c>
      <c r="E57" s="9">
        <f>IF(5 = Q57, U57 * -1, U57)</f>
        <v>12743.24</v>
      </c>
      <c r="F57" s="9">
        <f>IF(5 = Q57, V57 * -1, V57)</f>
        <v>10505.7</v>
      </c>
      <c r="G57" s="9">
        <f>IF(5 = Q57, W57 * -1, W57)</f>
        <v>9160.9</v>
      </c>
      <c r="H57" s="9">
        <f>IF(5 = Q57, X57 * -1, X57)</f>
        <v>12526.07</v>
      </c>
      <c r="I57" s="9">
        <f>IF(5 = Q57, Y57 * -1, Y57)</f>
        <v>12762.889999999998</v>
      </c>
      <c r="J57" s="9">
        <f>IF(5 = Q57, Z57 * -1, Z57)</f>
        <v>11680.23</v>
      </c>
      <c r="K57" s="9">
        <f>IF(5 = Q57, AA57 * -1, AA57)</f>
        <v>9703.8700000000026</v>
      </c>
      <c r="L57" s="9">
        <f>IF(5 = Q57, AB57 * -1, AB57)</f>
        <v>8855.6899999999987</v>
      </c>
      <c r="M57" s="9">
        <f>IF(5 = Q57, AC57 * -1, AC57)</f>
        <v>108310.59</v>
      </c>
      <c r="O57" s="6" t="str">
        <f>O56</f>
        <v>Orange Tree Village Apartments</v>
      </c>
      <c r="P57" s="6">
        <f>P56</f>
        <v>0</v>
      </c>
      <c r="Q57" s="7">
        <v>5</v>
      </c>
      <c r="R57" s="7">
        <f>R56</f>
        <v>110</v>
      </c>
      <c r="S57" s="8">
        <f t="shared" ref="S57:AC57" si="26">SUM(S48:S56)</f>
        <v>-3700.67</v>
      </c>
      <c r="T57" s="8">
        <f t="shared" si="26"/>
        <v>-11771.33</v>
      </c>
      <c r="U57" s="8">
        <f t="shared" si="26"/>
        <v>-12743.24</v>
      </c>
      <c r="V57" s="8">
        <f t="shared" si="26"/>
        <v>-10505.7</v>
      </c>
      <c r="W57" s="8">
        <f t="shared" si="26"/>
        <v>-9160.9</v>
      </c>
      <c r="X57" s="8">
        <f t="shared" si="26"/>
        <v>-12526.07</v>
      </c>
      <c r="Y57" s="8">
        <f t="shared" si="26"/>
        <v>-12762.889999999998</v>
      </c>
      <c r="Z57" s="8">
        <f t="shared" si="26"/>
        <v>-11680.23</v>
      </c>
      <c r="AA57" s="8">
        <f t="shared" si="26"/>
        <v>-9703.8700000000026</v>
      </c>
      <c r="AB57" s="8">
        <f t="shared" si="26"/>
        <v>-8855.6899999999987</v>
      </c>
      <c r="AC57" s="8">
        <f t="shared" si="26"/>
        <v>-108310.59</v>
      </c>
    </row>
    <row r="58" spans="1:29" x14ac:dyDescent="0.4">
      <c r="J58" s="22"/>
    </row>
    <row r="59" spans="1:29" x14ac:dyDescent="0.4">
      <c r="A59" s="17" t="s">
        <v>108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29" x14ac:dyDescent="0.4">
      <c r="A60" s="15" t="s">
        <v>109</v>
      </c>
      <c r="B60" s="11" t="s">
        <v>110</v>
      </c>
      <c r="C60" s="14">
        <v>628.9</v>
      </c>
      <c r="D60" s="14">
        <v>1147.72</v>
      </c>
      <c r="E60" s="14">
        <v>420.64</v>
      </c>
      <c r="F60" s="14">
        <v>490.57</v>
      </c>
      <c r="G60" s="14">
        <v>669.79</v>
      </c>
      <c r="H60" s="14">
        <v>517.38</v>
      </c>
      <c r="I60" s="14">
        <v>592.70000000000005</v>
      </c>
      <c r="J60" s="14">
        <v>735.46</v>
      </c>
      <c r="K60" s="14">
        <v>498.2</v>
      </c>
      <c r="L60" s="14">
        <v>574.35</v>
      </c>
      <c r="M60" s="14">
        <v>6275.71</v>
      </c>
      <c r="O60" s="11" t="s">
        <v>1</v>
      </c>
      <c r="Q60" s="12">
        <v>5</v>
      </c>
      <c r="R60" s="12">
        <v>110</v>
      </c>
      <c r="S60" s="13">
        <f t="shared" ref="S60:S75" si="27">IF(5 = Q60, C60 * -1, C60)</f>
        <v>-628.9</v>
      </c>
      <c r="T60" s="13">
        <f t="shared" ref="T60:T75" si="28">IF(5 = Q60, D60 * -1, D60)</f>
        <v>-1147.72</v>
      </c>
      <c r="U60" s="13">
        <f t="shared" ref="U60:U75" si="29">IF(5 = Q60, E60 * -1, E60)</f>
        <v>-420.64</v>
      </c>
      <c r="V60" s="13">
        <f t="shared" ref="V60:V75" si="30">IF(5 = Q60, F60 * -1, F60)</f>
        <v>-490.57</v>
      </c>
      <c r="W60" s="13">
        <f t="shared" ref="W60:W75" si="31">IF(5 = Q60, G60 * -1, G60)</f>
        <v>-669.79</v>
      </c>
      <c r="X60" s="13">
        <f t="shared" ref="X60:X75" si="32">IF(5 = Q60, H60 * -1, H60)</f>
        <v>-517.38</v>
      </c>
      <c r="Y60" s="13">
        <f t="shared" ref="Y60:Y75" si="33">IF(5 = Q60, I60 * -1, I60)</f>
        <v>-592.70000000000005</v>
      </c>
      <c r="Z60" s="13">
        <f t="shared" ref="Z60:Z75" si="34">IF(5 = Q60, J60 * -1, J60)</f>
        <v>-735.46</v>
      </c>
      <c r="AA60" s="13">
        <f t="shared" ref="AA60:AA75" si="35">IF(5 = Q60, K60 * -1, K60)</f>
        <v>-498.2</v>
      </c>
      <c r="AB60" s="13">
        <f t="shared" ref="AB60:AB75" si="36">IF(5 = Q60, L60 * -1, L60)</f>
        <v>-574.35</v>
      </c>
      <c r="AC60" s="13">
        <f t="shared" ref="AC60:AC75" si="37">IF(5 = Q60, M60 * -1, M60)</f>
        <v>-6275.71</v>
      </c>
    </row>
    <row r="61" spans="1:29" x14ac:dyDescent="0.4">
      <c r="A61" s="15" t="s">
        <v>111</v>
      </c>
      <c r="B61" s="11" t="s">
        <v>112</v>
      </c>
      <c r="C61" s="14">
        <v>0</v>
      </c>
      <c r="D61" s="14">
        <v>470</v>
      </c>
      <c r="E61" s="14">
        <v>220</v>
      </c>
      <c r="F61" s="14">
        <v>220</v>
      </c>
      <c r="G61" s="14">
        <v>220</v>
      </c>
      <c r="H61" s="14">
        <v>400</v>
      </c>
      <c r="I61" s="14">
        <v>220</v>
      </c>
      <c r="J61" s="14">
        <v>330</v>
      </c>
      <c r="K61" s="14">
        <v>275</v>
      </c>
      <c r="L61" s="14">
        <v>275</v>
      </c>
      <c r="M61" s="14">
        <v>2630</v>
      </c>
      <c r="O61" s="11" t="s">
        <v>1</v>
      </c>
      <c r="Q61" s="12">
        <v>5</v>
      </c>
      <c r="R61" s="12">
        <v>110</v>
      </c>
      <c r="S61" s="13">
        <f t="shared" si="27"/>
        <v>0</v>
      </c>
      <c r="T61" s="13">
        <f t="shared" si="28"/>
        <v>-470</v>
      </c>
      <c r="U61" s="13">
        <f t="shared" si="29"/>
        <v>-220</v>
      </c>
      <c r="V61" s="13">
        <f t="shared" si="30"/>
        <v>-220</v>
      </c>
      <c r="W61" s="13">
        <f t="shared" si="31"/>
        <v>-220</v>
      </c>
      <c r="X61" s="13">
        <f t="shared" si="32"/>
        <v>-400</v>
      </c>
      <c r="Y61" s="13">
        <f t="shared" si="33"/>
        <v>-220</v>
      </c>
      <c r="Z61" s="13">
        <f t="shared" si="34"/>
        <v>-330</v>
      </c>
      <c r="AA61" s="13">
        <f t="shared" si="35"/>
        <v>-275</v>
      </c>
      <c r="AB61" s="13">
        <f t="shared" si="36"/>
        <v>-275</v>
      </c>
      <c r="AC61" s="13">
        <f t="shared" si="37"/>
        <v>-2630</v>
      </c>
    </row>
    <row r="62" spans="1:29" x14ac:dyDescent="0.4">
      <c r="A62" s="15" t="s">
        <v>113</v>
      </c>
      <c r="B62" s="11" t="s">
        <v>114</v>
      </c>
      <c r="C62" s="14">
        <v>0</v>
      </c>
      <c r="D62" s="14">
        <v>1716.42</v>
      </c>
      <c r="E62" s="14">
        <v>1120.72</v>
      </c>
      <c r="F62" s="14">
        <v>1175.83</v>
      </c>
      <c r="G62" s="14">
        <v>1229.06</v>
      </c>
      <c r="H62" s="14">
        <v>1195.69</v>
      </c>
      <c r="I62" s="14">
        <v>-6437.72</v>
      </c>
      <c r="J62" s="14">
        <v>0</v>
      </c>
      <c r="K62" s="14">
        <v>0</v>
      </c>
      <c r="L62" s="14">
        <v>0</v>
      </c>
      <c r="M62" s="14">
        <v>0</v>
      </c>
      <c r="O62" s="11" t="s">
        <v>1</v>
      </c>
      <c r="Q62" s="12">
        <v>5</v>
      </c>
      <c r="R62" s="12">
        <v>110</v>
      </c>
      <c r="S62" s="13">
        <f t="shared" si="27"/>
        <v>0</v>
      </c>
      <c r="T62" s="13">
        <f t="shared" si="28"/>
        <v>-1716.42</v>
      </c>
      <c r="U62" s="13">
        <f t="shared" si="29"/>
        <v>-1120.72</v>
      </c>
      <c r="V62" s="13">
        <f t="shared" si="30"/>
        <v>-1175.83</v>
      </c>
      <c r="W62" s="13">
        <f t="shared" si="31"/>
        <v>-1229.06</v>
      </c>
      <c r="X62" s="13">
        <f t="shared" si="32"/>
        <v>-1195.69</v>
      </c>
      <c r="Y62" s="13">
        <f t="shared" si="33"/>
        <v>6437.72</v>
      </c>
      <c r="Z62" s="13">
        <f t="shared" si="34"/>
        <v>0</v>
      </c>
      <c r="AA62" s="13">
        <f t="shared" si="35"/>
        <v>0</v>
      </c>
      <c r="AB62" s="13">
        <f t="shared" si="36"/>
        <v>0</v>
      </c>
      <c r="AC62" s="13">
        <f t="shared" si="37"/>
        <v>0</v>
      </c>
    </row>
    <row r="63" spans="1:29" x14ac:dyDescent="0.4">
      <c r="A63" s="15" t="s">
        <v>115</v>
      </c>
      <c r="B63" s="11" t="s">
        <v>116</v>
      </c>
      <c r="C63" s="14">
        <v>0</v>
      </c>
      <c r="D63" s="14">
        <v>0</v>
      </c>
      <c r="E63" s="14">
        <v>54</v>
      </c>
      <c r="F63" s="14">
        <v>90</v>
      </c>
      <c r="G63" s="14">
        <v>157.51</v>
      </c>
      <c r="H63" s="14">
        <v>455.51</v>
      </c>
      <c r="I63" s="14">
        <v>154</v>
      </c>
      <c r="J63" s="14">
        <v>234</v>
      </c>
      <c r="K63" s="14">
        <v>234</v>
      </c>
      <c r="L63" s="14">
        <v>280</v>
      </c>
      <c r="M63" s="14">
        <v>1659.02</v>
      </c>
      <c r="O63" s="11" t="s">
        <v>1</v>
      </c>
      <c r="Q63" s="12">
        <v>5</v>
      </c>
      <c r="R63" s="12">
        <v>110</v>
      </c>
      <c r="S63" s="13">
        <f t="shared" si="27"/>
        <v>0</v>
      </c>
      <c r="T63" s="13">
        <f t="shared" si="28"/>
        <v>0</v>
      </c>
      <c r="U63" s="13">
        <f t="shared" si="29"/>
        <v>-54</v>
      </c>
      <c r="V63" s="13">
        <f t="shared" si="30"/>
        <v>-90</v>
      </c>
      <c r="W63" s="13">
        <f t="shared" si="31"/>
        <v>-157.51</v>
      </c>
      <c r="X63" s="13">
        <f t="shared" si="32"/>
        <v>-455.51</v>
      </c>
      <c r="Y63" s="13">
        <f t="shared" si="33"/>
        <v>-154</v>
      </c>
      <c r="Z63" s="13">
        <f t="shared" si="34"/>
        <v>-234</v>
      </c>
      <c r="AA63" s="13">
        <f t="shared" si="35"/>
        <v>-234</v>
      </c>
      <c r="AB63" s="13">
        <f t="shared" si="36"/>
        <v>-280</v>
      </c>
      <c r="AC63" s="13">
        <f t="shared" si="37"/>
        <v>-1659.02</v>
      </c>
    </row>
    <row r="64" spans="1:29" x14ac:dyDescent="0.4">
      <c r="A64" s="15" t="s">
        <v>117</v>
      </c>
      <c r="B64" s="11" t="s">
        <v>118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288.74</v>
      </c>
      <c r="K64" s="14">
        <v>0</v>
      </c>
      <c r="L64" s="14">
        <v>192.83</v>
      </c>
      <c r="M64" s="14">
        <v>481.57</v>
      </c>
      <c r="O64" s="11" t="s">
        <v>1</v>
      </c>
      <c r="Q64" s="12">
        <v>5</v>
      </c>
      <c r="R64" s="12">
        <v>110</v>
      </c>
      <c r="S64" s="13">
        <f t="shared" si="27"/>
        <v>0</v>
      </c>
      <c r="T64" s="13">
        <f t="shared" si="28"/>
        <v>0</v>
      </c>
      <c r="U64" s="13">
        <f t="shared" si="29"/>
        <v>0</v>
      </c>
      <c r="V64" s="13">
        <f t="shared" si="30"/>
        <v>0</v>
      </c>
      <c r="W64" s="13">
        <f t="shared" si="31"/>
        <v>0</v>
      </c>
      <c r="X64" s="13">
        <f t="shared" si="32"/>
        <v>0</v>
      </c>
      <c r="Y64" s="13">
        <f t="shared" si="33"/>
        <v>0</v>
      </c>
      <c r="Z64" s="13">
        <f t="shared" si="34"/>
        <v>-288.74</v>
      </c>
      <c r="AA64" s="13">
        <f t="shared" si="35"/>
        <v>0</v>
      </c>
      <c r="AB64" s="13">
        <f t="shared" si="36"/>
        <v>-192.83</v>
      </c>
      <c r="AC64" s="13">
        <f t="shared" si="37"/>
        <v>-481.57</v>
      </c>
    </row>
    <row r="65" spans="1:29" x14ac:dyDescent="0.4">
      <c r="A65" s="15" t="s">
        <v>119</v>
      </c>
      <c r="B65" s="11" t="s">
        <v>120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47.99</v>
      </c>
      <c r="J65" s="14">
        <v>0</v>
      </c>
      <c r="K65" s="14">
        <v>0</v>
      </c>
      <c r="L65" s="14">
        <v>0</v>
      </c>
      <c r="M65" s="14">
        <v>47.99</v>
      </c>
      <c r="O65" s="11" t="s">
        <v>1</v>
      </c>
      <c r="Q65" s="12">
        <v>5</v>
      </c>
      <c r="R65" s="12">
        <v>110</v>
      </c>
      <c r="S65" s="13">
        <f t="shared" si="27"/>
        <v>0</v>
      </c>
      <c r="T65" s="13">
        <f t="shared" si="28"/>
        <v>0</v>
      </c>
      <c r="U65" s="13">
        <f t="shared" si="29"/>
        <v>0</v>
      </c>
      <c r="V65" s="13">
        <f t="shared" si="30"/>
        <v>0</v>
      </c>
      <c r="W65" s="13">
        <f t="shared" si="31"/>
        <v>0</v>
      </c>
      <c r="X65" s="13">
        <f t="shared" si="32"/>
        <v>0</v>
      </c>
      <c r="Y65" s="13">
        <f t="shared" si="33"/>
        <v>-47.99</v>
      </c>
      <c r="Z65" s="13">
        <f t="shared" si="34"/>
        <v>0</v>
      </c>
      <c r="AA65" s="13">
        <f t="shared" si="35"/>
        <v>0</v>
      </c>
      <c r="AB65" s="13">
        <f t="shared" si="36"/>
        <v>0</v>
      </c>
      <c r="AC65" s="13">
        <f t="shared" si="37"/>
        <v>-47.99</v>
      </c>
    </row>
    <row r="66" spans="1:29" x14ac:dyDescent="0.4">
      <c r="A66" s="15" t="s">
        <v>121</v>
      </c>
      <c r="B66" s="11" t="s">
        <v>122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590</v>
      </c>
      <c r="I66" s="14">
        <v>150</v>
      </c>
      <c r="J66" s="14">
        <v>1</v>
      </c>
      <c r="K66" s="14">
        <v>0</v>
      </c>
      <c r="L66" s="14">
        <v>506</v>
      </c>
      <c r="M66" s="14">
        <v>1247</v>
      </c>
      <c r="O66" s="11" t="s">
        <v>1</v>
      </c>
      <c r="Q66" s="12">
        <v>5</v>
      </c>
      <c r="R66" s="12">
        <v>110</v>
      </c>
      <c r="S66" s="13">
        <f t="shared" si="27"/>
        <v>0</v>
      </c>
      <c r="T66" s="13">
        <f t="shared" si="28"/>
        <v>0</v>
      </c>
      <c r="U66" s="13">
        <f t="shared" si="29"/>
        <v>0</v>
      </c>
      <c r="V66" s="13">
        <f t="shared" si="30"/>
        <v>0</v>
      </c>
      <c r="W66" s="13">
        <f t="shared" si="31"/>
        <v>0</v>
      </c>
      <c r="X66" s="13">
        <f t="shared" si="32"/>
        <v>-590</v>
      </c>
      <c r="Y66" s="13">
        <f t="shared" si="33"/>
        <v>-150</v>
      </c>
      <c r="Z66" s="13">
        <f t="shared" si="34"/>
        <v>-1</v>
      </c>
      <c r="AA66" s="13">
        <f t="shared" si="35"/>
        <v>0</v>
      </c>
      <c r="AB66" s="13">
        <f t="shared" si="36"/>
        <v>-506</v>
      </c>
      <c r="AC66" s="13">
        <f t="shared" si="37"/>
        <v>-1247</v>
      </c>
    </row>
    <row r="67" spans="1:29" x14ac:dyDescent="0.4">
      <c r="A67" s="15" t="s">
        <v>123</v>
      </c>
      <c r="B67" s="11" t="s">
        <v>124</v>
      </c>
      <c r="C67" s="14">
        <v>0</v>
      </c>
      <c r="D67" s="14">
        <v>0</v>
      </c>
      <c r="E67" s="14">
        <v>0</v>
      </c>
      <c r="F67" s="14">
        <v>153.51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153.51</v>
      </c>
      <c r="O67" s="11" t="s">
        <v>1</v>
      </c>
      <c r="Q67" s="12">
        <v>5</v>
      </c>
      <c r="R67" s="12">
        <v>110</v>
      </c>
      <c r="S67" s="13">
        <f t="shared" si="27"/>
        <v>0</v>
      </c>
      <c r="T67" s="13">
        <f t="shared" si="28"/>
        <v>0</v>
      </c>
      <c r="U67" s="13">
        <f t="shared" si="29"/>
        <v>0</v>
      </c>
      <c r="V67" s="13">
        <f t="shared" si="30"/>
        <v>-153.51</v>
      </c>
      <c r="W67" s="13">
        <f t="shared" si="31"/>
        <v>0</v>
      </c>
      <c r="X67" s="13">
        <f t="shared" si="32"/>
        <v>0</v>
      </c>
      <c r="Y67" s="13">
        <f t="shared" si="33"/>
        <v>0</v>
      </c>
      <c r="Z67" s="13">
        <f t="shared" si="34"/>
        <v>0</v>
      </c>
      <c r="AA67" s="13">
        <f t="shared" si="35"/>
        <v>0</v>
      </c>
      <c r="AB67" s="13">
        <f t="shared" si="36"/>
        <v>0</v>
      </c>
      <c r="AC67" s="13">
        <f t="shared" si="37"/>
        <v>-153.51</v>
      </c>
    </row>
    <row r="68" spans="1:29" x14ac:dyDescent="0.4">
      <c r="A68" s="15" t="s">
        <v>125</v>
      </c>
      <c r="B68" s="11" t="s">
        <v>126</v>
      </c>
      <c r="C68" s="14">
        <v>0</v>
      </c>
      <c r="D68" s="14">
        <v>0</v>
      </c>
      <c r="E68" s="14">
        <v>0</v>
      </c>
      <c r="F68" s="14">
        <v>286.55</v>
      </c>
      <c r="G68" s="14">
        <v>19.010000000000002</v>
      </c>
      <c r="H68" s="14">
        <v>58.67</v>
      </c>
      <c r="I68" s="14">
        <v>192.8</v>
      </c>
      <c r="J68" s="14">
        <v>0</v>
      </c>
      <c r="K68" s="14">
        <v>0</v>
      </c>
      <c r="L68" s="14">
        <v>0</v>
      </c>
      <c r="M68" s="14">
        <v>557.03</v>
      </c>
      <c r="O68" s="11" t="s">
        <v>1</v>
      </c>
      <c r="Q68" s="12">
        <v>5</v>
      </c>
      <c r="R68" s="12">
        <v>110</v>
      </c>
      <c r="S68" s="13">
        <f t="shared" si="27"/>
        <v>0</v>
      </c>
      <c r="T68" s="13">
        <f t="shared" si="28"/>
        <v>0</v>
      </c>
      <c r="U68" s="13">
        <f t="shared" si="29"/>
        <v>0</v>
      </c>
      <c r="V68" s="13">
        <f t="shared" si="30"/>
        <v>-286.55</v>
      </c>
      <c r="W68" s="13">
        <f t="shared" si="31"/>
        <v>-19.010000000000002</v>
      </c>
      <c r="X68" s="13">
        <f t="shared" si="32"/>
        <v>-58.67</v>
      </c>
      <c r="Y68" s="13">
        <f t="shared" si="33"/>
        <v>-192.8</v>
      </c>
      <c r="Z68" s="13">
        <f t="shared" si="34"/>
        <v>0</v>
      </c>
      <c r="AA68" s="13">
        <f t="shared" si="35"/>
        <v>0</v>
      </c>
      <c r="AB68" s="13">
        <f t="shared" si="36"/>
        <v>0</v>
      </c>
      <c r="AC68" s="13">
        <f t="shared" si="37"/>
        <v>-557.03</v>
      </c>
    </row>
    <row r="69" spans="1:29" x14ac:dyDescent="0.4">
      <c r="A69" s="15" t="s">
        <v>127</v>
      </c>
      <c r="B69" s="11" t="s">
        <v>128</v>
      </c>
      <c r="C69" s="14">
        <v>125.18</v>
      </c>
      <c r="D69" s="14">
        <v>543.30999999999995</v>
      </c>
      <c r="E69" s="14">
        <v>248.66</v>
      </c>
      <c r="F69" s="14">
        <v>659.81</v>
      </c>
      <c r="G69" s="14">
        <v>443.52</v>
      </c>
      <c r="H69" s="14">
        <v>207.44</v>
      </c>
      <c r="I69" s="14">
        <v>28.1</v>
      </c>
      <c r="J69" s="14">
        <v>70.09</v>
      </c>
      <c r="K69" s="14">
        <v>245.37</v>
      </c>
      <c r="L69" s="14">
        <v>126.63</v>
      </c>
      <c r="M69" s="14">
        <v>2698.11</v>
      </c>
      <c r="O69" s="11" t="s">
        <v>1</v>
      </c>
      <c r="Q69" s="12">
        <v>5</v>
      </c>
      <c r="R69" s="12">
        <v>110</v>
      </c>
      <c r="S69" s="13">
        <f t="shared" si="27"/>
        <v>-125.18</v>
      </c>
      <c r="T69" s="13">
        <f t="shared" si="28"/>
        <v>-543.30999999999995</v>
      </c>
      <c r="U69" s="13">
        <f t="shared" si="29"/>
        <v>-248.66</v>
      </c>
      <c r="V69" s="13">
        <f t="shared" si="30"/>
        <v>-659.81</v>
      </c>
      <c r="W69" s="13">
        <f t="shared" si="31"/>
        <v>-443.52</v>
      </c>
      <c r="X69" s="13">
        <f t="shared" si="32"/>
        <v>-207.44</v>
      </c>
      <c r="Y69" s="13">
        <f t="shared" si="33"/>
        <v>-28.1</v>
      </c>
      <c r="Z69" s="13">
        <f t="shared" si="34"/>
        <v>-70.09</v>
      </c>
      <c r="AA69" s="13">
        <f t="shared" si="35"/>
        <v>-245.37</v>
      </c>
      <c r="AB69" s="13">
        <f t="shared" si="36"/>
        <v>-126.63</v>
      </c>
      <c r="AC69" s="13">
        <f t="shared" si="37"/>
        <v>-2698.11</v>
      </c>
    </row>
    <row r="70" spans="1:29" x14ac:dyDescent="0.4">
      <c r="A70" s="15" t="s">
        <v>129</v>
      </c>
      <c r="B70" s="11" t="s">
        <v>130</v>
      </c>
      <c r="C70" s="14">
        <v>193.75</v>
      </c>
      <c r="D70" s="14">
        <v>91.15</v>
      </c>
      <c r="E70" s="14">
        <v>25.27</v>
      </c>
      <c r="F70" s="14">
        <v>7.9</v>
      </c>
      <c r="G70" s="14">
        <v>55.3</v>
      </c>
      <c r="H70" s="14">
        <v>27.65</v>
      </c>
      <c r="I70" s="14">
        <v>124.46</v>
      </c>
      <c r="J70" s="14">
        <v>43.45</v>
      </c>
      <c r="K70" s="14">
        <v>35.549999999999997</v>
      </c>
      <c r="L70" s="14">
        <v>105.97</v>
      </c>
      <c r="M70" s="14">
        <v>710.45</v>
      </c>
      <c r="O70" s="11" t="s">
        <v>1</v>
      </c>
      <c r="Q70" s="12">
        <v>5</v>
      </c>
      <c r="R70" s="12">
        <v>110</v>
      </c>
      <c r="S70" s="13">
        <f t="shared" si="27"/>
        <v>-193.75</v>
      </c>
      <c r="T70" s="13">
        <f t="shared" si="28"/>
        <v>-91.15</v>
      </c>
      <c r="U70" s="13">
        <f t="shared" si="29"/>
        <v>-25.27</v>
      </c>
      <c r="V70" s="13">
        <f t="shared" si="30"/>
        <v>-7.9</v>
      </c>
      <c r="W70" s="13">
        <f t="shared" si="31"/>
        <v>-55.3</v>
      </c>
      <c r="X70" s="13">
        <f t="shared" si="32"/>
        <v>-27.65</v>
      </c>
      <c r="Y70" s="13">
        <f t="shared" si="33"/>
        <v>-124.46</v>
      </c>
      <c r="Z70" s="13">
        <f t="shared" si="34"/>
        <v>-43.45</v>
      </c>
      <c r="AA70" s="13">
        <f t="shared" si="35"/>
        <v>-35.549999999999997</v>
      </c>
      <c r="AB70" s="13">
        <f t="shared" si="36"/>
        <v>-105.97</v>
      </c>
      <c r="AC70" s="13">
        <f t="shared" si="37"/>
        <v>-710.45</v>
      </c>
    </row>
    <row r="71" spans="1:29" x14ac:dyDescent="0.4">
      <c r="A71" s="15" t="s">
        <v>131</v>
      </c>
      <c r="B71" s="11" t="s">
        <v>132</v>
      </c>
      <c r="C71" s="14">
        <v>0</v>
      </c>
      <c r="D71" s="14">
        <v>552.91999999999996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552.91999999999996</v>
      </c>
      <c r="O71" s="11" t="s">
        <v>1</v>
      </c>
      <c r="Q71" s="12">
        <v>5</v>
      </c>
      <c r="R71" s="12">
        <v>110</v>
      </c>
      <c r="S71" s="13">
        <f t="shared" si="27"/>
        <v>0</v>
      </c>
      <c r="T71" s="13">
        <f t="shared" si="28"/>
        <v>-552.91999999999996</v>
      </c>
      <c r="U71" s="13">
        <f t="shared" si="29"/>
        <v>0</v>
      </c>
      <c r="V71" s="13">
        <f t="shared" si="30"/>
        <v>0</v>
      </c>
      <c r="W71" s="13">
        <f t="shared" si="31"/>
        <v>0</v>
      </c>
      <c r="X71" s="13">
        <f t="shared" si="32"/>
        <v>0</v>
      </c>
      <c r="Y71" s="13">
        <f t="shared" si="33"/>
        <v>0</v>
      </c>
      <c r="Z71" s="13">
        <f t="shared" si="34"/>
        <v>0</v>
      </c>
      <c r="AA71" s="13">
        <f t="shared" si="35"/>
        <v>0</v>
      </c>
      <c r="AB71" s="13">
        <f t="shared" si="36"/>
        <v>0</v>
      </c>
      <c r="AC71" s="13">
        <f t="shared" si="37"/>
        <v>-552.91999999999996</v>
      </c>
    </row>
    <row r="72" spans="1:29" x14ac:dyDescent="0.4">
      <c r="A72" s="15" t="s">
        <v>133</v>
      </c>
      <c r="B72" s="11" t="s">
        <v>134</v>
      </c>
      <c r="C72" s="14">
        <v>0</v>
      </c>
      <c r="D72" s="14">
        <v>0</v>
      </c>
      <c r="E72" s="14">
        <v>0</v>
      </c>
      <c r="F72" s="14">
        <v>75</v>
      </c>
      <c r="G72" s="14">
        <v>15.98</v>
      </c>
      <c r="H72" s="14">
        <v>15.98</v>
      </c>
      <c r="I72" s="14">
        <v>17.46</v>
      </c>
      <c r="J72" s="14">
        <v>0</v>
      </c>
      <c r="K72" s="14">
        <v>15.98</v>
      </c>
      <c r="L72" s="14">
        <v>7.99</v>
      </c>
      <c r="M72" s="14">
        <v>148.38999999999999</v>
      </c>
      <c r="O72" s="11" t="s">
        <v>1</v>
      </c>
      <c r="Q72" s="12">
        <v>5</v>
      </c>
      <c r="R72" s="12">
        <v>110</v>
      </c>
      <c r="S72" s="13">
        <f t="shared" si="27"/>
        <v>0</v>
      </c>
      <c r="T72" s="13">
        <f t="shared" si="28"/>
        <v>0</v>
      </c>
      <c r="U72" s="13">
        <f t="shared" si="29"/>
        <v>0</v>
      </c>
      <c r="V72" s="13">
        <f t="shared" si="30"/>
        <v>-75</v>
      </c>
      <c r="W72" s="13">
        <f t="shared" si="31"/>
        <v>-15.98</v>
      </c>
      <c r="X72" s="13">
        <f t="shared" si="32"/>
        <v>-15.98</v>
      </c>
      <c r="Y72" s="13">
        <f t="shared" si="33"/>
        <v>-17.46</v>
      </c>
      <c r="Z72" s="13">
        <f t="shared" si="34"/>
        <v>0</v>
      </c>
      <c r="AA72" s="13">
        <f t="shared" si="35"/>
        <v>-15.98</v>
      </c>
      <c r="AB72" s="13">
        <f t="shared" si="36"/>
        <v>-7.99</v>
      </c>
      <c r="AC72" s="13">
        <f t="shared" si="37"/>
        <v>-148.38999999999999</v>
      </c>
    </row>
    <row r="73" spans="1:29" x14ac:dyDescent="0.4">
      <c r="A73" s="15" t="s">
        <v>135</v>
      </c>
      <c r="B73" s="11" t="s">
        <v>136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435.41</v>
      </c>
      <c r="I73" s="14">
        <v>43.87</v>
      </c>
      <c r="J73" s="14">
        <v>0</v>
      </c>
      <c r="K73" s="14">
        <v>0</v>
      </c>
      <c r="L73" s="14">
        <v>0</v>
      </c>
      <c r="M73" s="14">
        <v>479.28</v>
      </c>
      <c r="O73" s="11" t="s">
        <v>1</v>
      </c>
      <c r="Q73" s="12">
        <v>5</v>
      </c>
      <c r="R73" s="12">
        <v>110</v>
      </c>
      <c r="S73" s="13">
        <f t="shared" si="27"/>
        <v>0</v>
      </c>
      <c r="T73" s="13">
        <f t="shared" si="28"/>
        <v>0</v>
      </c>
      <c r="U73" s="13">
        <f t="shared" si="29"/>
        <v>0</v>
      </c>
      <c r="V73" s="13">
        <f t="shared" si="30"/>
        <v>0</v>
      </c>
      <c r="W73" s="13">
        <f t="shared" si="31"/>
        <v>0</v>
      </c>
      <c r="X73" s="13">
        <f t="shared" si="32"/>
        <v>-435.41</v>
      </c>
      <c r="Y73" s="13">
        <f t="shared" si="33"/>
        <v>-43.87</v>
      </c>
      <c r="Z73" s="13">
        <f t="shared" si="34"/>
        <v>0</v>
      </c>
      <c r="AA73" s="13">
        <f t="shared" si="35"/>
        <v>0</v>
      </c>
      <c r="AB73" s="13">
        <f t="shared" si="36"/>
        <v>0</v>
      </c>
      <c r="AC73" s="13">
        <f t="shared" si="37"/>
        <v>-479.28</v>
      </c>
    </row>
    <row r="74" spans="1:29" x14ac:dyDescent="0.4">
      <c r="A74" s="15" t="s">
        <v>137</v>
      </c>
      <c r="B74" s="11" t="s">
        <v>138</v>
      </c>
      <c r="C74" s="14">
        <v>130</v>
      </c>
      <c r="D74" s="14">
        <v>0</v>
      </c>
      <c r="E74" s="14">
        <v>0</v>
      </c>
      <c r="F74" s="14">
        <v>0</v>
      </c>
      <c r="G74" s="14">
        <v>25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155</v>
      </c>
      <c r="O74" s="11" t="s">
        <v>1</v>
      </c>
      <c r="Q74" s="12">
        <v>5</v>
      </c>
      <c r="R74" s="12">
        <v>110</v>
      </c>
      <c r="S74" s="13">
        <f t="shared" si="27"/>
        <v>-130</v>
      </c>
      <c r="T74" s="13">
        <f t="shared" si="28"/>
        <v>0</v>
      </c>
      <c r="U74" s="13">
        <f t="shared" si="29"/>
        <v>0</v>
      </c>
      <c r="V74" s="13">
        <f t="shared" si="30"/>
        <v>0</v>
      </c>
      <c r="W74" s="13">
        <f t="shared" si="31"/>
        <v>-25</v>
      </c>
      <c r="X74" s="13">
        <f t="shared" si="32"/>
        <v>0</v>
      </c>
      <c r="Y74" s="13">
        <f t="shared" si="33"/>
        <v>0</v>
      </c>
      <c r="Z74" s="13">
        <f t="shared" si="34"/>
        <v>0</v>
      </c>
      <c r="AA74" s="13">
        <f t="shared" si="35"/>
        <v>0</v>
      </c>
      <c r="AB74" s="13">
        <f t="shared" si="36"/>
        <v>0</v>
      </c>
      <c r="AC74" s="13">
        <f t="shared" si="37"/>
        <v>-155</v>
      </c>
    </row>
    <row r="75" spans="1:29" x14ac:dyDescent="0.4">
      <c r="A75" s="15" t="s">
        <v>139</v>
      </c>
      <c r="B75" s="11" t="s">
        <v>140</v>
      </c>
      <c r="C75" s="14">
        <v>0</v>
      </c>
      <c r="D75" s="14">
        <v>0</v>
      </c>
      <c r="E75" s="14">
        <v>0</v>
      </c>
      <c r="F75" s="14">
        <v>181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181</v>
      </c>
      <c r="O75" s="11" t="s">
        <v>1</v>
      </c>
      <c r="Q75" s="12">
        <v>5</v>
      </c>
      <c r="R75" s="12">
        <v>110</v>
      </c>
      <c r="S75" s="13">
        <f t="shared" si="27"/>
        <v>0</v>
      </c>
      <c r="T75" s="13">
        <f t="shared" si="28"/>
        <v>0</v>
      </c>
      <c r="U75" s="13">
        <f t="shared" si="29"/>
        <v>0</v>
      </c>
      <c r="V75" s="13">
        <f t="shared" si="30"/>
        <v>-181</v>
      </c>
      <c r="W75" s="13">
        <f t="shared" si="31"/>
        <v>0</v>
      </c>
      <c r="X75" s="13">
        <f t="shared" si="32"/>
        <v>0</v>
      </c>
      <c r="Y75" s="13">
        <f t="shared" si="33"/>
        <v>0</v>
      </c>
      <c r="Z75" s="13">
        <f t="shared" si="34"/>
        <v>0</v>
      </c>
      <c r="AA75" s="13">
        <f t="shared" si="35"/>
        <v>0</v>
      </c>
      <c r="AB75" s="13">
        <f t="shared" si="36"/>
        <v>0</v>
      </c>
      <c r="AC75" s="13">
        <f t="shared" si="37"/>
        <v>-181</v>
      </c>
    </row>
    <row r="76" spans="1:29" x14ac:dyDescent="0.4">
      <c r="B76" s="10" t="s">
        <v>108</v>
      </c>
      <c r="C76" s="9">
        <f>IF(5 = Q76, S76 * -1, S76)</f>
        <v>1077.83</v>
      </c>
      <c r="D76" s="9">
        <f>IF(5 = Q76, T76 * -1, T76)</f>
        <v>4521.5200000000004</v>
      </c>
      <c r="E76" s="9">
        <f>IF(5 = Q76, U76 * -1, U76)</f>
        <v>2089.29</v>
      </c>
      <c r="F76" s="9">
        <f>IF(5 = Q76, V76 * -1, V76)</f>
        <v>3340.17</v>
      </c>
      <c r="G76" s="9">
        <f>IF(5 = Q76, W76 * -1, W76)</f>
        <v>2835.17</v>
      </c>
      <c r="H76" s="9">
        <f>IF(5 = Q76, X76 * -1, X76)</f>
        <v>3903.73</v>
      </c>
      <c r="I76" s="9">
        <f>IF(5 = Q76, Y76 * -1, Y76)</f>
        <v>-4866.34</v>
      </c>
      <c r="J76" s="9">
        <f>IF(5 = Q76, Z76 * -1, Z76)</f>
        <v>1702.74</v>
      </c>
      <c r="K76" s="9">
        <f>IF(5 = Q76, AA76 * -1, AA76)</f>
        <v>1304.1000000000001</v>
      </c>
      <c r="L76" s="9">
        <f>IF(5 = Q76, AB76 * -1, AB76)</f>
        <v>2068.7699999999995</v>
      </c>
      <c r="M76" s="9">
        <f>IF(5 = Q76, AC76 * -1, AC76)</f>
        <v>17976.979999999996</v>
      </c>
      <c r="O76" s="6" t="str">
        <f>O75</f>
        <v>Orange Tree Village Apartments</v>
      </c>
      <c r="P76" s="6">
        <f>P75</f>
        <v>0</v>
      </c>
      <c r="Q76" s="7">
        <v>5</v>
      </c>
      <c r="R76" s="7">
        <f>R75</f>
        <v>110</v>
      </c>
      <c r="S76" s="8">
        <f t="shared" ref="S76:AC76" si="38">SUM(S60:S75)</f>
        <v>-1077.83</v>
      </c>
      <c r="T76" s="8">
        <f t="shared" si="38"/>
        <v>-4521.5200000000004</v>
      </c>
      <c r="U76" s="8">
        <f t="shared" si="38"/>
        <v>-2089.29</v>
      </c>
      <c r="V76" s="8">
        <f t="shared" si="38"/>
        <v>-3340.17</v>
      </c>
      <c r="W76" s="8">
        <f t="shared" si="38"/>
        <v>-2835.17</v>
      </c>
      <c r="X76" s="8">
        <f t="shared" si="38"/>
        <v>-3903.73</v>
      </c>
      <c r="Y76" s="8">
        <f t="shared" si="38"/>
        <v>4866.34</v>
      </c>
      <c r="Z76" s="8">
        <f t="shared" si="38"/>
        <v>-1702.74</v>
      </c>
      <c r="AA76" s="8">
        <f t="shared" si="38"/>
        <v>-1304.1000000000001</v>
      </c>
      <c r="AB76" s="8">
        <f t="shared" si="38"/>
        <v>-2068.7699999999995</v>
      </c>
      <c r="AC76" s="8">
        <f t="shared" si="38"/>
        <v>-17976.979999999996</v>
      </c>
    </row>
    <row r="78" spans="1:29" x14ac:dyDescent="0.4">
      <c r="A78" s="17" t="s">
        <v>141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29" x14ac:dyDescent="0.4">
      <c r="A79" s="15" t="s">
        <v>142</v>
      </c>
      <c r="B79" s="11" t="s">
        <v>143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177.99</v>
      </c>
      <c r="I79" s="14">
        <v>0</v>
      </c>
      <c r="J79" s="14">
        <v>0</v>
      </c>
      <c r="K79" s="14">
        <v>0</v>
      </c>
      <c r="L79" s="14">
        <v>0</v>
      </c>
      <c r="M79" s="14">
        <v>177.99</v>
      </c>
      <c r="O79" s="11" t="s">
        <v>1</v>
      </c>
      <c r="Q79" s="12">
        <v>5</v>
      </c>
      <c r="R79" s="12">
        <v>110</v>
      </c>
      <c r="S79" s="13">
        <f t="shared" ref="S79:S84" si="39">IF(5 = Q79, C79 * -1, C79)</f>
        <v>0</v>
      </c>
      <c r="T79" s="13">
        <f t="shared" ref="T79:T84" si="40">IF(5 = Q79, D79 * -1, D79)</f>
        <v>0</v>
      </c>
      <c r="U79" s="13">
        <f t="shared" ref="U79:U84" si="41">IF(5 = Q79, E79 * -1, E79)</f>
        <v>0</v>
      </c>
      <c r="V79" s="13">
        <f t="shared" ref="V79:V84" si="42">IF(5 = Q79, F79 * -1, F79)</f>
        <v>0</v>
      </c>
      <c r="W79" s="13">
        <f t="shared" ref="W79:W84" si="43">IF(5 = Q79, G79 * -1, G79)</f>
        <v>0</v>
      </c>
      <c r="X79" s="13">
        <f t="shared" ref="X79:X84" si="44">IF(5 = Q79, H79 * -1, H79)</f>
        <v>-177.99</v>
      </c>
      <c r="Y79" s="13">
        <f t="shared" ref="Y79:Y84" si="45">IF(5 = Q79, I79 * -1, I79)</f>
        <v>0</v>
      </c>
      <c r="Z79" s="13">
        <f t="shared" ref="Z79:Z84" si="46">IF(5 = Q79, J79 * -1, J79)</f>
        <v>0</v>
      </c>
      <c r="AA79" s="13">
        <f t="shared" ref="AA79:AA84" si="47">IF(5 = Q79, K79 * -1, K79)</f>
        <v>0</v>
      </c>
      <c r="AB79" s="13">
        <f t="shared" ref="AB79:AB84" si="48">IF(5 = Q79, L79 * -1, L79)</f>
        <v>0</v>
      </c>
      <c r="AC79" s="13">
        <f t="shared" ref="AC79:AC84" si="49">IF(5 = Q79, M79 * -1, M79)</f>
        <v>-177.99</v>
      </c>
    </row>
    <row r="80" spans="1:29" x14ac:dyDescent="0.4">
      <c r="A80" s="15" t="s">
        <v>144</v>
      </c>
      <c r="B80" s="11" t="s">
        <v>145</v>
      </c>
      <c r="C80" s="14">
        <v>0</v>
      </c>
      <c r="D80" s="14">
        <v>0</v>
      </c>
      <c r="E80" s="14">
        <v>53.38</v>
      </c>
      <c r="F80" s="14">
        <v>0</v>
      </c>
      <c r="G80" s="14">
        <v>3032</v>
      </c>
      <c r="H80" s="14">
        <v>0</v>
      </c>
      <c r="I80" s="14">
        <v>1064</v>
      </c>
      <c r="J80" s="14">
        <v>532</v>
      </c>
      <c r="K80" s="14">
        <v>532</v>
      </c>
      <c r="L80" s="14">
        <v>532</v>
      </c>
      <c r="M80" s="14">
        <v>5745.38</v>
      </c>
      <c r="O80" s="11" t="s">
        <v>1</v>
      </c>
      <c r="Q80" s="12">
        <v>5</v>
      </c>
      <c r="R80" s="12">
        <v>110</v>
      </c>
      <c r="S80" s="13">
        <f t="shared" si="39"/>
        <v>0</v>
      </c>
      <c r="T80" s="13">
        <f t="shared" si="40"/>
        <v>0</v>
      </c>
      <c r="U80" s="13">
        <f t="shared" si="41"/>
        <v>-53.38</v>
      </c>
      <c r="V80" s="13">
        <f t="shared" si="42"/>
        <v>0</v>
      </c>
      <c r="W80" s="13">
        <f t="shared" si="43"/>
        <v>-3032</v>
      </c>
      <c r="X80" s="13">
        <f t="shared" si="44"/>
        <v>0</v>
      </c>
      <c r="Y80" s="13">
        <f t="shared" si="45"/>
        <v>-1064</v>
      </c>
      <c r="Z80" s="13">
        <f t="shared" si="46"/>
        <v>-532</v>
      </c>
      <c r="AA80" s="13">
        <f t="shared" si="47"/>
        <v>-532</v>
      </c>
      <c r="AB80" s="13">
        <f t="shared" si="48"/>
        <v>-532</v>
      </c>
      <c r="AC80" s="13">
        <f t="shared" si="49"/>
        <v>-5745.38</v>
      </c>
    </row>
    <row r="81" spans="1:29" x14ac:dyDescent="0.4">
      <c r="A81" s="15" t="s">
        <v>146</v>
      </c>
      <c r="B81" s="11" t="s">
        <v>147</v>
      </c>
      <c r="C81" s="14">
        <v>0</v>
      </c>
      <c r="D81" s="14">
        <v>0</v>
      </c>
      <c r="E81" s="14">
        <v>0</v>
      </c>
      <c r="F81" s="14">
        <v>200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200</v>
      </c>
      <c r="O81" s="11" t="s">
        <v>1</v>
      </c>
      <c r="Q81" s="12">
        <v>5</v>
      </c>
      <c r="R81" s="12">
        <v>110</v>
      </c>
      <c r="S81" s="13">
        <f t="shared" si="39"/>
        <v>0</v>
      </c>
      <c r="T81" s="13">
        <f t="shared" si="40"/>
        <v>0</v>
      </c>
      <c r="U81" s="13">
        <f t="shared" si="41"/>
        <v>0</v>
      </c>
      <c r="V81" s="13">
        <f t="shared" si="42"/>
        <v>-200</v>
      </c>
      <c r="W81" s="13">
        <f t="shared" si="43"/>
        <v>0</v>
      </c>
      <c r="X81" s="13">
        <f t="shared" si="44"/>
        <v>0</v>
      </c>
      <c r="Y81" s="13">
        <f t="shared" si="45"/>
        <v>0</v>
      </c>
      <c r="Z81" s="13">
        <f t="shared" si="46"/>
        <v>0</v>
      </c>
      <c r="AA81" s="13">
        <f t="shared" si="47"/>
        <v>0</v>
      </c>
      <c r="AB81" s="13">
        <f t="shared" si="48"/>
        <v>0</v>
      </c>
      <c r="AC81" s="13">
        <f t="shared" si="49"/>
        <v>-200</v>
      </c>
    </row>
    <row r="82" spans="1:29" x14ac:dyDescent="0.4">
      <c r="A82" s="15" t="s">
        <v>148</v>
      </c>
      <c r="B82" s="11" t="s">
        <v>149</v>
      </c>
      <c r="C82" s="14">
        <v>0</v>
      </c>
      <c r="D82" s="14">
        <v>0</v>
      </c>
      <c r="E82" s="14">
        <v>0</v>
      </c>
      <c r="F82" s="14">
        <v>52.13</v>
      </c>
      <c r="G82" s="14">
        <v>0</v>
      </c>
      <c r="H82" s="14">
        <v>0</v>
      </c>
      <c r="I82" s="14">
        <v>0</v>
      </c>
      <c r="J82" s="14">
        <v>0</v>
      </c>
      <c r="K82" s="14">
        <v>43.16</v>
      </c>
      <c r="L82" s="14">
        <v>0</v>
      </c>
      <c r="M82" s="14">
        <v>95.29</v>
      </c>
      <c r="O82" s="11" t="s">
        <v>1</v>
      </c>
      <c r="Q82" s="12">
        <v>5</v>
      </c>
      <c r="R82" s="12">
        <v>110</v>
      </c>
      <c r="S82" s="13">
        <f t="shared" si="39"/>
        <v>0</v>
      </c>
      <c r="T82" s="13">
        <f t="shared" si="40"/>
        <v>0</v>
      </c>
      <c r="U82" s="13">
        <f t="shared" si="41"/>
        <v>0</v>
      </c>
      <c r="V82" s="13">
        <f t="shared" si="42"/>
        <v>-52.13</v>
      </c>
      <c r="W82" s="13">
        <f t="shared" si="43"/>
        <v>0</v>
      </c>
      <c r="X82" s="13">
        <f t="shared" si="44"/>
        <v>0</v>
      </c>
      <c r="Y82" s="13">
        <f t="shared" si="45"/>
        <v>0</v>
      </c>
      <c r="Z82" s="13">
        <f t="shared" si="46"/>
        <v>0</v>
      </c>
      <c r="AA82" s="13">
        <f t="shared" si="47"/>
        <v>-43.16</v>
      </c>
      <c r="AB82" s="13">
        <f t="shared" si="48"/>
        <v>0</v>
      </c>
      <c r="AC82" s="13">
        <f t="shared" si="49"/>
        <v>-95.29</v>
      </c>
    </row>
    <row r="83" spans="1:29" x14ac:dyDescent="0.4">
      <c r="A83" s="15" t="s">
        <v>150</v>
      </c>
      <c r="B83" s="11" t="s">
        <v>151</v>
      </c>
      <c r="C83" s="14">
        <v>0</v>
      </c>
      <c r="D83" s="14">
        <v>29.17</v>
      </c>
      <c r="E83" s="14">
        <v>160.53</v>
      </c>
      <c r="F83" s="14">
        <v>139.22</v>
      </c>
      <c r="G83" s="14">
        <v>0</v>
      </c>
      <c r="H83" s="14">
        <v>0</v>
      </c>
      <c r="I83" s="14">
        <v>35.82</v>
      </c>
      <c r="J83" s="14">
        <v>30.38</v>
      </c>
      <c r="K83" s="14">
        <v>0</v>
      </c>
      <c r="L83" s="14">
        <v>101.95</v>
      </c>
      <c r="M83" s="14">
        <v>497.07</v>
      </c>
      <c r="O83" s="11" t="s">
        <v>1</v>
      </c>
      <c r="Q83" s="12">
        <v>5</v>
      </c>
      <c r="R83" s="12">
        <v>110</v>
      </c>
      <c r="S83" s="13">
        <f t="shared" si="39"/>
        <v>0</v>
      </c>
      <c r="T83" s="13">
        <f t="shared" si="40"/>
        <v>-29.17</v>
      </c>
      <c r="U83" s="13">
        <f t="shared" si="41"/>
        <v>-160.53</v>
      </c>
      <c r="V83" s="13">
        <f t="shared" si="42"/>
        <v>-139.22</v>
      </c>
      <c r="W83" s="13">
        <f t="shared" si="43"/>
        <v>0</v>
      </c>
      <c r="X83" s="13">
        <f t="shared" si="44"/>
        <v>0</v>
      </c>
      <c r="Y83" s="13">
        <f t="shared" si="45"/>
        <v>-35.82</v>
      </c>
      <c r="Z83" s="13">
        <f t="shared" si="46"/>
        <v>-30.38</v>
      </c>
      <c r="AA83" s="13">
        <f t="shared" si="47"/>
        <v>0</v>
      </c>
      <c r="AB83" s="13">
        <f t="shared" si="48"/>
        <v>-101.95</v>
      </c>
      <c r="AC83" s="13">
        <f t="shared" si="49"/>
        <v>-497.07</v>
      </c>
    </row>
    <row r="84" spans="1:29" x14ac:dyDescent="0.4">
      <c r="A84" s="15" t="s">
        <v>152</v>
      </c>
      <c r="B84" s="11" t="s">
        <v>153</v>
      </c>
      <c r="C84" s="14">
        <v>0</v>
      </c>
      <c r="D84" s="14">
        <v>0</v>
      </c>
      <c r="E84" s="14">
        <v>0</v>
      </c>
      <c r="F84" s="14">
        <v>0</v>
      </c>
      <c r="G84" s="14">
        <v>250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250</v>
      </c>
      <c r="O84" s="11" t="s">
        <v>1</v>
      </c>
      <c r="Q84" s="12">
        <v>5</v>
      </c>
      <c r="R84" s="12">
        <v>110</v>
      </c>
      <c r="S84" s="13">
        <f t="shared" si="39"/>
        <v>0</v>
      </c>
      <c r="T84" s="13">
        <f t="shared" si="40"/>
        <v>0</v>
      </c>
      <c r="U84" s="13">
        <f t="shared" si="41"/>
        <v>0</v>
      </c>
      <c r="V84" s="13">
        <f t="shared" si="42"/>
        <v>0</v>
      </c>
      <c r="W84" s="13">
        <f t="shared" si="43"/>
        <v>-250</v>
      </c>
      <c r="X84" s="13">
        <f t="shared" si="44"/>
        <v>0</v>
      </c>
      <c r="Y84" s="13">
        <f t="shared" si="45"/>
        <v>0</v>
      </c>
      <c r="Z84" s="13">
        <f t="shared" si="46"/>
        <v>0</v>
      </c>
      <c r="AA84" s="13">
        <f t="shared" si="47"/>
        <v>0</v>
      </c>
      <c r="AB84" s="13">
        <f t="shared" si="48"/>
        <v>0</v>
      </c>
      <c r="AC84" s="13">
        <f t="shared" si="49"/>
        <v>-250</v>
      </c>
    </row>
    <row r="85" spans="1:29" x14ac:dyDescent="0.4">
      <c r="B85" s="10" t="s">
        <v>141</v>
      </c>
      <c r="C85" s="9">
        <f>IF(5 = Q85, S85 * -1, S85)</f>
        <v>0</v>
      </c>
      <c r="D85" s="9">
        <f>IF(5 = Q85, T85 * -1, T85)</f>
        <v>29.17</v>
      </c>
      <c r="E85" s="9">
        <f>IF(5 = Q85, U85 * -1, U85)</f>
        <v>213.91</v>
      </c>
      <c r="F85" s="9">
        <f>IF(5 = Q85, V85 * -1, V85)</f>
        <v>391.35</v>
      </c>
      <c r="G85" s="9">
        <f>IF(5 = Q85, W85 * -1, W85)</f>
        <v>3282</v>
      </c>
      <c r="H85" s="9">
        <f>IF(5 = Q85, X85 * -1, X85)</f>
        <v>177.99</v>
      </c>
      <c r="I85" s="9">
        <f>IF(5 = Q85, Y85 * -1, Y85)</f>
        <v>1099.82</v>
      </c>
      <c r="J85" s="9">
        <f>IF(5 = Q85, Z85 * -1, Z85)</f>
        <v>562.38</v>
      </c>
      <c r="K85" s="9">
        <f>IF(5 = Q85, AA85 * -1, AA85)</f>
        <v>575.16</v>
      </c>
      <c r="L85" s="9">
        <f>IF(5 = Q85, AB85 * -1, AB85)</f>
        <v>633.95000000000005</v>
      </c>
      <c r="M85" s="9">
        <f>IF(5 = Q85, AC85 * -1, AC85)</f>
        <v>6965.73</v>
      </c>
      <c r="O85" s="6" t="str">
        <f>O84</f>
        <v>Orange Tree Village Apartments</v>
      </c>
      <c r="P85" s="6">
        <f>P84</f>
        <v>0</v>
      </c>
      <c r="Q85" s="7">
        <v>5</v>
      </c>
      <c r="R85" s="7">
        <f>R84</f>
        <v>110</v>
      </c>
      <c r="S85" s="8">
        <f t="shared" ref="S85:AC85" si="50">SUM(S79:S84)</f>
        <v>0</v>
      </c>
      <c r="T85" s="8">
        <f t="shared" si="50"/>
        <v>-29.17</v>
      </c>
      <c r="U85" s="8">
        <f t="shared" si="50"/>
        <v>-213.91</v>
      </c>
      <c r="V85" s="8">
        <f t="shared" si="50"/>
        <v>-391.35</v>
      </c>
      <c r="W85" s="8">
        <f t="shared" si="50"/>
        <v>-3282</v>
      </c>
      <c r="X85" s="8">
        <f t="shared" si="50"/>
        <v>-177.99</v>
      </c>
      <c r="Y85" s="8">
        <f t="shared" si="50"/>
        <v>-1099.82</v>
      </c>
      <c r="Z85" s="8">
        <f t="shared" si="50"/>
        <v>-562.38</v>
      </c>
      <c r="AA85" s="8">
        <f t="shared" si="50"/>
        <v>-575.16</v>
      </c>
      <c r="AB85" s="8">
        <f t="shared" si="50"/>
        <v>-633.95000000000005</v>
      </c>
      <c r="AC85" s="8">
        <f t="shared" si="50"/>
        <v>-6965.73</v>
      </c>
    </row>
    <row r="87" spans="1:29" x14ac:dyDescent="0.4">
      <c r="A87" s="17" t="s">
        <v>154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29" x14ac:dyDescent="0.4">
      <c r="A88" s="15" t="s">
        <v>155</v>
      </c>
      <c r="B88" s="11" t="s">
        <v>156</v>
      </c>
      <c r="C88" s="14">
        <v>0</v>
      </c>
      <c r="D88" s="14">
        <v>221.73</v>
      </c>
      <c r="E88" s="14">
        <v>217</v>
      </c>
      <c r="F88" s="14">
        <v>411.03</v>
      </c>
      <c r="G88" s="14">
        <v>582.72</v>
      </c>
      <c r="H88" s="14">
        <v>585.09</v>
      </c>
      <c r="I88" s="14">
        <v>538.08000000000004</v>
      </c>
      <c r="J88" s="14">
        <v>557.66999999999996</v>
      </c>
      <c r="K88" s="14">
        <v>400.09</v>
      </c>
      <c r="L88" s="14">
        <v>407.3</v>
      </c>
      <c r="M88" s="14">
        <v>3920.71</v>
      </c>
      <c r="O88" s="11" t="s">
        <v>1</v>
      </c>
      <c r="Q88" s="12">
        <v>5</v>
      </c>
      <c r="R88" s="12">
        <v>110</v>
      </c>
      <c r="S88" s="13">
        <f t="shared" ref="S88:S98" si="51">IF(5 = Q88, C88 * -1, C88)</f>
        <v>0</v>
      </c>
      <c r="T88" s="13">
        <f t="shared" ref="T88:T98" si="52">IF(5 = Q88, D88 * -1, D88)</f>
        <v>-221.73</v>
      </c>
      <c r="U88" s="13">
        <f t="shared" ref="U88:U98" si="53">IF(5 = Q88, E88 * -1, E88)</f>
        <v>-217</v>
      </c>
      <c r="V88" s="13">
        <f t="shared" ref="V88:V98" si="54">IF(5 = Q88, F88 * -1, F88)</f>
        <v>-411.03</v>
      </c>
      <c r="W88" s="13">
        <f t="shared" ref="W88:W98" si="55">IF(5 = Q88, G88 * -1, G88)</f>
        <v>-582.72</v>
      </c>
      <c r="X88" s="13">
        <f t="shared" ref="X88:X98" si="56">IF(5 = Q88, H88 * -1, H88)</f>
        <v>-585.09</v>
      </c>
      <c r="Y88" s="13">
        <f t="shared" ref="Y88:Y98" si="57">IF(5 = Q88, I88 * -1, I88)</f>
        <v>-538.08000000000004</v>
      </c>
      <c r="Z88" s="13">
        <f t="shared" ref="Z88:Z98" si="58">IF(5 = Q88, J88 * -1, J88)</f>
        <v>-557.66999999999996</v>
      </c>
      <c r="AA88" s="13">
        <f t="shared" ref="AA88:AA98" si="59">IF(5 = Q88, K88 * -1, K88)</f>
        <v>-400.09</v>
      </c>
      <c r="AB88" s="13">
        <f t="shared" ref="AB88:AB98" si="60">IF(5 = Q88, L88 * -1, L88)</f>
        <v>-407.3</v>
      </c>
      <c r="AC88" s="13">
        <f t="shared" ref="AC88:AC98" si="61">IF(5 = Q88, M88 * -1, M88)</f>
        <v>-3920.71</v>
      </c>
    </row>
    <row r="89" spans="1:29" x14ac:dyDescent="0.4">
      <c r="A89" s="15" t="s">
        <v>157</v>
      </c>
      <c r="B89" s="11" t="s">
        <v>158</v>
      </c>
      <c r="C89" s="14">
        <v>0</v>
      </c>
      <c r="D89" s="14">
        <v>0</v>
      </c>
      <c r="E89" s="14">
        <v>0</v>
      </c>
      <c r="F89" s="14">
        <v>107.16</v>
      </c>
      <c r="G89" s="14">
        <v>0</v>
      </c>
      <c r="H89" s="14">
        <v>-54.95</v>
      </c>
      <c r="I89" s="14">
        <v>0</v>
      </c>
      <c r="J89" s="14">
        <v>0</v>
      </c>
      <c r="K89" s="14">
        <v>0</v>
      </c>
      <c r="L89" s="14">
        <v>0</v>
      </c>
      <c r="M89" s="14">
        <v>52.21</v>
      </c>
      <c r="O89" s="11" t="s">
        <v>1</v>
      </c>
      <c r="Q89" s="12">
        <v>5</v>
      </c>
      <c r="R89" s="12">
        <v>110</v>
      </c>
      <c r="S89" s="13">
        <f t="shared" si="51"/>
        <v>0</v>
      </c>
      <c r="T89" s="13">
        <f t="shared" si="52"/>
        <v>0</v>
      </c>
      <c r="U89" s="13">
        <f t="shared" si="53"/>
        <v>0</v>
      </c>
      <c r="V89" s="13">
        <f t="shared" si="54"/>
        <v>-107.16</v>
      </c>
      <c r="W89" s="13">
        <f t="shared" si="55"/>
        <v>0</v>
      </c>
      <c r="X89" s="13">
        <f t="shared" si="56"/>
        <v>54.95</v>
      </c>
      <c r="Y89" s="13">
        <f t="shared" si="57"/>
        <v>0</v>
      </c>
      <c r="Z89" s="13">
        <f t="shared" si="58"/>
        <v>0</v>
      </c>
      <c r="AA89" s="13">
        <f t="shared" si="59"/>
        <v>0</v>
      </c>
      <c r="AB89" s="13">
        <f t="shared" si="60"/>
        <v>0</v>
      </c>
      <c r="AC89" s="13">
        <f t="shared" si="61"/>
        <v>-52.21</v>
      </c>
    </row>
    <row r="90" spans="1:29" x14ac:dyDescent="0.4">
      <c r="A90" s="15" t="s">
        <v>159</v>
      </c>
      <c r="B90" s="11" t="s">
        <v>160</v>
      </c>
      <c r="C90" s="14">
        <v>0</v>
      </c>
      <c r="D90" s="14">
        <v>1458.81</v>
      </c>
      <c r="E90" s="14">
        <v>1171.44</v>
      </c>
      <c r="F90" s="14">
        <v>2103.46</v>
      </c>
      <c r="G90" s="14">
        <v>2389.7399999999998</v>
      </c>
      <c r="H90" s="14">
        <v>1728.08</v>
      </c>
      <c r="I90" s="14">
        <v>927.94</v>
      </c>
      <c r="J90" s="14">
        <v>399.89</v>
      </c>
      <c r="K90" s="14">
        <v>544.41</v>
      </c>
      <c r="L90" s="14">
        <v>741.88</v>
      </c>
      <c r="M90" s="14">
        <v>11465.65</v>
      </c>
      <c r="O90" s="11" t="s">
        <v>1</v>
      </c>
      <c r="Q90" s="12">
        <v>5</v>
      </c>
      <c r="R90" s="12">
        <v>110</v>
      </c>
      <c r="S90" s="13">
        <f t="shared" si="51"/>
        <v>0</v>
      </c>
      <c r="T90" s="13">
        <f t="shared" si="52"/>
        <v>-1458.81</v>
      </c>
      <c r="U90" s="13">
        <f t="shared" si="53"/>
        <v>-1171.44</v>
      </c>
      <c r="V90" s="13">
        <f t="shared" si="54"/>
        <v>-2103.46</v>
      </c>
      <c r="W90" s="13">
        <f t="shared" si="55"/>
        <v>-2389.7399999999998</v>
      </c>
      <c r="X90" s="13">
        <f t="shared" si="56"/>
        <v>-1728.08</v>
      </c>
      <c r="Y90" s="13">
        <f t="shared" si="57"/>
        <v>-927.94</v>
      </c>
      <c r="Z90" s="13">
        <f t="shared" si="58"/>
        <v>-399.89</v>
      </c>
      <c r="AA90" s="13">
        <f t="shared" si="59"/>
        <v>-544.41</v>
      </c>
      <c r="AB90" s="13">
        <f t="shared" si="60"/>
        <v>-741.88</v>
      </c>
      <c r="AC90" s="13">
        <f t="shared" si="61"/>
        <v>-11465.65</v>
      </c>
    </row>
    <row r="91" spans="1:29" x14ac:dyDescent="0.4">
      <c r="A91" s="15" t="s">
        <v>161</v>
      </c>
      <c r="B91" s="11" t="s">
        <v>162</v>
      </c>
      <c r="C91" s="14">
        <v>0</v>
      </c>
      <c r="D91" s="14">
        <v>114.61</v>
      </c>
      <c r="E91" s="14">
        <v>50.91</v>
      </c>
      <c r="F91" s="14">
        <v>51.66</v>
      </c>
      <c r="G91" s="14">
        <v>49.79</v>
      </c>
      <c r="H91" s="14">
        <v>0</v>
      </c>
      <c r="I91" s="14">
        <v>42.81</v>
      </c>
      <c r="J91" s="14">
        <v>51.15</v>
      </c>
      <c r="K91" s="14">
        <v>51.02</v>
      </c>
      <c r="L91" s="14">
        <v>462.57</v>
      </c>
      <c r="M91" s="14">
        <v>874.52</v>
      </c>
      <c r="O91" s="11" t="s">
        <v>1</v>
      </c>
      <c r="Q91" s="12">
        <v>5</v>
      </c>
      <c r="R91" s="12">
        <v>110</v>
      </c>
      <c r="S91" s="13">
        <f t="shared" si="51"/>
        <v>0</v>
      </c>
      <c r="T91" s="13">
        <f t="shared" si="52"/>
        <v>-114.61</v>
      </c>
      <c r="U91" s="13">
        <f t="shared" si="53"/>
        <v>-50.91</v>
      </c>
      <c r="V91" s="13">
        <f t="shared" si="54"/>
        <v>-51.66</v>
      </c>
      <c r="W91" s="13">
        <f t="shared" si="55"/>
        <v>-49.79</v>
      </c>
      <c r="X91" s="13">
        <f t="shared" si="56"/>
        <v>0</v>
      </c>
      <c r="Y91" s="13">
        <f t="shared" si="57"/>
        <v>-42.81</v>
      </c>
      <c r="Z91" s="13">
        <f t="shared" si="58"/>
        <v>-51.15</v>
      </c>
      <c r="AA91" s="13">
        <f t="shared" si="59"/>
        <v>-51.02</v>
      </c>
      <c r="AB91" s="13">
        <f t="shared" si="60"/>
        <v>-462.57</v>
      </c>
      <c r="AC91" s="13">
        <f t="shared" si="61"/>
        <v>-874.52</v>
      </c>
    </row>
    <row r="92" spans="1:29" x14ac:dyDescent="0.4">
      <c r="A92" s="15" t="s">
        <v>163</v>
      </c>
      <c r="B92" s="11" t="s">
        <v>164</v>
      </c>
      <c r="C92" s="14">
        <v>0</v>
      </c>
      <c r="D92" s="14">
        <v>2112.85</v>
      </c>
      <c r="E92" s="14">
        <v>2719.55</v>
      </c>
      <c r="F92" s="14">
        <v>2903.52</v>
      </c>
      <c r="G92" s="14">
        <v>2896.8</v>
      </c>
      <c r="H92" s="14">
        <v>2395.23</v>
      </c>
      <c r="I92" s="14">
        <v>2902.76</v>
      </c>
      <c r="J92" s="14">
        <v>2159.42</v>
      </c>
      <c r="K92" s="14">
        <v>2636.86</v>
      </c>
      <c r="L92" s="14">
        <v>1975.05</v>
      </c>
      <c r="M92" s="14">
        <v>22702.04</v>
      </c>
      <c r="O92" s="11" t="s">
        <v>1</v>
      </c>
      <c r="Q92" s="12">
        <v>5</v>
      </c>
      <c r="R92" s="12">
        <v>110</v>
      </c>
      <c r="S92" s="13">
        <f t="shared" si="51"/>
        <v>0</v>
      </c>
      <c r="T92" s="13">
        <f t="shared" si="52"/>
        <v>-2112.85</v>
      </c>
      <c r="U92" s="13">
        <f t="shared" si="53"/>
        <v>-2719.55</v>
      </c>
      <c r="V92" s="13">
        <f t="shared" si="54"/>
        <v>-2903.52</v>
      </c>
      <c r="W92" s="13">
        <f t="shared" si="55"/>
        <v>-2896.8</v>
      </c>
      <c r="X92" s="13">
        <f t="shared" si="56"/>
        <v>-2395.23</v>
      </c>
      <c r="Y92" s="13">
        <f t="shared" si="57"/>
        <v>-2902.76</v>
      </c>
      <c r="Z92" s="13">
        <f t="shared" si="58"/>
        <v>-2159.42</v>
      </c>
      <c r="AA92" s="13">
        <f t="shared" si="59"/>
        <v>-2636.86</v>
      </c>
      <c r="AB92" s="13">
        <f t="shared" si="60"/>
        <v>-1975.05</v>
      </c>
      <c r="AC92" s="13">
        <f t="shared" si="61"/>
        <v>-22702.04</v>
      </c>
    </row>
    <row r="93" spans="1:29" x14ac:dyDescent="0.4">
      <c r="A93" s="15" t="s">
        <v>165</v>
      </c>
      <c r="B93" s="11" t="s">
        <v>166</v>
      </c>
      <c r="C93" s="14">
        <v>0</v>
      </c>
      <c r="D93" s="14">
        <v>97.2</v>
      </c>
      <c r="E93" s="14">
        <v>5054.8</v>
      </c>
      <c r="F93" s="14">
        <v>0</v>
      </c>
      <c r="G93" s="14">
        <v>4898.6000000000004</v>
      </c>
      <c r="H93" s="14">
        <v>1000</v>
      </c>
      <c r="I93" s="14">
        <v>1000</v>
      </c>
      <c r="J93" s="14">
        <v>1000</v>
      </c>
      <c r="K93" s="14">
        <v>1035</v>
      </c>
      <c r="L93" s="14">
        <v>1000</v>
      </c>
      <c r="M93" s="14">
        <v>15085.6</v>
      </c>
      <c r="O93" s="11" t="s">
        <v>1</v>
      </c>
      <c r="Q93" s="12">
        <v>5</v>
      </c>
      <c r="R93" s="12">
        <v>110</v>
      </c>
      <c r="S93" s="13">
        <f t="shared" si="51"/>
        <v>0</v>
      </c>
      <c r="T93" s="13">
        <f t="shared" si="52"/>
        <v>-97.2</v>
      </c>
      <c r="U93" s="13">
        <f t="shared" si="53"/>
        <v>-5054.8</v>
      </c>
      <c r="V93" s="13">
        <f t="shared" si="54"/>
        <v>0</v>
      </c>
      <c r="W93" s="13">
        <f t="shared" si="55"/>
        <v>-4898.6000000000004</v>
      </c>
      <c r="X93" s="13">
        <f t="shared" si="56"/>
        <v>-1000</v>
      </c>
      <c r="Y93" s="13">
        <f t="shared" si="57"/>
        <v>-1000</v>
      </c>
      <c r="Z93" s="13">
        <f t="shared" si="58"/>
        <v>-1000</v>
      </c>
      <c r="AA93" s="13">
        <f t="shared" si="59"/>
        <v>-1035</v>
      </c>
      <c r="AB93" s="13">
        <f t="shared" si="60"/>
        <v>-1000</v>
      </c>
      <c r="AC93" s="13">
        <f t="shared" si="61"/>
        <v>-15085.6</v>
      </c>
    </row>
    <row r="94" spans="1:29" x14ac:dyDescent="0.4">
      <c r="A94" s="15" t="s">
        <v>167</v>
      </c>
      <c r="B94" s="11" t="s">
        <v>168</v>
      </c>
      <c r="C94" s="14">
        <v>0</v>
      </c>
      <c r="D94" s="14">
        <v>3286.5</v>
      </c>
      <c r="E94" s="14">
        <v>3145.63</v>
      </c>
      <c r="F94" s="14">
        <v>4077.03</v>
      </c>
      <c r="G94" s="14">
        <v>3110.4</v>
      </c>
      <c r="H94" s="14">
        <v>3820.56</v>
      </c>
      <c r="I94" s="14">
        <v>4575.2700000000004</v>
      </c>
      <c r="J94" s="14">
        <v>3293.96</v>
      </c>
      <c r="K94" s="14">
        <v>4265.34</v>
      </c>
      <c r="L94" s="14">
        <v>3190.69</v>
      </c>
      <c r="M94" s="14">
        <v>32765.38</v>
      </c>
      <c r="O94" s="11" t="s">
        <v>1</v>
      </c>
      <c r="Q94" s="12">
        <v>5</v>
      </c>
      <c r="R94" s="12">
        <v>110</v>
      </c>
      <c r="S94" s="13">
        <f t="shared" si="51"/>
        <v>0</v>
      </c>
      <c r="T94" s="13">
        <f t="shared" si="52"/>
        <v>-3286.5</v>
      </c>
      <c r="U94" s="13">
        <f t="shared" si="53"/>
        <v>-3145.63</v>
      </c>
      <c r="V94" s="13">
        <f t="shared" si="54"/>
        <v>-4077.03</v>
      </c>
      <c r="W94" s="13">
        <f t="shared" si="55"/>
        <v>-3110.4</v>
      </c>
      <c r="X94" s="13">
        <f t="shared" si="56"/>
        <v>-3820.56</v>
      </c>
      <c r="Y94" s="13">
        <f t="shared" si="57"/>
        <v>-4575.2700000000004</v>
      </c>
      <c r="Z94" s="13">
        <f t="shared" si="58"/>
        <v>-3293.96</v>
      </c>
      <c r="AA94" s="13">
        <f t="shared" si="59"/>
        <v>-4265.34</v>
      </c>
      <c r="AB94" s="13">
        <f t="shared" si="60"/>
        <v>-3190.69</v>
      </c>
      <c r="AC94" s="13">
        <f t="shared" si="61"/>
        <v>-32765.38</v>
      </c>
    </row>
    <row r="95" spans="1:29" x14ac:dyDescent="0.4">
      <c r="A95" s="15" t="s">
        <v>169</v>
      </c>
      <c r="B95" s="11" t="s">
        <v>170</v>
      </c>
      <c r="C95" s="14">
        <v>0</v>
      </c>
      <c r="D95" s="14">
        <v>9.42</v>
      </c>
      <c r="E95" s="14">
        <v>19.29</v>
      </c>
      <c r="F95" s="14">
        <v>19.29</v>
      </c>
      <c r="G95" s="14">
        <v>19.29</v>
      </c>
      <c r="H95" s="14">
        <v>-0.01</v>
      </c>
      <c r="I95" s="14">
        <v>38.049999999999997</v>
      </c>
      <c r="J95" s="14">
        <v>18.829999999999998</v>
      </c>
      <c r="K95" s="14">
        <v>18.829999999999998</v>
      </c>
      <c r="L95" s="14">
        <v>18.829999999999998</v>
      </c>
      <c r="M95" s="14">
        <v>161.82</v>
      </c>
      <c r="O95" s="11" t="s">
        <v>1</v>
      </c>
      <c r="Q95" s="12">
        <v>5</v>
      </c>
      <c r="R95" s="12">
        <v>110</v>
      </c>
      <c r="S95" s="13">
        <f t="shared" si="51"/>
        <v>0</v>
      </c>
      <c r="T95" s="13">
        <f t="shared" si="52"/>
        <v>-9.42</v>
      </c>
      <c r="U95" s="13">
        <f t="shared" si="53"/>
        <v>-19.29</v>
      </c>
      <c r="V95" s="13">
        <f t="shared" si="54"/>
        <v>-19.29</v>
      </c>
      <c r="W95" s="13">
        <f t="shared" si="55"/>
        <v>-19.29</v>
      </c>
      <c r="X95" s="13">
        <f t="shared" si="56"/>
        <v>0.01</v>
      </c>
      <c r="Y95" s="13">
        <f t="shared" si="57"/>
        <v>-38.049999999999997</v>
      </c>
      <c r="Z95" s="13">
        <f t="shared" si="58"/>
        <v>-18.829999999999998</v>
      </c>
      <c r="AA95" s="13">
        <f t="shared" si="59"/>
        <v>-18.829999999999998</v>
      </c>
      <c r="AB95" s="13">
        <f t="shared" si="60"/>
        <v>-18.829999999999998</v>
      </c>
      <c r="AC95" s="13">
        <f t="shared" si="61"/>
        <v>-161.82</v>
      </c>
    </row>
    <row r="96" spans="1:29" x14ac:dyDescent="0.4">
      <c r="A96" s="15" t="s">
        <v>171</v>
      </c>
      <c r="B96" s="11" t="s">
        <v>172</v>
      </c>
      <c r="C96" s="14">
        <v>0</v>
      </c>
      <c r="D96" s="14">
        <v>0</v>
      </c>
      <c r="E96" s="14">
        <v>0</v>
      </c>
      <c r="F96" s="14">
        <v>15.98</v>
      </c>
      <c r="G96" s="14">
        <v>15.98</v>
      </c>
      <c r="H96" s="14">
        <v>-15.98</v>
      </c>
      <c r="I96" s="14">
        <v>0</v>
      </c>
      <c r="J96" s="14">
        <v>0</v>
      </c>
      <c r="K96" s="14">
        <v>0</v>
      </c>
      <c r="L96" s="14">
        <v>0</v>
      </c>
      <c r="M96" s="14">
        <v>15.98</v>
      </c>
      <c r="O96" s="11" t="s">
        <v>1</v>
      </c>
      <c r="Q96" s="12">
        <v>5</v>
      </c>
      <c r="R96" s="12">
        <v>110</v>
      </c>
      <c r="S96" s="13">
        <f t="shared" si="51"/>
        <v>0</v>
      </c>
      <c r="T96" s="13">
        <f t="shared" si="52"/>
        <v>0</v>
      </c>
      <c r="U96" s="13">
        <f t="shared" si="53"/>
        <v>0</v>
      </c>
      <c r="V96" s="13">
        <f t="shared" si="54"/>
        <v>-15.98</v>
      </c>
      <c r="W96" s="13">
        <f t="shared" si="55"/>
        <v>-15.98</v>
      </c>
      <c r="X96" s="13">
        <f t="shared" si="56"/>
        <v>15.98</v>
      </c>
      <c r="Y96" s="13">
        <f t="shared" si="57"/>
        <v>0</v>
      </c>
      <c r="Z96" s="13">
        <f t="shared" si="58"/>
        <v>0</v>
      </c>
      <c r="AA96" s="13">
        <f t="shared" si="59"/>
        <v>0</v>
      </c>
      <c r="AB96" s="13">
        <f t="shared" si="60"/>
        <v>0</v>
      </c>
      <c r="AC96" s="13">
        <f t="shared" si="61"/>
        <v>-15.98</v>
      </c>
    </row>
    <row r="97" spans="1:29" x14ac:dyDescent="0.4">
      <c r="A97" s="15" t="s">
        <v>173</v>
      </c>
      <c r="B97" s="11" t="s">
        <v>174</v>
      </c>
      <c r="C97" s="14">
        <v>0</v>
      </c>
      <c r="D97" s="14">
        <v>400.16</v>
      </c>
      <c r="E97" s="14">
        <v>356.65</v>
      </c>
      <c r="F97" s="14">
        <v>315.26</v>
      </c>
      <c r="G97" s="14">
        <v>314.5</v>
      </c>
      <c r="H97" s="14">
        <v>300.89</v>
      </c>
      <c r="I97" s="14">
        <v>299.01</v>
      </c>
      <c r="J97" s="14">
        <v>299.39</v>
      </c>
      <c r="K97" s="14">
        <v>300.93</v>
      </c>
      <c r="L97" s="14">
        <v>301.94</v>
      </c>
      <c r="M97" s="14">
        <v>2888.73</v>
      </c>
      <c r="O97" s="11" t="s">
        <v>1</v>
      </c>
      <c r="Q97" s="12">
        <v>5</v>
      </c>
      <c r="R97" s="12">
        <v>110</v>
      </c>
      <c r="S97" s="13">
        <f t="shared" si="51"/>
        <v>0</v>
      </c>
      <c r="T97" s="13">
        <f t="shared" si="52"/>
        <v>-400.16</v>
      </c>
      <c r="U97" s="13">
        <f t="shared" si="53"/>
        <v>-356.65</v>
      </c>
      <c r="V97" s="13">
        <f t="shared" si="54"/>
        <v>-315.26</v>
      </c>
      <c r="W97" s="13">
        <f t="shared" si="55"/>
        <v>-314.5</v>
      </c>
      <c r="X97" s="13">
        <f t="shared" si="56"/>
        <v>-300.89</v>
      </c>
      <c r="Y97" s="13">
        <f t="shared" si="57"/>
        <v>-299.01</v>
      </c>
      <c r="Z97" s="13">
        <f t="shared" si="58"/>
        <v>-299.39</v>
      </c>
      <c r="AA97" s="13">
        <f t="shared" si="59"/>
        <v>-300.93</v>
      </c>
      <c r="AB97" s="13">
        <f t="shared" si="60"/>
        <v>-301.94</v>
      </c>
      <c r="AC97" s="13">
        <f t="shared" si="61"/>
        <v>-2888.73</v>
      </c>
    </row>
    <row r="98" spans="1:29" x14ac:dyDescent="0.4">
      <c r="A98" s="15" t="s">
        <v>175</v>
      </c>
      <c r="B98" s="11" t="s">
        <v>176</v>
      </c>
      <c r="C98" s="14">
        <v>27.65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27.65</v>
      </c>
      <c r="O98" s="11" t="s">
        <v>1</v>
      </c>
      <c r="Q98" s="12">
        <v>5</v>
      </c>
      <c r="R98" s="12">
        <v>110</v>
      </c>
      <c r="S98" s="13">
        <f t="shared" si="51"/>
        <v>-27.65</v>
      </c>
      <c r="T98" s="13">
        <f t="shared" si="52"/>
        <v>0</v>
      </c>
      <c r="U98" s="13">
        <f t="shared" si="53"/>
        <v>0</v>
      </c>
      <c r="V98" s="13">
        <f t="shared" si="54"/>
        <v>0</v>
      </c>
      <c r="W98" s="13">
        <f t="shared" si="55"/>
        <v>0</v>
      </c>
      <c r="X98" s="13">
        <f t="shared" si="56"/>
        <v>0</v>
      </c>
      <c r="Y98" s="13">
        <f t="shared" si="57"/>
        <v>0</v>
      </c>
      <c r="Z98" s="13">
        <f t="shared" si="58"/>
        <v>0</v>
      </c>
      <c r="AA98" s="13">
        <f t="shared" si="59"/>
        <v>0</v>
      </c>
      <c r="AB98" s="13">
        <f t="shared" si="60"/>
        <v>0</v>
      </c>
      <c r="AC98" s="13">
        <f t="shared" si="61"/>
        <v>-27.65</v>
      </c>
    </row>
    <row r="99" spans="1:29" x14ac:dyDescent="0.4">
      <c r="B99" s="10" t="s">
        <v>154</v>
      </c>
      <c r="C99" s="9">
        <f>IF(5 = Q99, S99 * -1, S99)</f>
        <v>27.65</v>
      </c>
      <c r="D99" s="9">
        <f>IF(5 = Q99, T99 * -1, T99)</f>
        <v>7701.28</v>
      </c>
      <c r="E99" s="9">
        <f>IF(5 = Q99, U99 * -1, U99)</f>
        <v>12735.270000000002</v>
      </c>
      <c r="F99" s="9">
        <f>IF(5 = Q99, V99 * -1, V99)</f>
        <v>10004.390000000001</v>
      </c>
      <c r="G99" s="9">
        <f>IF(5 = Q99, W99 * -1, W99)</f>
        <v>14277.820000000002</v>
      </c>
      <c r="H99" s="9">
        <f>IF(5 = Q99, X99 * -1, X99)</f>
        <v>9758.91</v>
      </c>
      <c r="I99" s="9">
        <f>IF(5 = Q99, Y99 * -1, Y99)</f>
        <v>10323.92</v>
      </c>
      <c r="J99" s="9">
        <f>IF(5 = Q99, Z99 * -1, Z99)</f>
        <v>7780.31</v>
      </c>
      <c r="K99" s="9">
        <f>IF(5 = Q99, AA99 * -1, AA99)</f>
        <v>9252.4800000000014</v>
      </c>
      <c r="L99" s="9">
        <f>IF(5 = Q99, AB99 * -1, AB99)</f>
        <v>8098.2599999999993</v>
      </c>
      <c r="M99" s="9">
        <f>IF(5 = Q99, AC99 * -1, AC99)</f>
        <v>89960.29</v>
      </c>
      <c r="O99" s="6" t="str">
        <f>O98</f>
        <v>Orange Tree Village Apartments</v>
      </c>
      <c r="P99" s="6">
        <f>P98</f>
        <v>0</v>
      </c>
      <c r="Q99" s="7">
        <v>5</v>
      </c>
      <c r="R99" s="7">
        <f>R98</f>
        <v>110</v>
      </c>
      <c r="S99" s="8">
        <f t="shared" ref="S99:AC99" si="62">SUM(S88:S98)</f>
        <v>-27.65</v>
      </c>
      <c r="T99" s="8">
        <f t="shared" si="62"/>
        <v>-7701.28</v>
      </c>
      <c r="U99" s="8">
        <f t="shared" si="62"/>
        <v>-12735.270000000002</v>
      </c>
      <c r="V99" s="8">
        <f t="shared" si="62"/>
        <v>-10004.390000000001</v>
      </c>
      <c r="W99" s="8">
        <f t="shared" si="62"/>
        <v>-14277.820000000002</v>
      </c>
      <c r="X99" s="8">
        <f t="shared" si="62"/>
        <v>-9758.91</v>
      </c>
      <c r="Y99" s="8">
        <f t="shared" si="62"/>
        <v>-10323.92</v>
      </c>
      <c r="Z99" s="8">
        <f t="shared" si="62"/>
        <v>-7780.31</v>
      </c>
      <c r="AA99" s="8">
        <f t="shared" si="62"/>
        <v>-9252.4800000000014</v>
      </c>
      <c r="AB99" s="8">
        <f t="shared" si="62"/>
        <v>-8098.2599999999993</v>
      </c>
      <c r="AC99" s="8">
        <f t="shared" si="62"/>
        <v>-89960.29</v>
      </c>
    </row>
    <row r="101" spans="1:29" x14ac:dyDescent="0.4">
      <c r="A101" s="17" t="s">
        <v>177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29" x14ac:dyDescent="0.4">
      <c r="A102" s="15" t="s">
        <v>178</v>
      </c>
      <c r="B102" s="11" t="s">
        <v>179</v>
      </c>
      <c r="C102" s="14">
        <v>0</v>
      </c>
      <c r="D102" s="14">
        <v>0</v>
      </c>
      <c r="E102" s="14">
        <v>0</v>
      </c>
      <c r="F102" s="14">
        <v>14.09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14.09</v>
      </c>
      <c r="O102" s="11" t="s">
        <v>1</v>
      </c>
      <c r="Q102" s="12">
        <v>5</v>
      </c>
      <c r="R102" s="12">
        <v>110</v>
      </c>
      <c r="S102" s="13">
        <f t="shared" ref="S102:S130" si="63">IF(5 = Q102, C102 * -1, C102)</f>
        <v>0</v>
      </c>
      <c r="T102" s="13">
        <f t="shared" ref="T102:T130" si="64">IF(5 = Q102, D102 * -1, D102)</f>
        <v>0</v>
      </c>
      <c r="U102" s="13">
        <f t="shared" ref="U102:U130" si="65">IF(5 = Q102, E102 * -1, E102)</f>
        <v>0</v>
      </c>
      <c r="V102" s="13">
        <f t="shared" ref="V102:V130" si="66">IF(5 = Q102, F102 * -1, F102)</f>
        <v>-14.09</v>
      </c>
      <c r="W102" s="13">
        <f t="shared" ref="W102:W130" si="67">IF(5 = Q102, G102 * -1, G102)</f>
        <v>0</v>
      </c>
      <c r="X102" s="13">
        <f t="shared" ref="X102:X130" si="68">IF(5 = Q102, H102 * -1, H102)</f>
        <v>0</v>
      </c>
      <c r="Y102" s="13">
        <f t="shared" ref="Y102:Y130" si="69">IF(5 = Q102, I102 * -1, I102)</f>
        <v>0</v>
      </c>
      <c r="Z102" s="13">
        <f t="shared" ref="Z102:Z130" si="70">IF(5 = Q102, J102 * -1, J102)</f>
        <v>0</v>
      </c>
      <c r="AA102" s="13">
        <f t="shared" ref="AA102:AA130" si="71">IF(5 = Q102, K102 * -1, K102)</f>
        <v>0</v>
      </c>
      <c r="AB102" s="13">
        <f t="shared" ref="AB102:AB130" si="72">IF(5 = Q102, L102 * -1, L102)</f>
        <v>0</v>
      </c>
      <c r="AC102" s="13">
        <f t="shared" ref="AC102:AC130" si="73">IF(5 = Q102, M102 * -1, M102)</f>
        <v>-14.09</v>
      </c>
    </row>
    <row r="103" spans="1:29" x14ac:dyDescent="0.4">
      <c r="A103" s="15" t="s">
        <v>180</v>
      </c>
      <c r="B103" s="11" t="s">
        <v>181</v>
      </c>
      <c r="C103" s="14">
        <v>0</v>
      </c>
      <c r="D103" s="14">
        <v>0</v>
      </c>
      <c r="E103" s="14">
        <v>0</v>
      </c>
      <c r="F103" s="14">
        <v>251.31</v>
      </c>
      <c r="G103" s="14">
        <v>0</v>
      </c>
      <c r="H103" s="14">
        <v>295.63</v>
      </c>
      <c r="I103" s="14">
        <v>0</v>
      </c>
      <c r="J103" s="14">
        <v>201.32</v>
      </c>
      <c r="K103" s="14">
        <v>0</v>
      </c>
      <c r="L103" s="14">
        <v>0</v>
      </c>
      <c r="M103" s="14">
        <v>748.26</v>
      </c>
      <c r="O103" s="11" t="s">
        <v>1</v>
      </c>
      <c r="Q103" s="12">
        <v>5</v>
      </c>
      <c r="R103" s="12">
        <v>110</v>
      </c>
      <c r="S103" s="13">
        <f t="shared" si="63"/>
        <v>0</v>
      </c>
      <c r="T103" s="13">
        <f t="shared" si="64"/>
        <v>0</v>
      </c>
      <c r="U103" s="13">
        <f t="shared" si="65"/>
        <v>0</v>
      </c>
      <c r="V103" s="13">
        <f t="shared" si="66"/>
        <v>-251.31</v>
      </c>
      <c r="W103" s="13">
        <f t="shared" si="67"/>
        <v>0</v>
      </c>
      <c r="X103" s="13">
        <f t="shared" si="68"/>
        <v>-295.63</v>
      </c>
      <c r="Y103" s="13">
        <f t="shared" si="69"/>
        <v>0</v>
      </c>
      <c r="Z103" s="13">
        <f t="shared" si="70"/>
        <v>-201.32</v>
      </c>
      <c r="AA103" s="13">
        <f t="shared" si="71"/>
        <v>0</v>
      </c>
      <c r="AB103" s="13">
        <f t="shared" si="72"/>
        <v>0</v>
      </c>
      <c r="AC103" s="13">
        <f t="shared" si="73"/>
        <v>-748.26</v>
      </c>
    </row>
    <row r="104" spans="1:29" x14ac:dyDescent="0.4">
      <c r="A104" s="15" t="s">
        <v>182</v>
      </c>
      <c r="B104" s="11" t="s">
        <v>183</v>
      </c>
      <c r="C104" s="14">
        <v>0</v>
      </c>
      <c r="D104" s="14">
        <v>0</v>
      </c>
      <c r="E104" s="14">
        <v>0</v>
      </c>
      <c r="F104" s="14">
        <v>107.67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107.67</v>
      </c>
      <c r="O104" s="11" t="s">
        <v>1</v>
      </c>
      <c r="Q104" s="12">
        <v>5</v>
      </c>
      <c r="R104" s="12">
        <v>110</v>
      </c>
      <c r="S104" s="13">
        <f t="shared" si="63"/>
        <v>0</v>
      </c>
      <c r="T104" s="13">
        <f t="shared" si="64"/>
        <v>0</v>
      </c>
      <c r="U104" s="13">
        <f t="shared" si="65"/>
        <v>0</v>
      </c>
      <c r="V104" s="13">
        <f t="shared" si="66"/>
        <v>-107.67</v>
      </c>
      <c r="W104" s="13">
        <f t="shared" si="67"/>
        <v>0</v>
      </c>
      <c r="X104" s="13">
        <f t="shared" si="68"/>
        <v>0</v>
      </c>
      <c r="Y104" s="13">
        <f t="shared" si="69"/>
        <v>0</v>
      </c>
      <c r="Z104" s="13">
        <f t="shared" si="70"/>
        <v>0</v>
      </c>
      <c r="AA104" s="13">
        <f t="shared" si="71"/>
        <v>0</v>
      </c>
      <c r="AB104" s="13">
        <f t="shared" si="72"/>
        <v>0</v>
      </c>
      <c r="AC104" s="13">
        <f t="shared" si="73"/>
        <v>-107.67</v>
      </c>
    </row>
    <row r="105" spans="1:29" x14ac:dyDescent="0.4">
      <c r="A105" s="15" t="s">
        <v>184</v>
      </c>
      <c r="B105" s="11" t="s">
        <v>185</v>
      </c>
      <c r="C105" s="14">
        <v>0</v>
      </c>
      <c r="D105" s="14">
        <v>0</v>
      </c>
      <c r="E105" s="14">
        <v>35.72</v>
      </c>
      <c r="F105" s="14">
        <v>206.2</v>
      </c>
      <c r="G105" s="14">
        <v>191.2</v>
      </c>
      <c r="H105" s="14">
        <v>29.82</v>
      </c>
      <c r="I105" s="14">
        <v>100.74</v>
      </c>
      <c r="J105" s="14">
        <v>148.91</v>
      </c>
      <c r="K105" s="14">
        <v>0</v>
      </c>
      <c r="L105" s="14">
        <v>97.29</v>
      </c>
      <c r="M105" s="14">
        <v>809.88</v>
      </c>
      <c r="O105" s="11" t="s">
        <v>1</v>
      </c>
      <c r="Q105" s="12">
        <v>5</v>
      </c>
      <c r="R105" s="12">
        <v>110</v>
      </c>
      <c r="S105" s="13">
        <f t="shared" si="63"/>
        <v>0</v>
      </c>
      <c r="T105" s="13">
        <f t="shared" si="64"/>
        <v>0</v>
      </c>
      <c r="U105" s="13">
        <f t="shared" si="65"/>
        <v>-35.72</v>
      </c>
      <c r="V105" s="13">
        <f t="shared" si="66"/>
        <v>-206.2</v>
      </c>
      <c r="W105" s="13">
        <f t="shared" si="67"/>
        <v>-191.2</v>
      </c>
      <c r="X105" s="13">
        <f t="shared" si="68"/>
        <v>-29.82</v>
      </c>
      <c r="Y105" s="13">
        <f t="shared" si="69"/>
        <v>-100.74</v>
      </c>
      <c r="Z105" s="13">
        <f t="shared" si="70"/>
        <v>-148.91</v>
      </c>
      <c r="AA105" s="13">
        <f t="shared" si="71"/>
        <v>0</v>
      </c>
      <c r="AB105" s="13">
        <f t="shared" si="72"/>
        <v>-97.29</v>
      </c>
      <c r="AC105" s="13">
        <f t="shared" si="73"/>
        <v>-809.88</v>
      </c>
    </row>
    <row r="106" spans="1:29" x14ac:dyDescent="0.4">
      <c r="A106" s="15" t="s">
        <v>186</v>
      </c>
      <c r="B106" s="11" t="s">
        <v>187</v>
      </c>
      <c r="C106" s="14">
        <v>0</v>
      </c>
      <c r="D106" s="14">
        <v>0</v>
      </c>
      <c r="E106" s="14">
        <v>800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800</v>
      </c>
      <c r="O106" s="11" t="s">
        <v>1</v>
      </c>
      <c r="Q106" s="12">
        <v>5</v>
      </c>
      <c r="R106" s="12">
        <v>110</v>
      </c>
      <c r="S106" s="13">
        <f t="shared" si="63"/>
        <v>0</v>
      </c>
      <c r="T106" s="13">
        <f t="shared" si="64"/>
        <v>0</v>
      </c>
      <c r="U106" s="13">
        <f t="shared" si="65"/>
        <v>-800</v>
      </c>
      <c r="V106" s="13">
        <f t="shared" si="66"/>
        <v>0</v>
      </c>
      <c r="W106" s="13">
        <f t="shared" si="67"/>
        <v>0</v>
      </c>
      <c r="X106" s="13">
        <f t="shared" si="68"/>
        <v>0</v>
      </c>
      <c r="Y106" s="13">
        <f t="shared" si="69"/>
        <v>0</v>
      </c>
      <c r="Z106" s="13">
        <f t="shared" si="70"/>
        <v>0</v>
      </c>
      <c r="AA106" s="13">
        <f t="shared" si="71"/>
        <v>0</v>
      </c>
      <c r="AB106" s="13">
        <f t="shared" si="72"/>
        <v>0</v>
      </c>
      <c r="AC106" s="13">
        <f t="shared" si="73"/>
        <v>-800</v>
      </c>
    </row>
    <row r="107" spans="1:29" x14ac:dyDescent="0.4">
      <c r="A107" s="15" t="s">
        <v>188</v>
      </c>
      <c r="B107" s="11" t="s">
        <v>189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194</v>
      </c>
      <c r="I107" s="14">
        <v>770</v>
      </c>
      <c r="J107" s="14">
        <v>75</v>
      </c>
      <c r="K107" s="14">
        <v>0</v>
      </c>
      <c r="L107" s="14">
        <v>125</v>
      </c>
      <c r="M107" s="14">
        <v>1164</v>
      </c>
      <c r="O107" s="11" t="s">
        <v>1</v>
      </c>
      <c r="Q107" s="12">
        <v>5</v>
      </c>
      <c r="R107" s="12">
        <v>110</v>
      </c>
      <c r="S107" s="13">
        <f t="shared" si="63"/>
        <v>0</v>
      </c>
      <c r="T107" s="13">
        <f t="shared" si="64"/>
        <v>0</v>
      </c>
      <c r="U107" s="13">
        <f t="shared" si="65"/>
        <v>0</v>
      </c>
      <c r="V107" s="13">
        <f t="shared" si="66"/>
        <v>0</v>
      </c>
      <c r="W107" s="13">
        <f t="shared" si="67"/>
        <v>0</v>
      </c>
      <c r="X107" s="13">
        <f t="shared" si="68"/>
        <v>-194</v>
      </c>
      <c r="Y107" s="13">
        <f t="shared" si="69"/>
        <v>-770</v>
      </c>
      <c r="Z107" s="13">
        <f t="shared" si="70"/>
        <v>-75</v>
      </c>
      <c r="AA107" s="13">
        <f t="shared" si="71"/>
        <v>0</v>
      </c>
      <c r="AB107" s="13">
        <f t="shared" si="72"/>
        <v>-125</v>
      </c>
      <c r="AC107" s="13">
        <f t="shared" si="73"/>
        <v>-1164</v>
      </c>
    </row>
    <row r="108" spans="1:29" x14ac:dyDescent="0.4">
      <c r="A108" s="15" t="s">
        <v>190</v>
      </c>
      <c r="B108" s="11" t="s">
        <v>191</v>
      </c>
      <c r="C108" s="14">
        <v>0</v>
      </c>
      <c r="D108" s="14">
        <v>32.1</v>
      </c>
      <c r="E108" s="14">
        <v>41.97</v>
      </c>
      <c r="F108" s="14">
        <v>67.73</v>
      </c>
      <c r="G108" s="14">
        <v>74.31</v>
      </c>
      <c r="H108" s="14">
        <v>438.85</v>
      </c>
      <c r="I108" s="14">
        <v>108.59</v>
      </c>
      <c r="J108" s="14">
        <v>531.4</v>
      </c>
      <c r="K108" s="14">
        <v>70.64</v>
      </c>
      <c r="L108" s="14">
        <v>130.59</v>
      </c>
      <c r="M108" s="14">
        <v>1496.18</v>
      </c>
      <c r="O108" s="11" t="s">
        <v>1</v>
      </c>
      <c r="Q108" s="12">
        <v>5</v>
      </c>
      <c r="R108" s="12">
        <v>110</v>
      </c>
      <c r="S108" s="13">
        <f t="shared" si="63"/>
        <v>0</v>
      </c>
      <c r="T108" s="13">
        <f t="shared" si="64"/>
        <v>-32.1</v>
      </c>
      <c r="U108" s="13">
        <f t="shared" si="65"/>
        <v>-41.97</v>
      </c>
      <c r="V108" s="13">
        <f t="shared" si="66"/>
        <v>-67.73</v>
      </c>
      <c r="W108" s="13">
        <f t="shared" si="67"/>
        <v>-74.31</v>
      </c>
      <c r="X108" s="13">
        <f t="shared" si="68"/>
        <v>-438.85</v>
      </c>
      <c r="Y108" s="13">
        <f t="shared" si="69"/>
        <v>-108.59</v>
      </c>
      <c r="Z108" s="13">
        <f t="shared" si="70"/>
        <v>-531.4</v>
      </c>
      <c r="AA108" s="13">
        <f t="shared" si="71"/>
        <v>-70.64</v>
      </c>
      <c r="AB108" s="13">
        <f t="shared" si="72"/>
        <v>-130.59</v>
      </c>
      <c r="AC108" s="13">
        <f t="shared" si="73"/>
        <v>-1496.18</v>
      </c>
    </row>
    <row r="109" spans="1:29" x14ac:dyDescent="0.4">
      <c r="A109" s="15" t="s">
        <v>192</v>
      </c>
      <c r="B109" s="11" t="s">
        <v>193</v>
      </c>
      <c r="C109" s="14">
        <v>0</v>
      </c>
      <c r="D109" s="14">
        <v>339.39</v>
      </c>
      <c r="E109" s="14">
        <v>145.47</v>
      </c>
      <c r="F109" s="14">
        <v>1140.25</v>
      </c>
      <c r="G109" s="14">
        <v>312.3</v>
      </c>
      <c r="H109" s="14">
        <v>2530</v>
      </c>
      <c r="I109" s="14">
        <v>0</v>
      </c>
      <c r="J109" s="14">
        <v>0</v>
      </c>
      <c r="K109" s="14">
        <v>786.46</v>
      </c>
      <c r="L109" s="14">
        <v>0</v>
      </c>
      <c r="M109" s="14">
        <v>5253.87</v>
      </c>
      <c r="O109" s="11" t="s">
        <v>1</v>
      </c>
      <c r="Q109" s="12">
        <v>5</v>
      </c>
      <c r="R109" s="12">
        <v>110</v>
      </c>
      <c r="S109" s="13">
        <f t="shared" si="63"/>
        <v>0</v>
      </c>
      <c r="T109" s="13">
        <f t="shared" si="64"/>
        <v>-339.39</v>
      </c>
      <c r="U109" s="13">
        <f t="shared" si="65"/>
        <v>-145.47</v>
      </c>
      <c r="V109" s="13">
        <f t="shared" si="66"/>
        <v>-1140.25</v>
      </c>
      <c r="W109" s="13">
        <f t="shared" si="67"/>
        <v>-312.3</v>
      </c>
      <c r="X109" s="13">
        <f t="shared" si="68"/>
        <v>-2530</v>
      </c>
      <c r="Y109" s="13">
        <f t="shared" si="69"/>
        <v>0</v>
      </c>
      <c r="Z109" s="13">
        <f t="shared" si="70"/>
        <v>0</v>
      </c>
      <c r="AA109" s="13">
        <f t="shared" si="71"/>
        <v>-786.46</v>
      </c>
      <c r="AB109" s="13">
        <f t="shared" si="72"/>
        <v>0</v>
      </c>
      <c r="AC109" s="13">
        <f t="shared" si="73"/>
        <v>-5253.87</v>
      </c>
    </row>
    <row r="110" spans="1:29" x14ac:dyDescent="0.4">
      <c r="A110" s="15" t="s">
        <v>194</v>
      </c>
      <c r="B110" s="11" t="s">
        <v>195</v>
      </c>
      <c r="C110" s="14">
        <v>0</v>
      </c>
      <c r="D110" s="14">
        <v>268.45</v>
      </c>
      <c r="E110" s="14">
        <v>1942.35</v>
      </c>
      <c r="F110" s="14">
        <v>933.13</v>
      </c>
      <c r="G110" s="14">
        <v>1981.31</v>
      </c>
      <c r="H110" s="14">
        <v>345.15</v>
      </c>
      <c r="I110" s="14">
        <v>1504.92</v>
      </c>
      <c r="J110" s="14">
        <v>0</v>
      </c>
      <c r="K110" s="14">
        <v>0</v>
      </c>
      <c r="L110" s="14">
        <v>242</v>
      </c>
      <c r="M110" s="14">
        <v>7217.31</v>
      </c>
      <c r="O110" s="11" t="s">
        <v>1</v>
      </c>
      <c r="Q110" s="12">
        <v>5</v>
      </c>
      <c r="R110" s="12">
        <v>110</v>
      </c>
      <c r="S110" s="13">
        <f t="shared" si="63"/>
        <v>0</v>
      </c>
      <c r="T110" s="13">
        <f t="shared" si="64"/>
        <v>-268.45</v>
      </c>
      <c r="U110" s="13">
        <f t="shared" si="65"/>
        <v>-1942.35</v>
      </c>
      <c r="V110" s="13">
        <f t="shared" si="66"/>
        <v>-933.13</v>
      </c>
      <c r="W110" s="13">
        <f t="shared" si="67"/>
        <v>-1981.31</v>
      </c>
      <c r="X110" s="13">
        <f t="shared" si="68"/>
        <v>-345.15</v>
      </c>
      <c r="Y110" s="13">
        <f t="shared" si="69"/>
        <v>-1504.92</v>
      </c>
      <c r="Z110" s="13">
        <f t="shared" si="70"/>
        <v>0</v>
      </c>
      <c r="AA110" s="13">
        <f t="shared" si="71"/>
        <v>0</v>
      </c>
      <c r="AB110" s="13">
        <f t="shared" si="72"/>
        <v>-242</v>
      </c>
      <c r="AC110" s="13">
        <f t="shared" si="73"/>
        <v>-7217.31</v>
      </c>
    </row>
    <row r="111" spans="1:29" x14ac:dyDescent="0.4">
      <c r="A111" s="15" t="s">
        <v>196</v>
      </c>
      <c r="B111" s="11" t="s">
        <v>197</v>
      </c>
      <c r="C111" s="14">
        <v>0</v>
      </c>
      <c r="D111" s="14">
        <v>54.32</v>
      </c>
      <c r="E111" s="14">
        <v>0</v>
      </c>
      <c r="F111" s="14">
        <v>0</v>
      </c>
      <c r="G111" s="14">
        <v>0</v>
      </c>
      <c r="H111" s="14">
        <v>134.54</v>
      </c>
      <c r="I111" s="14">
        <v>0</v>
      </c>
      <c r="J111" s="14">
        <v>0</v>
      </c>
      <c r="K111" s="14">
        <v>4</v>
      </c>
      <c r="L111" s="14">
        <v>0</v>
      </c>
      <c r="M111" s="14">
        <v>192.86</v>
      </c>
      <c r="O111" s="11" t="s">
        <v>1</v>
      </c>
      <c r="Q111" s="12">
        <v>5</v>
      </c>
      <c r="R111" s="12">
        <v>110</v>
      </c>
      <c r="S111" s="13">
        <f t="shared" si="63"/>
        <v>0</v>
      </c>
      <c r="T111" s="13">
        <f t="shared" si="64"/>
        <v>-54.32</v>
      </c>
      <c r="U111" s="13">
        <f t="shared" si="65"/>
        <v>0</v>
      </c>
      <c r="V111" s="13">
        <f t="shared" si="66"/>
        <v>0</v>
      </c>
      <c r="W111" s="13">
        <f t="shared" si="67"/>
        <v>0</v>
      </c>
      <c r="X111" s="13">
        <f t="shared" si="68"/>
        <v>-134.54</v>
      </c>
      <c r="Y111" s="13">
        <f t="shared" si="69"/>
        <v>0</v>
      </c>
      <c r="Z111" s="13">
        <f t="shared" si="70"/>
        <v>0</v>
      </c>
      <c r="AA111" s="13">
        <f t="shared" si="71"/>
        <v>-4</v>
      </c>
      <c r="AB111" s="13">
        <f t="shared" si="72"/>
        <v>0</v>
      </c>
      <c r="AC111" s="13">
        <f t="shared" si="73"/>
        <v>-192.86</v>
      </c>
    </row>
    <row r="112" spans="1:29" x14ac:dyDescent="0.4">
      <c r="A112" s="15" t="s">
        <v>198</v>
      </c>
      <c r="B112" s="11" t="s">
        <v>199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44.44</v>
      </c>
      <c r="K112" s="14">
        <v>0</v>
      </c>
      <c r="L112" s="14">
        <v>0</v>
      </c>
      <c r="M112" s="14">
        <v>44.44</v>
      </c>
      <c r="O112" s="11" t="s">
        <v>1</v>
      </c>
      <c r="Q112" s="12">
        <v>5</v>
      </c>
      <c r="R112" s="12">
        <v>110</v>
      </c>
      <c r="S112" s="13">
        <f t="shared" si="63"/>
        <v>0</v>
      </c>
      <c r="T112" s="13">
        <f t="shared" si="64"/>
        <v>0</v>
      </c>
      <c r="U112" s="13">
        <f t="shared" si="65"/>
        <v>0</v>
      </c>
      <c r="V112" s="13">
        <f t="shared" si="66"/>
        <v>0</v>
      </c>
      <c r="W112" s="13">
        <f t="shared" si="67"/>
        <v>0</v>
      </c>
      <c r="X112" s="13">
        <f t="shared" si="68"/>
        <v>0</v>
      </c>
      <c r="Y112" s="13">
        <f t="shared" si="69"/>
        <v>0</v>
      </c>
      <c r="Z112" s="13">
        <f t="shared" si="70"/>
        <v>-44.44</v>
      </c>
      <c r="AA112" s="13">
        <f t="shared" si="71"/>
        <v>0</v>
      </c>
      <c r="AB112" s="13">
        <f t="shared" si="72"/>
        <v>0</v>
      </c>
      <c r="AC112" s="13">
        <f t="shared" si="73"/>
        <v>-44.44</v>
      </c>
    </row>
    <row r="113" spans="1:29" x14ac:dyDescent="0.4">
      <c r="A113" s="15" t="s">
        <v>200</v>
      </c>
      <c r="B113" s="11" t="s">
        <v>201</v>
      </c>
      <c r="C113" s="14">
        <v>0</v>
      </c>
      <c r="D113" s="14">
        <v>789.08</v>
      </c>
      <c r="E113" s="14">
        <v>2124.5300000000002</v>
      </c>
      <c r="F113" s="14">
        <v>479.93</v>
      </c>
      <c r="G113" s="14">
        <v>1940.16</v>
      </c>
      <c r="H113" s="14">
        <v>98.35</v>
      </c>
      <c r="I113" s="14">
        <v>725.37</v>
      </c>
      <c r="J113" s="14">
        <v>326.57</v>
      </c>
      <c r="K113" s="14">
        <v>250</v>
      </c>
      <c r="L113" s="14">
        <v>525.42999999999995</v>
      </c>
      <c r="M113" s="14">
        <v>7259.42</v>
      </c>
      <c r="O113" s="11" t="s">
        <v>1</v>
      </c>
      <c r="Q113" s="12">
        <v>5</v>
      </c>
      <c r="R113" s="12">
        <v>110</v>
      </c>
      <c r="S113" s="13">
        <f t="shared" si="63"/>
        <v>0</v>
      </c>
      <c r="T113" s="13">
        <f t="shared" si="64"/>
        <v>-789.08</v>
      </c>
      <c r="U113" s="13">
        <f t="shared" si="65"/>
        <v>-2124.5300000000002</v>
      </c>
      <c r="V113" s="13">
        <f t="shared" si="66"/>
        <v>-479.93</v>
      </c>
      <c r="W113" s="13">
        <f t="shared" si="67"/>
        <v>-1940.16</v>
      </c>
      <c r="X113" s="13">
        <f t="shared" si="68"/>
        <v>-98.35</v>
      </c>
      <c r="Y113" s="13">
        <f t="shared" si="69"/>
        <v>-725.37</v>
      </c>
      <c r="Z113" s="13">
        <f t="shared" si="70"/>
        <v>-326.57</v>
      </c>
      <c r="AA113" s="13">
        <f t="shared" si="71"/>
        <v>-250</v>
      </c>
      <c r="AB113" s="13">
        <f t="shared" si="72"/>
        <v>-525.42999999999995</v>
      </c>
      <c r="AC113" s="13">
        <f t="shared" si="73"/>
        <v>-7259.42</v>
      </c>
    </row>
    <row r="114" spans="1:29" x14ac:dyDescent="0.4">
      <c r="A114" s="15" t="s">
        <v>202</v>
      </c>
      <c r="B114" s="11" t="s">
        <v>203</v>
      </c>
      <c r="C114" s="14">
        <v>0</v>
      </c>
      <c r="D114" s="14">
        <v>0</v>
      </c>
      <c r="E114" s="14">
        <v>167.88</v>
      </c>
      <c r="F114" s="14">
        <v>208.84</v>
      </c>
      <c r="G114" s="14">
        <v>0</v>
      </c>
      <c r="H114" s="14">
        <v>165</v>
      </c>
      <c r="I114" s="14">
        <v>0</v>
      </c>
      <c r="J114" s="14">
        <v>101.38</v>
      </c>
      <c r="K114" s="14">
        <v>0</v>
      </c>
      <c r="L114" s="14">
        <v>0</v>
      </c>
      <c r="M114" s="14">
        <v>643.1</v>
      </c>
      <c r="O114" s="11" t="s">
        <v>1</v>
      </c>
      <c r="Q114" s="12">
        <v>5</v>
      </c>
      <c r="R114" s="12">
        <v>110</v>
      </c>
      <c r="S114" s="13">
        <f t="shared" si="63"/>
        <v>0</v>
      </c>
      <c r="T114" s="13">
        <f t="shared" si="64"/>
        <v>0</v>
      </c>
      <c r="U114" s="13">
        <f t="shared" si="65"/>
        <v>-167.88</v>
      </c>
      <c r="V114" s="13">
        <f t="shared" si="66"/>
        <v>-208.84</v>
      </c>
      <c r="W114" s="13">
        <f t="shared" si="67"/>
        <v>0</v>
      </c>
      <c r="X114" s="13">
        <f t="shared" si="68"/>
        <v>-165</v>
      </c>
      <c r="Y114" s="13">
        <f t="shared" si="69"/>
        <v>0</v>
      </c>
      <c r="Z114" s="13">
        <f t="shared" si="70"/>
        <v>-101.38</v>
      </c>
      <c r="AA114" s="13">
        <f t="shared" si="71"/>
        <v>0</v>
      </c>
      <c r="AB114" s="13">
        <f t="shared" si="72"/>
        <v>0</v>
      </c>
      <c r="AC114" s="13">
        <f t="shared" si="73"/>
        <v>-643.1</v>
      </c>
    </row>
    <row r="115" spans="1:29" x14ac:dyDescent="0.4">
      <c r="A115" s="15" t="s">
        <v>204</v>
      </c>
      <c r="B115" s="11" t="s">
        <v>205</v>
      </c>
      <c r="C115" s="14">
        <v>0</v>
      </c>
      <c r="D115" s="14">
        <v>0</v>
      </c>
      <c r="E115" s="14">
        <v>102.31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102.31</v>
      </c>
      <c r="O115" s="11" t="s">
        <v>1</v>
      </c>
      <c r="Q115" s="12">
        <v>5</v>
      </c>
      <c r="R115" s="12">
        <v>110</v>
      </c>
      <c r="S115" s="13">
        <f t="shared" si="63"/>
        <v>0</v>
      </c>
      <c r="T115" s="13">
        <f t="shared" si="64"/>
        <v>0</v>
      </c>
      <c r="U115" s="13">
        <f t="shared" si="65"/>
        <v>-102.31</v>
      </c>
      <c r="V115" s="13">
        <f t="shared" si="66"/>
        <v>0</v>
      </c>
      <c r="W115" s="13">
        <f t="shared" si="67"/>
        <v>0</v>
      </c>
      <c r="X115" s="13">
        <f t="shared" si="68"/>
        <v>0</v>
      </c>
      <c r="Y115" s="13">
        <f t="shared" si="69"/>
        <v>0</v>
      </c>
      <c r="Z115" s="13">
        <f t="shared" si="70"/>
        <v>0</v>
      </c>
      <c r="AA115" s="13">
        <f t="shared" si="71"/>
        <v>0</v>
      </c>
      <c r="AB115" s="13">
        <f t="shared" si="72"/>
        <v>0</v>
      </c>
      <c r="AC115" s="13">
        <f t="shared" si="73"/>
        <v>-102.31</v>
      </c>
    </row>
    <row r="116" spans="1:29" x14ac:dyDescent="0.4">
      <c r="A116" s="15" t="s">
        <v>206</v>
      </c>
      <c r="B116" s="11" t="s">
        <v>207</v>
      </c>
      <c r="C116" s="14">
        <v>0</v>
      </c>
      <c r="D116" s="14">
        <v>0</v>
      </c>
      <c r="E116" s="14">
        <v>0</v>
      </c>
      <c r="F116" s="14">
        <v>21.36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21.36</v>
      </c>
      <c r="O116" s="11" t="s">
        <v>1</v>
      </c>
      <c r="Q116" s="12">
        <v>5</v>
      </c>
      <c r="R116" s="12">
        <v>110</v>
      </c>
      <c r="S116" s="13">
        <f t="shared" si="63"/>
        <v>0</v>
      </c>
      <c r="T116" s="13">
        <f t="shared" si="64"/>
        <v>0</v>
      </c>
      <c r="U116" s="13">
        <f t="shared" si="65"/>
        <v>0</v>
      </c>
      <c r="V116" s="13">
        <f t="shared" si="66"/>
        <v>-21.36</v>
      </c>
      <c r="W116" s="13">
        <f t="shared" si="67"/>
        <v>0</v>
      </c>
      <c r="X116" s="13">
        <f t="shared" si="68"/>
        <v>0</v>
      </c>
      <c r="Y116" s="13">
        <f t="shared" si="69"/>
        <v>0</v>
      </c>
      <c r="Z116" s="13">
        <f t="shared" si="70"/>
        <v>0</v>
      </c>
      <c r="AA116" s="13">
        <f t="shared" si="71"/>
        <v>0</v>
      </c>
      <c r="AB116" s="13">
        <f t="shared" si="72"/>
        <v>0</v>
      </c>
      <c r="AC116" s="13">
        <f t="shared" si="73"/>
        <v>-21.36</v>
      </c>
    </row>
    <row r="117" spans="1:29" x14ac:dyDescent="0.4">
      <c r="A117" s="15" t="s">
        <v>208</v>
      </c>
      <c r="B117" s="11" t="s">
        <v>209</v>
      </c>
      <c r="C117" s="14">
        <v>0</v>
      </c>
      <c r="D117" s="14">
        <v>4849.78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4849.78</v>
      </c>
      <c r="O117" s="11" t="s">
        <v>1</v>
      </c>
      <c r="Q117" s="12">
        <v>5</v>
      </c>
      <c r="R117" s="12">
        <v>110</v>
      </c>
      <c r="S117" s="13">
        <f t="shared" si="63"/>
        <v>0</v>
      </c>
      <c r="T117" s="13">
        <f t="shared" si="64"/>
        <v>-4849.78</v>
      </c>
      <c r="U117" s="13">
        <f t="shared" si="65"/>
        <v>0</v>
      </c>
      <c r="V117" s="13">
        <f t="shared" si="66"/>
        <v>0</v>
      </c>
      <c r="W117" s="13">
        <f t="shared" si="67"/>
        <v>0</v>
      </c>
      <c r="X117" s="13">
        <f t="shared" si="68"/>
        <v>0</v>
      </c>
      <c r="Y117" s="13">
        <f t="shared" si="69"/>
        <v>0</v>
      </c>
      <c r="Z117" s="13">
        <f t="shared" si="70"/>
        <v>0</v>
      </c>
      <c r="AA117" s="13">
        <f t="shared" si="71"/>
        <v>0</v>
      </c>
      <c r="AB117" s="13">
        <f t="shared" si="72"/>
        <v>0</v>
      </c>
      <c r="AC117" s="13">
        <f t="shared" si="73"/>
        <v>-4849.78</v>
      </c>
    </row>
    <row r="118" spans="1:29" x14ac:dyDescent="0.4">
      <c r="A118" s="15" t="s">
        <v>210</v>
      </c>
      <c r="B118" s="11" t="s">
        <v>211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129.9</v>
      </c>
      <c r="I118" s="14">
        <v>0</v>
      </c>
      <c r="J118" s="14">
        <v>0</v>
      </c>
      <c r="K118" s="14">
        <v>0</v>
      </c>
      <c r="L118" s="14">
        <v>0</v>
      </c>
      <c r="M118" s="14">
        <v>129.9</v>
      </c>
      <c r="O118" s="11" t="s">
        <v>1</v>
      </c>
      <c r="Q118" s="12">
        <v>5</v>
      </c>
      <c r="R118" s="12">
        <v>110</v>
      </c>
      <c r="S118" s="13">
        <f t="shared" si="63"/>
        <v>0</v>
      </c>
      <c r="T118" s="13">
        <f t="shared" si="64"/>
        <v>0</v>
      </c>
      <c r="U118" s="13">
        <f t="shared" si="65"/>
        <v>0</v>
      </c>
      <c r="V118" s="13">
        <f t="shared" si="66"/>
        <v>0</v>
      </c>
      <c r="W118" s="13">
        <f t="shared" si="67"/>
        <v>0</v>
      </c>
      <c r="X118" s="13">
        <f t="shared" si="68"/>
        <v>-129.9</v>
      </c>
      <c r="Y118" s="13">
        <f t="shared" si="69"/>
        <v>0</v>
      </c>
      <c r="Z118" s="13">
        <f t="shared" si="70"/>
        <v>0</v>
      </c>
      <c r="AA118" s="13">
        <f t="shared" si="71"/>
        <v>0</v>
      </c>
      <c r="AB118" s="13">
        <f t="shared" si="72"/>
        <v>0</v>
      </c>
      <c r="AC118" s="13">
        <f t="shared" si="73"/>
        <v>-129.9</v>
      </c>
    </row>
    <row r="119" spans="1:29" x14ac:dyDescent="0.4">
      <c r="A119" s="15" t="s">
        <v>212</v>
      </c>
      <c r="B119" s="11" t="s">
        <v>213</v>
      </c>
      <c r="C119" s="14">
        <v>299.7</v>
      </c>
      <c r="D119" s="14">
        <v>387.21</v>
      </c>
      <c r="E119" s="14">
        <v>84.87</v>
      </c>
      <c r="F119" s="14">
        <v>292.08999999999997</v>
      </c>
      <c r="G119" s="14">
        <v>48.51</v>
      </c>
      <c r="H119" s="14">
        <v>4.95</v>
      </c>
      <c r="I119" s="14">
        <v>174.21</v>
      </c>
      <c r="J119" s="14">
        <v>0</v>
      </c>
      <c r="K119" s="14">
        <v>0</v>
      </c>
      <c r="L119" s="14">
        <v>40.18</v>
      </c>
      <c r="M119" s="14">
        <v>1331.72</v>
      </c>
      <c r="O119" s="11" t="s">
        <v>1</v>
      </c>
      <c r="Q119" s="12">
        <v>5</v>
      </c>
      <c r="R119" s="12">
        <v>110</v>
      </c>
      <c r="S119" s="13">
        <f t="shared" si="63"/>
        <v>-299.7</v>
      </c>
      <c r="T119" s="13">
        <f t="shared" si="64"/>
        <v>-387.21</v>
      </c>
      <c r="U119" s="13">
        <f t="shared" si="65"/>
        <v>-84.87</v>
      </c>
      <c r="V119" s="13">
        <f t="shared" si="66"/>
        <v>-292.08999999999997</v>
      </c>
      <c r="W119" s="13">
        <f t="shared" si="67"/>
        <v>-48.51</v>
      </c>
      <c r="X119" s="13">
        <f t="shared" si="68"/>
        <v>-4.95</v>
      </c>
      <c r="Y119" s="13">
        <f t="shared" si="69"/>
        <v>-174.21</v>
      </c>
      <c r="Z119" s="13">
        <f t="shared" si="70"/>
        <v>0</v>
      </c>
      <c r="AA119" s="13">
        <f t="shared" si="71"/>
        <v>0</v>
      </c>
      <c r="AB119" s="13">
        <f t="shared" si="72"/>
        <v>-40.18</v>
      </c>
      <c r="AC119" s="13">
        <f t="shared" si="73"/>
        <v>-1331.72</v>
      </c>
    </row>
    <row r="120" spans="1:29" x14ac:dyDescent="0.4">
      <c r="A120" s="15" t="s">
        <v>214</v>
      </c>
      <c r="B120" s="11" t="s">
        <v>215</v>
      </c>
      <c r="C120" s="14">
        <v>0</v>
      </c>
      <c r="D120" s="14">
        <v>0</v>
      </c>
      <c r="E120" s="14">
        <v>0</v>
      </c>
      <c r="F120" s="14">
        <v>90</v>
      </c>
      <c r="G120" s="14">
        <v>305</v>
      </c>
      <c r="H120" s="14">
        <v>410</v>
      </c>
      <c r="I120" s="14">
        <v>45</v>
      </c>
      <c r="J120" s="14">
        <v>195</v>
      </c>
      <c r="K120" s="14">
        <v>135</v>
      </c>
      <c r="L120" s="14">
        <v>45</v>
      </c>
      <c r="M120" s="14">
        <v>1225</v>
      </c>
      <c r="O120" s="11" t="s">
        <v>1</v>
      </c>
      <c r="Q120" s="12">
        <v>5</v>
      </c>
      <c r="R120" s="12">
        <v>110</v>
      </c>
      <c r="S120" s="13">
        <f t="shared" si="63"/>
        <v>0</v>
      </c>
      <c r="T120" s="13">
        <f t="shared" si="64"/>
        <v>0</v>
      </c>
      <c r="U120" s="13">
        <f t="shared" si="65"/>
        <v>0</v>
      </c>
      <c r="V120" s="13">
        <f t="shared" si="66"/>
        <v>-90</v>
      </c>
      <c r="W120" s="13">
        <f t="shared" si="67"/>
        <v>-305</v>
      </c>
      <c r="X120" s="13">
        <f t="shared" si="68"/>
        <v>-410</v>
      </c>
      <c r="Y120" s="13">
        <f t="shared" si="69"/>
        <v>-45</v>
      </c>
      <c r="Z120" s="13">
        <f t="shared" si="70"/>
        <v>-195</v>
      </c>
      <c r="AA120" s="13">
        <f t="shared" si="71"/>
        <v>-135</v>
      </c>
      <c r="AB120" s="13">
        <f t="shared" si="72"/>
        <v>-45</v>
      </c>
      <c r="AC120" s="13">
        <f t="shared" si="73"/>
        <v>-1225</v>
      </c>
    </row>
    <row r="121" spans="1:29" x14ac:dyDescent="0.4">
      <c r="A121" s="15" t="s">
        <v>216</v>
      </c>
      <c r="B121" s="11" t="s">
        <v>217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36</v>
      </c>
      <c r="L121" s="14">
        <v>0</v>
      </c>
      <c r="M121" s="14">
        <v>36</v>
      </c>
      <c r="O121" s="11" t="s">
        <v>1</v>
      </c>
      <c r="Q121" s="12">
        <v>5</v>
      </c>
      <c r="R121" s="12">
        <v>110</v>
      </c>
      <c r="S121" s="13">
        <f t="shared" si="63"/>
        <v>0</v>
      </c>
      <c r="T121" s="13">
        <f t="shared" si="64"/>
        <v>0</v>
      </c>
      <c r="U121" s="13">
        <f t="shared" si="65"/>
        <v>0</v>
      </c>
      <c r="V121" s="13">
        <f t="shared" si="66"/>
        <v>0</v>
      </c>
      <c r="W121" s="13">
        <f t="shared" si="67"/>
        <v>0</v>
      </c>
      <c r="X121" s="13">
        <f t="shared" si="68"/>
        <v>0</v>
      </c>
      <c r="Y121" s="13">
        <f t="shared" si="69"/>
        <v>0</v>
      </c>
      <c r="Z121" s="13">
        <f t="shared" si="70"/>
        <v>0</v>
      </c>
      <c r="AA121" s="13">
        <f t="shared" si="71"/>
        <v>-36</v>
      </c>
      <c r="AB121" s="13">
        <f t="shared" si="72"/>
        <v>0</v>
      </c>
      <c r="AC121" s="13">
        <f t="shared" si="73"/>
        <v>-36</v>
      </c>
    </row>
    <row r="122" spans="1:29" x14ac:dyDescent="0.4">
      <c r="A122" s="15" t="s">
        <v>218</v>
      </c>
      <c r="B122" s="11" t="s">
        <v>219</v>
      </c>
      <c r="C122" s="14">
        <v>0</v>
      </c>
      <c r="D122" s="14">
        <v>41.62</v>
      </c>
      <c r="E122" s="14">
        <v>310.02</v>
      </c>
      <c r="F122" s="14">
        <v>971.3</v>
      </c>
      <c r="G122" s="14">
        <v>2190.79</v>
      </c>
      <c r="H122" s="14">
        <v>0</v>
      </c>
      <c r="I122" s="14">
        <v>1595</v>
      </c>
      <c r="J122" s="14">
        <v>770</v>
      </c>
      <c r="K122" s="14">
        <v>1450</v>
      </c>
      <c r="L122" s="14">
        <v>953.25</v>
      </c>
      <c r="M122" s="14">
        <v>8281.98</v>
      </c>
      <c r="O122" s="11" t="s">
        <v>1</v>
      </c>
      <c r="Q122" s="12">
        <v>5</v>
      </c>
      <c r="R122" s="12">
        <v>110</v>
      </c>
      <c r="S122" s="13">
        <f t="shared" si="63"/>
        <v>0</v>
      </c>
      <c r="T122" s="13">
        <f t="shared" si="64"/>
        <v>-41.62</v>
      </c>
      <c r="U122" s="13">
        <f t="shared" si="65"/>
        <v>-310.02</v>
      </c>
      <c r="V122" s="13">
        <f t="shared" si="66"/>
        <v>-971.3</v>
      </c>
      <c r="W122" s="13">
        <f t="shared" si="67"/>
        <v>-2190.79</v>
      </c>
      <c r="X122" s="13">
        <f t="shared" si="68"/>
        <v>0</v>
      </c>
      <c r="Y122" s="13">
        <f t="shared" si="69"/>
        <v>-1595</v>
      </c>
      <c r="Z122" s="13">
        <f t="shared" si="70"/>
        <v>-770</v>
      </c>
      <c r="AA122" s="13">
        <f t="shared" si="71"/>
        <v>-1450</v>
      </c>
      <c r="AB122" s="13">
        <f t="shared" si="72"/>
        <v>-953.25</v>
      </c>
      <c r="AC122" s="13">
        <f t="shared" si="73"/>
        <v>-8281.98</v>
      </c>
    </row>
    <row r="123" spans="1:29" x14ac:dyDescent="0.4">
      <c r="A123" s="15" t="s">
        <v>220</v>
      </c>
      <c r="B123" s="11" t="s">
        <v>221</v>
      </c>
      <c r="C123" s="14">
        <v>0</v>
      </c>
      <c r="D123" s="14">
        <v>0</v>
      </c>
      <c r="E123" s="14">
        <v>0</v>
      </c>
      <c r="F123" s="14">
        <v>247.66</v>
      </c>
      <c r="G123" s="14">
        <v>134.38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382.04</v>
      </c>
      <c r="O123" s="11" t="s">
        <v>1</v>
      </c>
      <c r="Q123" s="12">
        <v>5</v>
      </c>
      <c r="R123" s="12">
        <v>110</v>
      </c>
      <c r="S123" s="13">
        <f t="shared" si="63"/>
        <v>0</v>
      </c>
      <c r="T123" s="13">
        <f t="shared" si="64"/>
        <v>0</v>
      </c>
      <c r="U123" s="13">
        <f t="shared" si="65"/>
        <v>0</v>
      </c>
      <c r="V123" s="13">
        <f t="shared" si="66"/>
        <v>-247.66</v>
      </c>
      <c r="W123" s="13">
        <f t="shared" si="67"/>
        <v>-134.38</v>
      </c>
      <c r="X123" s="13">
        <f t="shared" si="68"/>
        <v>0</v>
      </c>
      <c r="Y123" s="13">
        <f t="shared" si="69"/>
        <v>0</v>
      </c>
      <c r="Z123" s="13">
        <f t="shared" si="70"/>
        <v>0</v>
      </c>
      <c r="AA123" s="13">
        <f t="shared" si="71"/>
        <v>0</v>
      </c>
      <c r="AB123" s="13">
        <f t="shared" si="72"/>
        <v>0</v>
      </c>
      <c r="AC123" s="13">
        <f t="shared" si="73"/>
        <v>-382.04</v>
      </c>
    </row>
    <row r="124" spans="1:29" x14ac:dyDescent="0.4">
      <c r="A124" s="15" t="s">
        <v>222</v>
      </c>
      <c r="B124" s="11" t="s">
        <v>223</v>
      </c>
      <c r="C124" s="14">
        <v>358.04</v>
      </c>
      <c r="D124" s="14">
        <v>359.36</v>
      </c>
      <c r="E124" s="14">
        <v>989.54</v>
      </c>
      <c r="F124" s="14">
        <v>101.31</v>
      </c>
      <c r="G124" s="14">
        <v>39.979999999999997</v>
      </c>
      <c r="H124" s="14">
        <v>55.45</v>
      </c>
      <c r="I124" s="14">
        <v>0</v>
      </c>
      <c r="J124" s="14">
        <v>0</v>
      </c>
      <c r="K124" s="14">
        <v>11.74</v>
      </c>
      <c r="L124" s="14">
        <v>118.54</v>
      </c>
      <c r="M124" s="14">
        <v>2033.96</v>
      </c>
      <c r="O124" s="11" t="s">
        <v>1</v>
      </c>
      <c r="Q124" s="12">
        <v>5</v>
      </c>
      <c r="R124" s="12">
        <v>110</v>
      </c>
      <c r="S124" s="13">
        <f t="shared" si="63"/>
        <v>-358.04</v>
      </c>
      <c r="T124" s="13">
        <f t="shared" si="64"/>
        <v>-359.36</v>
      </c>
      <c r="U124" s="13">
        <f t="shared" si="65"/>
        <v>-989.54</v>
      </c>
      <c r="V124" s="13">
        <f t="shared" si="66"/>
        <v>-101.31</v>
      </c>
      <c r="W124" s="13">
        <f t="shared" si="67"/>
        <v>-39.979999999999997</v>
      </c>
      <c r="X124" s="13">
        <f t="shared" si="68"/>
        <v>-55.45</v>
      </c>
      <c r="Y124" s="13">
        <f t="shared" si="69"/>
        <v>0</v>
      </c>
      <c r="Z124" s="13">
        <f t="shared" si="70"/>
        <v>0</v>
      </c>
      <c r="AA124" s="13">
        <f t="shared" si="71"/>
        <v>-11.74</v>
      </c>
      <c r="AB124" s="13">
        <f t="shared" si="72"/>
        <v>-118.54</v>
      </c>
      <c r="AC124" s="13">
        <f t="shared" si="73"/>
        <v>-2033.96</v>
      </c>
    </row>
    <row r="125" spans="1:29" x14ac:dyDescent="0.4">
      <c r="A125" s="15" t="s">
        <v>224</v>
      </c>
      <c r="B125" s="11" t="s">
        <v>225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75.2</v>
      </c>
      <c r="J125" s="14">
        <v>0</v>
      </c>
      <c r="K125" s="14">
        <v>24.1</v>
      </c>
      <c r="L125" s="14">
        <v>0</v>
      </c>
      <c r="M125" s="14">
        <v>99.3</v>
      </c>
      <c r="O125" s="11" t="s">
        <v>1</v>
      </c>
      <c r="Q125" s="12">
        <v>5</v>
      </c>
      <c r="R125" s="12">
        <v>110</v>
      </c>
      <c r="S125" s="13">
        <f t="shared" si="63"/>
        <v>0</v>
      </c>
      <c r="T125" s="13">
        <f t="shared" si="64"/>
        <v>0</v>
      </c>
      <c r="U125" s="13">
        <f t="shared" si="65"/>
        <v>0</v>
      </c>
      <c r="V125" s="13">
        <f t="shared" si="66"/>
        <v>0</v>
      </c>
      <c r="W125" s="13">
        <f t="shared" si="67"/>
        <v>0</v>
      </c>
      <c r="X125" s="13">
        <f t="shared" si="68"/>
        <v>0</v>
      </c>
      <c r="Y125" s="13">
        <f t="shared" si="69"/>
        <v>-75.2</v>
      </c>
      <c r="Z125" s="13">
        <f t="shared" si="70"/>
        <v>0</v>
      </c>
      <c r="AA125" s="13">
        <f t="shared" si="71"/>
        <v>-24.1</v>
      </c>
      <c r="AB125" s="13">
        <f t="shared" si="72"/>
        <v>0</v>
      </c>
      <c r="AC125" s="13">
        <f t="shared" si="73"/>
        <v>-99.3</v>
      </c>
    </row>
    <row r="126" spans="1:29" x14ac:dyDescent="0.4">
      <c r="A126" s="15" t="s">
        <v>226</v>
      </c>
      <c r="B126" s="11" t="s">
        <v>227</v>
      </c>
      <c r="C126" s="14">
        <v>0</v>
      </c>
      <c r="D126" s="14">
        <v>0</v>
      </c>
      <c r="E126" s="14">
        <v>4385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4385</v>
      </c>
      <c r="O126" s="11" t="s">
        <v>1</v>
      </c>
      <c r="Q126" s="12">
        <v>5</v>
      </c>
      <c r="R126" s="12">
        <v>110</v>
      </c>
      <c r="S126" s="13">
        <f t="shared" si="63"/>
        <v>0</v>
      </c>
      <c r="T126" s="13">
        <f t="shared" si="64"/>
        <v>0</v>
      </c>
      <c r="U126" s="13">
        <f t="shared" si="65"/>
        <v>-4385</v>
      </c>
      <c r="V126" s="13">
        <f t="shared" si="66"/>
        <v>0</v>
      </c>
      <c r="W126" s="13">
        <f t="shared" si="67"/>
        <v>0</v>
      </c>
      <c r="X126" s="13">
        <f t="shared" si="68"/>
        <v>0</v>
      </c>
      <c r="Y126" s="13">
        <f t="shared" si="69"/>
        <v>0</v>
      </c>
      <c r="Z126" s="13">
        <f t="shared" si="70"/>
        <v>0</v>
      </c>
      <c r="AA126" s="13">
        <f t="shared" si="71"/>
        <v>0</v>
      </c>
      <c r="AB126" s="13">
        <f t="shared" si="72"/>
        <v>0</v>
      </c>
      <c r="AC126" s="13">
        <f t="shared" si="73"/>
        <v>-4385</v>
      </c>
    </row>
    <row r="127" spans="1:29" x14ac:dyDescent="0.4">
      <c r="A127" s="15" t="s">
        <v>228</v>
      </c>
      <c r="B127" s="11" t="s">
        <v>229</v>
      </c>
      <c r="C127" s="14">
        <v>0</v>
      </c>
      <c r="D127" s="14">
        <v>0</v>
      </c>
      <c r="E127" s="14">
        <v>0</v>
      </c>
      <c r="F127" s="14">
        <v>1308</v>
      </c>
      <c r="G127" s="14">
        <v>0</v>
      </c>
      <c r="H127" s="14">
        <v>0</v>
      </c>
      <c r="I127" s="14">
        <v>1650</v>
      </c>
      <c r="J127" s="14">
        <v>0</v>
      </c>
      <c r="K127" s="14">
        <v>2700</v>
      </c>
      <c r="L127" s="14">
        <v>0</v>
      </c>
      <c r="M127" s="14">
        <v>5658</v>
      </c>
      <c r="O127" s="11" t="s">
        <v>1</v>
      </c>
      <c r="Q127" s="12">
        <v>5</v>
      </c>
      <c r="R127" s="12">
        <v>110</v>
      </c>
      <c r="S127" s="13">
        <f t="shared" si="63"/>
        <v>0</v>
      </c>
      <c r="T127" s="13">
        <f t="shared" si="64"/>
        <v>0</v>
      </c>
      <c r="U127" s="13">
        <f t="shared" si="65"/>
        <v>0</v>
      </c>
      <c r="V127" s="13">
        <f t="shared" si="66"/>
        <v>-1308</v>
      </c>
      <c r="W127" s="13">
        <f t="shared" si="67"/>
        <v>0</v>
      </c>
      <c r="X127" s="13">
        <f t="shared" si="68"/>
        <v>0</v>
      </c>
      <c r="Y127" s="13">
        <f t="shared" si="69"/>
        <v>-1650</v>
      </c>
      <c r="Z127" s="13">
        <f t="shared" si="70"/>
        <v>0</v>
      </c>
      <c r="AA127" s="13">
        <f t="shared" si="71"/>
        <v>-2700</v>
      </c>
      <c r="AB127" s="13">
        <f t="shared" si="72"/>
        <v>0</v>
      </c>
      <c r="AC127" s="13">
        <f t="shared" si="73"/>
        <v>-5658</v>
      </c>
    </row>
    <row r="128" spans="1:29" x14ac:dyDescent="0.4">
      <c r="A128" s="15" t="s">
        <v>230</v>
      </c>
      <c r="B128" s="11" t="s">
        <v>231</v>
      </c>
      <c r="C128" s="14">
        <v>0</v>
      </c>
      <c r="D128" s="14">
        <v>3009</v>
      </c>
      <c r="E128" s="14">
        <v>697</v>
      </c>
      <c r="F128" s="14">
        <v>996</v>
      </c>
      <c r="G128" s="14">
        <v>882</v>
      </c>
      <c r="H128" s="14">
        <v>689</v>
      </c>
      <c r="I128" s="14">
        <v>302</v>
      </c>
      <c r="J128" s="14">
        <v>110</v>
      </c>
      <c r="K128" s="14">
        <v>110</v>
      </c>
      <c r="L128" s="14">
        <v>770</v>
      </c>
      <c r="M128" s="14">
        <v>7565</v>
      </c>
      <c r="O128" s="11" t="s">
        <v>1</v>
      </c>
      <c r="Q128" s="12">
        <v>5</v>
      </c>
      <c r="R128" s="12">
        <v>110</v>
      </c>
      <c r="S128" s="13">
        <f t="shared" si="63"/>
        <v>0</v>
      </c>
      <c r="T128" s="13">
        <f t="shared" si="64"/>
        <v>-3009</v>
      </c>
      <c r="U128" s="13">
        <f t="shared" si="65"/>
        <v>-697</v>
      </c>
      <c r="V128" s="13">
        <f t="shared" si="66"/>
        <v>-996</v>
      </c>
      <c r="W128" s="13">
        <f t="shared" si="67"/>
        <v>-882</v>
      </c>
      <c r="X128" s="13">
        <f t="shared" si="68"/>
        <v>-689</v>
      </c>
      <c r="Y128" s="13">
        <f t="shared" si="69"/>
        <v>-302</v>
      </c>
      <c r="Z128" s="13">
        <f t="shared" si="70"/>
        <v>-110</v>
      </c>
      <c r="AA128" s="13">
        <f t="shared" si="71"/>
        <v>-110</v>
      </c>
      <c r="AB128" s="13">
        <f t="shared" si="72"/>
        <v>-770</v>
      </c>
      <c r="AC128" s="13">
        <f t="shared" si="73"/>
        <v>-7565</v>
      </c>
    </row>
    <row r="129" spans="1:29" x14ac:dyDescent="0.4">
      <c r="A129" s="15" t="s">
        <v>232</v>
      </c>
      <c r="B129" s="11" t="s">
        <v>233</v>
      </c>
      <c r="C129" s="14">
        <v>0</v>
      </c>
      <c r="D129" s="14">
        <v>495.09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10.93</v>
      </c>
      <c r="M129" s="14">
        <v>506.02</v>
      </c>
      <c r="O129" s="11" t="s">
        <v>1</v>
      </c>
      <c r="Q129" s="12">
        <v>5</v>
      </c>
      <c r="R129" s="12">
        <v>110</v>
      </c>
      <c r="S129" s="13">
        <f t="shared" si="63"/>
        <v>0</v>
      </c>
      <c r="T129" s="13">
        <f t="shared" si="64"/>
        <v>-495.09</v>
      </c>
      <c r="U129" s="13">
        <f t="shared" si="65"/>
        <v>0</v>
      </c>
      <c r="V129" s="13">
        <f t="shared" si="66"/>
        <v>0</v>
      </c>
      <c r="W129" s="13">
        <f t="shared" si="67"/>
        <v>0</v>
      </c>
      <c r="X129" s="13">
        <f t="shared" si="68"/>
        <v>0</v>
      </c>
      <c r="Y129" s="13">
        <f t="shared" si="69"/>
        <v>0</v>
      </c>
      <c r="Z129" s="13">
        <f t="shared" si="70"/>
        <v>0</v>
      </c>
      <c r="AA129" s="13">
        <f t="shared" si="71"/>
        <v>0</v>
      </c>
      <c r="AB129" s="13">
        <f t="shared" si="72"/>
        <v>-10.93</v>
      </c>
      <c r="AC129" s="13">
        <f t="shared" si="73"/>
        <v>-506.02</v>
      </c>
    </row>
    <row r="130" spans="1:29" x14ac:dyDescent="0.4">
      <c r="A130" s="15" t="s">
        <v>234</v>
      </c>
      <c r="B130" s="11" t="s">
        <v>235</v>
      </c>
      <c r="C130" s="14">
        <v>9.7200000000000006</v>
      </c>
      <c r="D130" s="14">
        <v>7.78</v>
      </c>
      <c r="E130" s="14">
        <v>83.42</v>
      </c>
      <c r="F130" s="14">
        <v>85.11</v>
      </c>
      <c r="G130" s="14">
        <v>37.479999999999997</v>
      </c>
      <c r="H130" s="14">
        <v>0</v>
      </c>
      <c r="I130" s="14">
        <v>19.940000000000001</v>
      </c>
      <c r="J130" s="14">
        <v>0</v>
      </c>
      <c r="K130" s="14">
        <v>0</v>
      </c>
      <c r="L130" s="14">
        <v>5.83</v>
      </c>
      <c r="M130" s="14">
        <v>249.28</v>
      </c>
      <c r="O130" s="11" t="s">
        <v>1</v>
      </c>
      <c r="Q130" s="12">
        <v>5</v>
      </c>
      <c r="R130" s="12">
        <v>110</v>
      </c>
      <c r="S130" s="13">
        <f t="shared" si="63"/>
        <v>-9.7200000000000006</v>
      </c>
      <c r="T130" s="13">
        <f t="shared" si="64"/>
        <v>-7.78</v>
      </c>
      <c r="U130" s="13">
        <f t="shared" si="65"/>
        <v>-83.42</v>
      </c>
      <c r="V130" s="13">
        <f t="shared" si="66"/>
        <v>-85.11</v>
      </c>
      <c r="W130" s="13">
        <f t="shared" si="67"/>
        <v>-37.479999999999997</v>
      </c>
      <c r="X130" s="13">
        <f t="shared" si="68"/>
        <v>0</v>
      </c>
      <c r="Y130" s="13">
        <f t="shared" si="69"/>
        <v>-19.940000000000001</v>
      </c>
      <c r="Z130" s="13">
        <f t="shared" si="70"/>
        <v>0</v>
      </c>
      <c r="AA130" s="13">
        <f t="shared" si="71"/>
        <v>0</v>
      </c>
      <c r="AB130" s="13">
        <f t="shared" si="72"/>
        <v>-5.83</v>
      </c>
      <c r="AC130" s="13">
        <f t="shared" si="73"/>
        <v>-249.28</v>
      </c>
    </row>
    <row r="131" spans="1:29" x14ac:dyDescent="0.4">
      <c r="B131" s="10" t="s">
        <v>177</v>
      </c>
      <c r="C131" s="9">
        <f>IF(5 = Q131, S131 * -1, S131)</f>
        <v>667.46</v>
      </c>
      <c r="D131" s="9">
        <f>IF(5 = Q131, T131 * -1, T131)</f>
        <v>10633.18</v>
      </c>
      <c r="E131" s="9">
        <f>IF(5 = Q131, U131 * -1, U131)</f>
        <v>11910.08</v>
      </c>
      <c r="F131" s="9">
        <f>IF(5 = Q131, V131 * -1, V131)</f>
        <v>7521.9800000000005</v>
      </c>
      <c r="G131" s="9">
        <f>IF(5 = Q131, W131 * -1, W131)</f>
        <v>8137.4199999999992</v>
      </c>
      <c r="H131" s="9">
        <f>IF(5 = Q131, X131 * -1, X131)</f>
        <v>5520.6399999999994</v>
      </c>
      <c r="I131" s="9">
        <f>IF(5 = Q131, Y131 * -1, Y131)</f>
        <v>7070.9699999999993</v>
      </c>
      <c r="J131" s="9">
        <f>IF(5 = Q131, Z131 * -1, Z131)</f>
        <v>2504.02</v>
      </c>
      <c r="K131" s="9">
        <f>IF(5 = Q131, AA131 * -1, AA131)</f>
        <v>5577.94</v>
      </c>
      <c r="L131" s="9">
        <f>IF(5 = Q131, AB131 * -1, AB131)</f>
        <v>3064.0399999999995</v>
      </c>
      <c r="M131" s="9">
        <f>IF(5 = Q131, AC131 * -1, AC131)</f>
        <v>62607.73</v>
      </c>
      <c r="O131" s="6" t="str">
        <f>O130</f>
        <v>Orange Tree Village Apartments</v>
      </c>
      <c r="P131" s="6">
        <f>P130</f>
        <v>0</v>
      </c>
      <c r="Q131" s="7">
        <v>5</v>
      </c>
      <c r="R131" s="7">
        <f>R130</f>
        <v>110</v>
      </c>
      <c r="S131" s="8">
        <f t="shared" ref="S131:AC131" si="74">SUM(S102:S130)</f>
        <v>-667.46</v>
      </c>
      <c r="T131" s="8">
        <f t="shared" si="74"/>
        <v>-10633.18</v>
      </c>
      <c r="U131" s="8">
        <f t="shared" si="74"/>
        <v>-11910.08</v>
      </c>
      <c r="V131" s="8">
        <f t="shared" si="74"/>
        <v>-7521.9800000000005</v>
      </c>
      <c r="W131" s="8">
        <f t="shared" si="74"/>
        <v>-8137.4199999999992</v>
      </c>
      <c r="X131" s="8">
        <f t="shared" si="74"/>
        <v>-5520.6399999999994</v>
      </c>
      <c r="Y131" s="8">
        <f t="shared" si="74"/>
        <v>-7070.9699999999993</v>
      </c>
      <c r="Z131" s="8">
        <f t="shared" si="74"/>
        <v>-2504.02</v>
      </c>
      <c r="AA131" s="8">
        <f t="shared" si="74"/>
        <v>-5577.94</v>
      </c>
      <c r="AB131" s="8">
        <f t="shared" si="74"/>
        <v>-3064.0399999999995</v>
      </c>
      <c r="AC131" s="8">
        <f t="shared" si="74"/>
        <v>-62607.73</v>
      </c>
    </row>
    <row r="133" spans="1:29" x14ac:dyDescent="0.4">
      <c r="A133" s="17" t="s">
        <v>236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29" x14ac:dyDescent="0.4">
      <c r="A134" s="15" t="s">
        <v>237</v>
      </c>
      <c r="B134" s="11" t="s">
        <v>236</v>
      </c>
      <c r="C134" s="14">
        <v>3</v>
      </c>
      <c r="D134" s="14">
        <v>2476.0700000000002</v>
      </c>
      <c r="E134" s="14">
        <v>2576.8000000000002</v>
      </c>
      <c r="F134" s="14">
        <v>2638.08</v>
      </c>
      <c r="G134" s="14">
        <v>2883.78</v>
      </c>
      <c r="H134" s="14">
        <v>2795.99</v>
      </c>
      <c r="I134" s="14">
        <v>3247.64</v>
      </c>
      <c r="J134" s="14">
        <v>3435.53</v>
      </c>
      <c r="K134" s="14">
        <v>3388.92</v>
      </c>
      <c r="L134" s="14">
        <v>3343.38</v>
      </c>
      <c r="M134" s="14">
        <v>26789.19</v>
      </c>
      <c r="O134" s="11" t="s">
        <v>1</v>
      </c>
      <c r="Q134" s="12">
        <v>5</v>
      </c>
      <c r="R134" s="12">
        <v>110</v>
      </c>
      <c r="S134" s="13">
        <f>IF(5 = Q134, C134 * -1, C134)</f>
        <v>-3</v>
      </c>
      <c r="T134" s="13">
        <f>IF(5 = Q134, D134 * -1, D134)</f>
        <v>-2476.0700000000002</v>
      </c>
      <c r="U134" s="13">
        <f>IF(5 = Q134, E134 * -1, E134)</f>
        <v>-2576.8000000000002</v>
      </c>
      <c r="V134" s="13">
        <f>IF(5 = Q134, F134 * -1, F134)</f>
        <v>-2638.08</v>
      </c>
      <c r="W134" s="13">
        <f>IF(5 = Q134, G134 * -1, G134)</f>
        <v>-2883.78</v>
      </c>
      <c r="X134" s="13">
        <f>IF(5 = Q134, H134 * -1, H134)</f>
        <v>-2795.99</v>
      </c>
      <c r="Y134" s="13">
        <f>IF(5 = Q134, I134 * -1, I134)</f>
        <v>-3247.64</v>
      </c>
      <c r="Z134" s="13">
        <f>IF(5 = Q134, J134 * -1, J134)</f>
        <v>-3435.53</v>
      </c>
      <c r="AA134" s="13">
        <f>IF(5 = Q134, K134 * -1, K134)</f>
        <v>-3388.92</v>
      </c>
      <c r="AB134" s="13">
        <f>IF(5 = Q134, L134 * -1, L134)</f>
        <v>-3343.38</v>
      </c>
      <c r="AC134" s="13">
        <f>IF(5 = Q134, M134 * -1, M134)</f>
        <v>-26789.19</v>
      </c>
    </row>
    <row r="135" spans="1:29" x14ac:dyDescent="0.4">
      <c r="B135" s="10" t="s">
        <v>236</v>
      </c>
      <c r="C135" s="9">
        <f>IF(5 = Q135, S135 * -1, S135)</f>
        <v>3</v>
      </c>
      <c r="D135" s="9">
        <f>IF(5 = Q135, T135 * -1, T135)</f>
        <v>2476.0700000000002</v>
      </c>
      <c r="E135" s="9">
        <f>IF(5 = Q135, U135 * -1, U135)</f>
        <v>2576.8000000000002</v>
      </c>
      <c r="F135" s="9">
        <f>IF(5 = Q135, V135 * -1, V135)</f>
        <v>2638.08</v>
      </c>
      <c r="G135" s="9">
        <f>IF(5 = Q135, W135 * -1, W135)</f>
        <v>2883.78</v>
      </c>
      <c r="H135" s="9">
        <f>IF(5 = Q135, X135 * -1, X135)</f>
        <v>2795.99</v>
      </c>
      <c r="I135" s="9">
        <f>IF(5 = Q135, Y135 * -1, Y135)</f>
        <v>3247.64</v>
      </c>
      <c r="J135" s="9">
        <f>IF(5 = Q135, Z135 * -1, Z135)</f>
        <v>3435.53</v>
      </c>
      <c r="K135" s="9">
        <f>IF(5 = Q135, AA135 * -1, AA135)</f>
        <v>3388.92</v>
      </c>
      <c r="L135" s="9">
        <f>IF(5 = Q135, AB135 * -1, AB135)</f>
        <v>3343.38</v>
      </c>
      <c r="M135" s="9">
        <f>IF(5 = Q135, AC135 * -1, AC135)</f>
        <v>26789.19</v>
      </c>
      <c r="O135" s="6" t="str">
        <f>O134</f>
        <v>Orange Tree Village Apartments</v>
      </c>
      <c r="P135" s="6">
        <f>P134</f>
        <v>0</v>
      </c>
      <c r="Q135" s="7">
        <v>5</v>
      </c>
      <c r="R135" s="7">
        <f>R134</f>
        <v>110</v>
      </c>
      <c r="S135" s="8">
        <f t="shared" ref="S135:AC135" si="75">SUM(S134:S134)</f>
        <v>-3</v>
      </c>
      <c r="T135" s="8">
        <f t="shared" si="75"/>
        <v>-2476.0700000000002</v>
      </c>
      <c r="U135" s="8">
        <f t="shared" si="75"/>
        <v>-2576.8000000000002</v>
      </c>
      <c r="V135" s="8">
        <f t="shared" si="75"/>
        <v>-2638.08</v>
      </c>
      <c r="W135" s="8">
        <f t="shared" si="75"/>
        <v>-2883.78</v>
      </c>
      <c r="X135" s="8">
        <f t="shared" si="75"/>
        <v>-2795.99</v>
      </c>
      <c r="Y135" s="8">
        <f t="shared" si="75"/>
        <v>-3247.64</v>
      </c>
      <c r="Z135" s="8">
        <f t="shared" si="75"/>
        <v>-3435.53</v>
      </c>
      <c r="AA135" s="8">
        <f t="shared" si="75"/>
        <v>-3388.92</v>
      </c>
      <c r="AB135" s="8">
        <f t="shared" si="75"/>
        <v>-3343.38</v>
      </c>
      <c r="AC135" s="8">
        <f t="shared" si="75"/>
        <v>-26789.19</v>
      </c>
    </row>
    <row r="137" spans="1:29" x14ac:dyDescent="0.4">
      <c r="A137" s="17" t="s">
        <v>238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29" x14ac:dyDescent="0.4">
      <c r="A138" s="15" t="s">
        <v>239</v>
      </c>
      <c r="B138" s="11" t="s">
        <v>240</v>
      </c>
      <c r="C138" s="14">
        <v>0</v>
      </c>
      <c r="D138" s="14">
        <v>2873.52</v>
      </c>
      <c r="E138" s="14">
        <v>2873.52</v>
      </c>
      <c r="F138" s="14">
        <v>3223.38</v>
      </c>
      <c r="G138" s="14">
        <v>3223.38</v>
      </c>
      <c r="H138" s="14">
        <v>3223.38</v>
      </c>
      <c r="I138" s="14">
        <v>3223.38</v>
      </c>
      <c r="J138" s="14">
        <v>3223.38</v>
      </c>
      <c r="K138" s="14">
        <v>3223.38</v>
      </c>
      <c r="L138" s="14">
        <v>3223.38</v>
      </c>
      <c r="M138" s="14">
        <v>28310.7</v>
      </c>
      <c r="O138" s="11" t="s">
        <v>1</v>
      </c>
      <c r="Q138" s="12">
        <v>5</v>
      </c>
      <c r="R138" s="12">
        <v>110</v>
      </c>
      <c r="S138" s="13">
        <f>IF(5 = Q138, C138 * -1, C138)</f>
        <v>0</v>
      </c>
      <c r="T138" s="13">
        <f>IF(5 = Q138, D138 * -1, D138)</f>
        <v>-2873.52</v>
      </c>
      <c r="U138" s="13">
        <f>IF(5 = Q138, E138 * -1, E138)</f>
        <v>-2873.52</v>
      </c>
      <c r="V138" s="13">
        <f>IF(5 = Q138, F138 * -1, F138)</f>
        <v>-3223.38</v>
      </c>
      <c r="W138" s="13">
        <f>IF(5 = Q138, G138 * -1, G138)</f>
        <v>-3223.38</v>
      </c>
      <c r="X138" s="13">
        <f>IF(5 = Q138, H138 * -1, H138)</f>
        <v>-3223.38</v>
      </c>
      <c r="Y138" s="13">
        <f>IF(5 = Q138, I138 * -1, I138)</f>
        <v>-3223.38</v>
      </c>
      <c r="Z138" s="13">
        <f>IF(5 = Q138, J138 * -1, J138)</f>
        <v>-3223.38</v>
      </c>
      <c r="AA138" s="13">
        <f>IF(5 = Q138, K138 * -1, K138)</f>
        <v>-3223.38</v>
      </c>
      <c r="AB138" s="13">
        <f>IF(5 = Q138, L138 * -1, L138)</f>
        <v>-3223.38</v>
      </c>
      <c r="AC138" s="13">
        <f>IF(5 = Q138, M138 * -1, M138)</f>
        <v>-28310.7</v>
      </c>
    </row>
    <row r="139" spans="1:29" x14ac:dyDescent="0.4">
      <c r="A139" s="15" t="s">
        <v>241</v>
      </c>
      <c r="B139" s="11" t="s">
        <v>242</v>
      </c>
      <c r="C139" s="14">
        <v>0</v>
      </c>
      <c r="D139" s="14">
        <v>7512.76</v>
      </c>
      <c r="E139" s="14">
        <v>7512.76</v>
      </c>
      <c r="F139" s="14">
        <v>7512.76</v>
      </c>
      <c r="G139" s="14">
        <v>7512.76</v>
      </c>
      <c r="H139" s="14">
        <v>7512.76</v>
      </c>
      <c r="I139" s="14">
        <v>7512.76</v>
      </c>
      <c r="J139" s="14">
        <v>7512.76</v>
      </c>
      <c r="K139" s="14">
        <v>7512.76</v>
      </c>
      <c r="L139" s="14">
        <v>7512.76</v>
      </c>
      <c r="M139" s="14">
        <v>67614.84</v>
      </c>
      <c r="O139" s="11" t="s">
        <v>1</v>
      </c>
      <c r="Q139" s="12">
        <v>5</v>
      </c>
      <c r="R139" s="12">
        <v>110</v>
      </c>
      <c r="S139" s="13">
        <f>IF(5 = Q139, C139 * -1, C139)</f>
        <v>0</v>
      </c>
      <c r="T139" s="13">
        <f>IF(5 = Q139, D139 * -1, D139)</f>
        <v>-7512.76</v>
      </c>
      <c r="U139" s="13">
        <f>IF(5 = Q139, E139 * -1, E139)</f>
        <v>-7512.76</v>
      </c>
      <c r="V139" s="13">
        <f>IF(5 = Q139, F139 * -1, F139)</f>
        <v>-7512.76</v>
      </c>
      <c r="W139" s="13">
        <f>IF(5 = Q139, G139 * -1, G139)</f>
        <v>-7512.76</v>
      </c>
      <c r="X139" s="13">
        <f>IF(5 = Q139, H139 * -1, H139)</f>
        <v>-7512.76</v>
      </c>
      <c r="Y139" s="13">
        <f>IF(5 = Q139, I139 * -1, I139)</f>
        <v>-7512.76</v>
      </c>
      <c r="Z139" s="13">
        <f>IF(5 = Q139, J139 * -1, J139)</f>
        <v>-7512.76</v>
      </c>
      <c r="AA139" s="13">
        <f>IF(5 = Q139, K139 * -1, K139)</f>
        <v>-7512.76</v>
      </c>
      <c r="AB139" s="13">
        <f>IF(5 = Q139, L139 * -1, L139)</f>
        <v>-7512.76</v>
      </c>
      <c r="AC139" s="13">
        <f>IF(5 = Q139, M139 * -1, M139)</f>
        <v>-67614.84</v>
      </c>
    </row>
    <row r="140" spans="1:29" x14ac:dyDescent="0.4">
      <c r="B140" s="10" t="s">
        <v>238</v>
      </c>
      <c r="C140" s="9">
        <f>IF(5 = Q140, S140 * -1, S140)</f>
        <v>0</v>
      </c>
      <c r="D140" s="9">
        <f>IF(5 = Q140, T140 * -1, T140)</f>
        <v>10386.280000000001</v>
      </c>
      <c r="E140" s="9">
        <f>IF(5 = Q140, U140 * -1, U140)</f>
        <v>10386.280000000001</v>
      </c>
      <c r="F140" s="9">
        <f>IF(5 = Q140, V140 * -1, V140)</f>
        <v>10736.14</v>
      </c>
      <c r="G140" s="9">
        <f>IF(5 = Q140, W140 * -1, W140)</f>
        <v>10736.14</v>
      </c>
      <c r="H140" s="9">
        <f>IF(5 = Q140, X140 * -1, X140)</f>
        <v>10736.14</v>
      </c>
      <c r="I140" s="9">
        <f>IF(5 = Q140, Y140 * -1, Y140)</f>
        <v>10736.14</v>
      </c>
      <c r="J140" s="9">
        <f>IF(5 = Q140, Z140 * -1, Z140)</f>
        <v>10736.14</v>
      </c>
      <c r="K140" s="9">
        <f>IF(5 = Q140, AA140 * -1, AA140)</f>
        <v>10736.14</v>
      </c>
      <c r="L140" s="9">
        <f>IF(5 = Q140, AB140 * -1, AB140)</f>
        <v>10736.14</v>
      </c>
      <c r="M140" s="9">
        <f>IF(5 = Q140, AC140 * -1, AC140)</f>
        <v>95925.54</v>
      </c>
      <c r="O140" s="6" t="str">
        <f>O139</f>
        <v>Orange Tree Village Apartments</v>
      </c>
      <c r="P140" s="6">
        <f>P139</f>
        <v>0</v>
      </c>
      <c r="Q140" s="7">
        <v>5</v>
      </c>
      <c r="R140" s="7">
        <f>R139</f>
        <v>110</v>
      </c>
      <c r="S140" s="8">
        <f t="shared" ref="S140:AC140" si="76">SUM(S138:S139)</f>
        <v>0</v>
      </c>
      <c r="T140" s="8">
        <f t="shared" si="76"/>
        <v>-10386.280000000001</v>
      </c>
      <c r="U140" s="8">
        <f t="shared" si="76"/>
        <v>-10386.280000000001</v>
      </c>
      <c r="V140" s="8">
        <f t="shared" si="76"/>
        <v>-10736.14</v>
      </c>
      <c r="W140" s="8">
        <f t="shared" si="76"/>
        <v>-10736.14</v>
      </c>
      <c r="X140" s="8">
        <f t="shared" si="76"/>
        <v>-10736.14</v>
      </c>
      <c r="Y140" s="8">
        <f t="shared" si="76"/>
        <v>-10736.14</v>
      </c>
      <c r="Z140" s="8">
        <f t="shared" si="76"/>
        <v>-10736.14</v>
      </c>
      <c r="AA140" s="8">
        <f t="shared" si="76"/>
        <v>-10736.14</v>
      </c>
      <c r="AB140" s="8">
        <f t="shared" si="76"/>
        <v>-10736.14</v>
      </c>
      <c r="AC140" s="8">
        <f t="shared" si="76"/>
        <v>-95925.54</v>
      </c>
    </row>
    <row r="142" spans="1:29" x14ac:dyDescent="0.4">
      <c r="B142" s="10" t="s">
        <v>88</v>
      </c>
      <c r="C142" s="9">
        <f>IF(5 = Q142, S142 * -1, S142)</f>
        <v>5476.61</v>
      </c>
      <c r="D142" s="9">
        <f>IF(5 = Q142, T142 * -1, T142)</f>
        <v>47518.829999999994</v>
      </c>
      <c r="E142" s="9">
        <f>IF(5 = Q142, U142 * -1, U142)</f>
        <v>52654.87</v>
      </c>
      <c r="F142" s="9">
        <f>IF(5 = Q142, V142 * -1, V142)</f>
        <v>45137.81</v>
      </c>
      <c r="G142" s="9">
        <f>IF(5 = Q142, W142 * -1, W142)</f>
        <v>51313.229999999996</v>
      </c>
      <c r="H142" s="9">
        <f>IF(5 = Q142, X142 * -1, X142)</f>
        <v>45419.47</v>
      </c>
      <c r="I142" s="9">
        <f>IF(5 = Q142, Y142 * -1, Y142)</f>
        <v>40375.039999999994</v>
      </c>
      <c r="J142" s="9">
        <f>IF(5 = Q142, Z142 * -1, Z142)</f>
        <v>38401.35</v>
      </c>
      <c r="K142" s="9">
        <f>IF(5 = Q142, AA142 * -1, AA142)</f>
        <v>40538.61</v>
      </c>
      <c r="L142" s="9">
        <f>IF(5 = Q142, AB142 * -1, AB142)</f>
        <v>36800.229999999996</v>
      </c>
      <c r="M142" s="9">
        <f>IF(5 = Q142, AC142 * -1, AC142)</f>
        <v>408536.04999999993</v>
      </c>
      <c r="O142" s="6" t="str">
        <f>O139</f>
        <v>Orange Tree Village Apartments</v>
      </c>
      <c r="P142" s="6">
        <f>P139</f>
        <v>0</v>
      </c>
      <c r="Q142" s="7">
        <v>5</v>
      </c>
      <c r="R142" s="7">
        <f>R139</f>
        <v>110</v>
      </c>
      <c r="S142" s="8">
        <f t="shared" ref="S142:AC142" si="77">SUM(S48:S56)+SUM(S60:S75)+SUM(S79:S84)+SUM(S88:S98)+SUM(S102:S130)+SUM(S134:S134)+SUM(S138:S139)</f>
        <v>-5476.61</v>
      </c>
      <c r="T142" s="8">
        <f t="shared" si="77"/>
        <v>-47518.829999999994</v>
      </c>
      <c r="U142" s="8">
        <f t="shared" si="77"/>
        <v>-52654.87</v>
      </c>
      <c r="V142" s="8">
        <f t="shared" si="77"/>
        <v>-45137.81</v>
      </c>
      <c r="W142" s="8">
        <f t="shared" si="77"/>
        <v>-51313.229999999996</v>
      </c>
      <c r="X142" s="8">
        <f t="shared" si="77"/>
        <v>-45419.47</v>
      </c>
      <c r="Y142" s="8">
        <f t="shared" si="77"/>
        <v>-40375.039999999994</v>
      </c>
      <c r="Z142" s="8">
        <f t="shared" si="77"/>
        <v>-38401.35</v>
      </c>
      <c r="AA142" s="8">
        <f t="shared" si="77"/>
        <v>-40538.61</v>
      </c>
      <c r="AB142" s="8">
        <f t="shared" si="77"/>
        <v>-36800.229999999996</v>
      </c>
      <c r="AC142" s="8">
        <f t="shared" si="77"/>
        <v>-408536.04999999993</v>
      </c>
    </row>
    <row r="144" spans="1:29" x14ac:dyDescent="0.4">
      <c r="B144" s="10" t="s">
        <v>243</v>
      </c>
      <c r="C144" s="9">
        <f>IF(5 = Q144, S144 * -1, S144)</f>
        <v>35283.360000000001</v>
      </c>
      <c r="D144" s="9">
        <f>IF(5 = Q144, T144 * -1, T144)</f>
        <v>35016.989999999991</v>
      </c>
      <c r="E144" s="9">
        <f>IF(5 = Q144, U144 * -1, U144)</f>
        <v>33238.299999999988</v>
      </c>
      <c r="F144" s="9">
        <f>IF(5 = Q144, V144 * -1, V144)</f>
        <v>43398.249999999993</v>
      </c>
      <c r="G144" s="9">
        <f>IF(5 = Q144, W144 * -1, W144)</f>
        <v>44812.92</v>
      </c>
      <c r="H144" s="9">
        <f>IF(5 = Q144, X144 * -1, X144)</f>
        <v>47780.29</v>
      </c>
      <c r="I144" s="9">
        <f>IF(5 = Q144, Y144 * -1, Y144)</f>
        <v>67879.61</v>
      </c>
      <c r="J144" s="9">
        <f>IF(5 = Q144, Z144 * -1, Z144)</f>
        <v>76191.26999999999</v>
      </c>
      <c r="K144" s="9">
        <f>IF(5 = Q144, AA144 * -1, AA144)</f>
        <v>72425.400000000009</v>
      </c>
      <c r="L144" s="9">
        <f>IF(5 = Q144, AB144 * -1, AB144)</f>
        <v>74645.77</v>
      </c>
      <c r="M144" s="9">
        <f>IF(5 = Q144, AC144 * -1, AC144)</f>
        <v>525772.16000000015</v>
      </c>
      <c r="O144" s="6" t="str">
        <f>O139</f>
        <v>Orange Tree Village Apartments</v>
      </c>
      <c r="P144" s="6">
        <f>P139</f>
        <v>0</v>
      </c>
      <c r="Q144" s="7">
        <v>4</v>
      </c>
      <c r="R144" s="7">
        <f>R139</f>
        <v>110</v>
      </c>
      <c r="S144" s="8">
        <f t="shared" ref="S144:AC144" si="78">SUM(S10:S12)+SUM(S16:S19)+SUM(S23:S41)+SUM(S48:S56)+SUM(S60:S75)+SUM(S79:S84)+SUM(S88:S98)+SUM(S102:S130)+SUM(S134:S134)+SUM(S138:S139)</f>
        <v>35283.360000000001</v>
      </c>
      <c r="T144" s="8">
        <f t="shared" si="78"/>
        <v>35016.989999999991</v>
      </c>
      <c r="U144" s="8">
        <f t="shared" si="78"/>
        <v>33238.299999999988</v>
      </c>
      <c r="V144" s="8">
        <f t="shared" si="78"/>
        <v>43398.249999999993</v>
      </c>
      <c r="W144" s="8">
        <f t="shared" si="78"/>
        <v>44812.92</v>
      </c>
      <c r="X144" s="8">
        <f t="shared" si="78"/>
        <v>47780.29</v>
      </c>
      <c r="Y144" s="8">
        <f t="shared" si="78"/>
        <v>67879.61</v>
      </c>
      <c r="Z144" s="8">
        <f t="shared" si="78"/>
        <v>76191.26999999999</v>
      </c>
      <c r="AA144" s="8">
        <f t="shared" si="78"/>
        <v>72425.400000000009</v>
      </c>
      <c r="AB144" s="8">
        <f t="shared" si="78"/>
        <v>74645.77</v>
      </c>
      <c r="AC144" s="8">
        <f t="shared" si="78"/>
        <v>525772.16000000015</v>
      </c>
    </row>
  </sheetData>
  <mergeCells count="16">
    <mergeCell ref="A2:M2"/>
    <mergeCell ref="A3:M3"/>
    <mergeCell ref="A4:M4"/>
    <mergeCell ref="A5:M5"/>
    <mergeCell ref="A8:M8"/>
    <mergeCell ref="A9:M9"/>
    <mergeCell ref="A15:M15"/>
    <mergeCell ref="A22:M22"/>
    <mergeCell ref="A46:M46"/>
    <mergeCell ref="A47:M47"/>
    <mergeCell ref="A59:M59"/>
    <mergeCell ref="A78:M78"/>
    <mergeCell ref="A87:M87"/>
    <mergeCell ref="A101:M101"/>
    <mergeCell ref="A133:M133"/>
    <mergeCell ref="A137:M137"/>
  </mergeCells>
  <pageMargins left="0.5" right="0.5" top="0.5" bottom="0.5" header="0.25" footer="0.25"/>
  <pageSetup scale="42" fitToHeight="67" orientation="landscape" r:id="rId1"/>
  <headerFooter>
    <oddHeader>&amp;L Income Statement</oddHeader>
    <oddFooter>&amp;L Page &amp;P of &amp;N &amp;R &amp;I Income Statement 1.5 generated01/14/2019 at 3:17pm PST&amp;I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0" ma:contentTypeDescription="Create a new document." ma:contentTypeScope="" ma:versionID="94dea1235874f5189a94e808d625de9e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c38609929c4ad8627f1a8b75e223a02a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83EC5C-AF65-4814-B5DB-81A968FA47D0}"/>
</file>

<file path=customXml/itemProps2.xml><?xml version="1.0" encoding="utf-8"?>
<ds:datastoreItem xmlns:ds="http://schemas.openxmlformats.org/officeDocument/2006/customXml" ds:itemID="{7B847430-D587-4D08-A8BF-68799797618B}"/>
</file>

<file path=customXml/itemProps3.xml><?xml version="1.0" encoding="utf-8"?>
<ds:datastoreItem xmlns:ds="http://schemas.openxmlformats.org/officeDocument/2006/customXml" ds:itemID="{4843BD8E-B53E-44D5-B877-4573C9EBE3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Orange Tree Village Apartments</vt:lpstr>
      <vt:lpstr>'Orange Tree Village Apartments'!Print_Area</vt:lpstr>
      <vt:lpstr>'Orange Tree Village Apartments'!Print_Titles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Sloan</dc:creator>
  <cp:lastModifiedBy>alon</cp:lastModifiedBy>
  <cp:lastPrinted>2019-01-15T01:00:14Z</cp:lastPrinted>
  <dcterms:created xsi:type="dcterms:W3CDTF">2019-01-14T23:26:13Z</dcterms:created>
  <dcterms:modified xsi:type="dcterms:W3CDTF">2019-01-15T01:06:14Z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