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randersons/Dropbox (David-Gebing)/Anustart Folder/Mountainside/Marketing Collateral Development/VDR/"/>
    </mc:Choice>
  </mc:AlternateContent>
  <xr:revisionPtr revIDLastSave="0" documentId="8_{F0C88869-458D-FC4B-BE27-50C483158ED5}" xr6:coauthVersionLast="47" xr6:coauthVersionMax="47" xr10:uidLastSave="{00000000-0000-0000-0000-000000000000}"/>
  <bookViews>
    <workbookView xWindow="460" yWindow="500" windowWidth="27400" windowHeight="15200" xr2:uid="{FE2D6594-52CD-4948-A84B-B776F157AC57}"/>
  </bookViews>
  <sheets>
    <sheet name="Report1 (2)" sheetId="1" r:id="rId1"/>
  </sheets>
  <definedNames>
    <definedName name="_xlnm.Print_Titles" localSheetId="0">'Report1 (2)'!$1:$5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6" i="1" l="1"/>
  <c r="M126" i="1"/>
  <c r="L126" i="1"/>
  <c r="K126" i="1"/>
  <c r="J126" i="1"/>
  <c r="I126" i="1"/>
  <c r="H126" i="1"/>
  <c r="G126" i="1"/>
  <c r="F126" i="1"/>
  <c r="E126" i="1"/>
  <c r="D126" i="1"/>
  <c r="C126" i="1"/>
  <c r="O125" i="1"/>
  <c r="O124" i="1"/>
  <c r="O126" i="1" s="1"/>
  <c r="N122" i="1"/>
  <c r="M122" i="1"/>
  <c r="L122" i="1"/>
  <c r="K122" i="1"/>
  <c r="J122" i="1"/>
  <c r="I122" i="1"/>
  <c r="H122" i="1"/>
  <c r="G122" i="1"/>
  <c r="F122" i="1"/>
  <c r="E122" i="1"/>
  <c r="D122" i="1"/>
  <c r="C122" i="1"/>
  <c r="O121" i="1"/>
  <c r="O122" i="1" s="1"/>
  <c r="N120" i="1"/>
  <c r="M120" i="1"/>
  <c r="L120" i="1"/>
  <c r="K120" i="1"/>
  <c r="J120" i="1"/>
  <c r="I120" i="1"/>
  <c r="H120" i="1"/>
  <c r="G120" i="1"/>
  <c r="F120" i="1"/>
  <c r="E120" i="1"/>
  <c r="D120" i="1"/>
  <c r="C120" i="1"/>
  <c r="O119" i="1"/>
  <c r="O120" i="1" s="1"/>
  <c r="N117" i="1"/>
  <c r="M117" i="1"/>
  <c r="L117" i="1"/>
  <c r="K117" i="1"/>
  <c r="J117" i="1"/>
  <c r="I117" i="1"/>
  <c r="H117" i="1"/>
  <c r="G117" i="1"/>
  <c r="F117" i="1"/>
  <c r="E117" i="1"/>
  <c r="D117" i="1"/>
  <c r="C117" i="1"/>
  <c r="O116" i="1"/>
  <c r="O117" i="1" s="1"/>
  <c r="N114" i="1"/>
  <c r="M114" i="1"/>
  <c r="L114" i="1"/>
  <c r="K114" i="1"/>
  <c r="J114" i="1"/>
  <c r="I114" i="1"/>
  <c r="H114" i="1"/>
  <c r="G114" i="1"/>
  <c r="F114" i="1"/>
  <c r="E114" i="1"/>
  <c r="D114" i="1"/>
  <c r="C114" i="1"/>
  <c r="O113" i="1"/>
  <c r="O112" i="1"/>
  <c r="O111" i="1"/>
  <c r="O110" i="1"/>
  <c r="O109" i="1"/>
  <c r="O108" i="1"/>
  <c r="O107" i="1"/>
  <c r="O106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N82" i="1"/>
  <c r="M82" i="1"/>
  <c r="L82" i="1"/>
  <c r="K82" i="1"/>
  <c r="J82" i="1"/>
  <c r="I82" i="1"/>
  <c r="H82" i="1"/>
  <c r="G82" i="1"/>
  <c r="F82" i="1"/>
  <c r="E82" i="1"/>
  <c r="D82" i="1"/>
  <c r="C82" i="1"/>
  <c r="O81" i="1"/>
  <c r="O80" i="1"/>
  <c r="O79" i="1"/>
  <c r="O78" i="1"/>
  <c r="O77" i="1"/>
  <c r="O76" i="1"/>
  <c r="N74" i="1"/>
  <c r="M74" i="1"/>
  <c r="L74" i="1"/>
  <c r="K74" i="1"/>
  <c r="J74" i="1"/>
  <c r="I74" i="1"/>
  <c r="H74" i="1"/>
  <c r="G74" i="1"/>
  <c r="F74" i="1"/>
  <c r="E74" i="1"/>
  <c r="D74" i="1"/>
  <c r="C74" i="1"/>
  <c r="O73" i="1"/>
  <c r="O72" i="1"/>
  <c r="O71" i="1"/>
  <c r="O70" i="1"/>
  <c r="O69" i="1"/>
  <c r="O68" i="1"/>
  <c r="O67" i="1"/>
  <c r="O66" i="1"/>
  <c r="O65" i="1"/>
  <c r="O74" i="1" s="1"/>
  <c r="N63" i="1"/>
  <c r="M63" i="1"/>
  <c r="L63" i="1"/>
  <c r="K63" i="1"/>
  <c r="J63" i="1"/>
  <c r="I63" i="1"/>
  <c r="I127" i="1" s="1"/>
  <c r="H63" i="1"/>
  <c r="G63" i="1"/>
  <c r="F63" i="1"/>
  <c r="E63" i="1"/>
  <c r="D63" i="1"/>
  <c r="C63" i="1"/>
  <c r="C127" i="1" s="1"/>
  <c r="O62" i="1"/>
  <c r="O61" i="1"/>
  <c r="O60" i="1"/>
  <c r="O59" i="1"/>
  <c r="O58" i="1"/>
  <c r="O57" i="1"/>
  <c r="O56" i="1"/>
  <c r="O55" i="1"/>
  <c r="O54" i="1"/>
  <c r="O53" i="1"/>
  <c r="O52" i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O27" i="1"/>
  <c r="O26" i="1"/>
  <c r="O25" i="1"/>
  <c r="O24" i="1"/>
  <c r="O23" i="1"/>
  <c r="O22" i="1"/>
  <c r="O21" i="1"/>
  <c r="D19" i="1"/>
  <c r="D49" i="1" s="1"/>
  <c r="O18" i="1"/>
  <c r="O17" i="1"/>
  <c r="O16" i="1"/>
  <c r="O15" i="1"/>
  <c r="O14" i="1"/>
  <c r="O13" i="1"/>
  <c r="O12" i="1"/>
  <c r="O11" i="1"/>
  <c r="N10" i="1"/>
  <c r="N19" i="1" s="1"/>
  <c r="M10" i="1"/>
  <c r="M19" i="1" s="1"/>
  <c r="L10" i="1"/>
  <c r="L19" i="1" s="1"/>
  <c r="L49" i="1" s="1"/>
  <c r="K10" i="1"/>
  <c r="K19" i="1" s="1"/>
  <c r="K49" i="1" s="1"/>
  <c r="J10" i="1"/>
  <c r="J19" i="1" s="1"/>
  <c r="J49" i="1" s="1"/>
  <c r="I10" i="1"/>
  <c r="I19" i="1" s="1"/>
  <c r="I49" i="1" s="1"/>
  <c r="H10" i="1"/>
  <c r="H19" i="1" s="1"/>
  <c r="G10" i="1"/>
  <c r="G19" i="1" s="1"/>
  <c r="F10" i="1"/>
  <c r="F19" i="1" s="1"/>
  <c r="F49" i="1" s="1"/>
  <c r="E10" i="1"/>
  <c r="E19" i="1" s="1"/>
  <c r="E49" i="1" s="1"/>
  <c r="D10" i="1"/>
  <c r="C10" i="1"/>
  <c r="C19" i="1" s="1"/>
  <c r="C49" i="1" s="1"/>
  <c r="O9" i="1"/>
  <c r="O8" i="1"/>
  <c r="O29" i="1" l="1"/>
  <c r="O10" i="1"/>
  <c r="D127" i="1"/>
  <c r="D128" i="1" s="1"/>
  <c r="O19" i="1"/>
  <c r="G49" i="1"/>
  <c r="M49" i="1"/>
  <c r="M128" i="1" s="1"/>
  <c r="O63" i="1"/>
  <c r="E127" i="1"/>
  <c r="E128" i="1" s="1"/>
  <c r="K127" i="1"/>
  <c r="K128" i="1" s="1"/>
  <c r="H127" i="1"/>
  <c r="N127" i="1"/>
  <c r="H49" i="1"/>
  <c r="H128" i="1" s="1"/>
  <c r="N49" i="1"/>
  <c r="F127" i="1"/>
  <c r="L127" i="1"/>
  <c r="O82" i="1"/>
  <c r="O104" i="1"/>
  <c r="O127" i="1" s="1"/>
  <c r="F128" i="1"/>
  <c r="O48" i="1"/>
  <c r="O49" i="1" s="1"/>
  <c r="G127" i="1"/>
  <c r="M127" i="1"/>
  <c r="L128" i="1"/>
  <c r="J127" i="1"/>
  <c r="J128" i="1" s="1"/>
  <c r="O114" i="1"/>
  <c r="C128" i="1"/>
  <c r="G128" i="1"/>
  <c r="N128" i="1"/>
  <c r="I128" i="1"/>
  <c r="O128" i="1" l="1"/>
</calcChain>
</file>

<file path=xl/sharedStrings.xml><?xml version="1.0" encoding="utf-8"?>
<sst xmlns="http://schemas.openxmlformats.org/spreadsheetml/2006/main" count="261" uniqueCount="261">
  <si>
    <t>Mountainside (26602)</t>
  </si>
  <si>
    <t>Statement (12 months)</t>
  </si>
  <si>
    <t>Period = Dec 2020-Nov 2021</t>
  </si>
  <si>
    <t>Book = Accrual ; Tree = maverick-is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</si>
  <si>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</si>
  <si>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</si>
  <si>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</si>
  <si>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</si>
  <si>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</si>
  <si>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</si>
  <si>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</si>
  <si>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</si>
  <si>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</si>
  <si>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</si>
  <si>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</si>
  <si>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</si>
  <si>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Total</t>
  </si>
  <si>
    <t>3998-0000</t>
  </si>
  <si>
    <t xml:space="preserve">    REVENUE</t>
  </si>
  <si>
    <t>3999-0000</t>
  </si>
  <si>
    <t xml:space="preserve">      Rental Income</t>
  </si>
  <si>
    <t>4000-0000</t>
  </si>
  <si>
    <t xml:space="preserve">        Gross Potential Rent</t>
  </si>
  <si>
    <t>4001-0000</t>
  </si>
  <si>
    <t xml:space="preserve">        Loss/Gain to Lease</t>
  </si>
  <si>
    <t xml:space="preserve">          TOTAL GPA</t>
  </si>
  <si>
    <t>4005-0000</t>
  </si>
  <si>
    <t xml:space="preserve">        Less:Concessions-One Time</t>
  </si>
  <si>
    <t>4006-0000</t>
  </si>
  <si>
    <t xml:space="preserve">        Less:  Vacancy</t>
  </si>
  <si>
    <t>4009-0000</t>
  </si>
  <si>
    <t xml:space="preserve">        Loss from Repositioned Units</t>
  </si>
  <si>
    <t>4010-0001</t>
  </si>
  <si>
    <t xml:space="preserve">        Loss from Model</t>
  </si>
  <si>
    <t>4407-0050</t>
  </si>
  <si>
    <t xml:space="preserve">        Less:Write Off Bad Debt</t>
  </si>
  <si>
    <t>4014-0000</t>
  </si>
  <si>
    <t xml:space="preserve">        Less:Employee Rent Concession</t>
  </si>
  <si>
    <t>4015-0001</t>
  </si>
  <si>
    <t xml:space="preserve">        Garage Rent</t>
  </si>
  <si>
    <t>4016-0000</t>
  </si>
  <si>
    <t xml:space="preserve">        Pet Rent</t>
  </si>
  <si>
    <t>4060-0000</t>
  </si>
  <si>
    <t xml:space="preserve">        NET RENTAL INCOME</t>
  </si>
  <si>
    <t>4080-9999</t>
  </si>
  <si>
    <t xml:space="preserve">  UTILITY INCOME</t>
  </si>
  <si>
    <t>4081-0000</t>
  </si>
  <si>
    <t xml:space="preserve">        Utility Income</t>
  </si>
  <si>
    <t>4081-0001</t>
  </si>
  <si>
    <t xml:space="preserve">        Electric Income</t>
  </si>
  <si>
    <t>4081-0005</t>
  </si>
  <si>
    <t xml:space="preserve">        Water Income</t>
  </si>
  <si>
    <t>4081-0006</t>
  </si>
  <si>
    <t xml:space="preserve">        Gas Income</t>
  </si>
  <si>
    <t>4081-0008</t>
  </si>
  <si>
    <t xml:space="preserve">        Sewer Income</t>
  </si>
  <si>
    <t>4081-0011</t>
  </si>
  <si>
    <t xml:space="preserve">        Trash Income</t>
  </si>
  <si>
    <t>4081-0013</t>
  </si>
  <si>
    <t xml:space="preserve">        Pest Control Income</t>
  </si>
  <si>
    <t>4081-0099</t>
  </si>
  <si>
    <t xml:space="preserve">        Utility Billing Fee</t>
  </si>
  <si>
    <t>4081-0100</t>
  </si>
  <si>
    <t xml:space="preserve">        TOTAL UTILITY INCOME</t>
  </si>
  <si>
    <t>4400-0000</t>
  </si>
  <si>
    <t xml:space="preserve">  OTHER INCOME</t>
  </si>
  <si>
    <t>4403-0001</t>
  </si>
  <si>
    <t xml:space="preserve">        Community Amentity Fee</t>
  </si>
  <si>
    <t>4404-0000</t>
  </si>
  <si>
    <t xml:space="preserve">        MTM Rent</t>
  </si>
  <si>
    <t>4405-0000</t>
  </si>
  <si>
    <t xml:space="preserve">        Re-let Fee / Broken Lease</t>
  </si>
  <si>
    <t>4407-0000</t>
  </si>
  <si>
    <t xml:space="preserve">        Untransferred Utilities Fee</t>
  </si>
  <si>
    <t>4407-0055</t>
  </si>
  <si>
    <t xml:space="preserve">        Former Resident Collections</t>
  </si>
  <si>
    <t>4407-0099</t>
  </si>
  <si>
    <t xml:space="preserve">        Lease Administrative Fee</t>
  </si>
  <si>
    <t>4408-0000</t>
  </si>
  <si>
    <t xml:space="preserve">        Pet Fees</t>
  </si>
  <si>
    <t>4409-0099</t>
  </si>
  <si>
    <t xml:space="preserve">        Cable Commission</t>
  </si>
  <si>
    <t>4411-0000</t>
  </si>
  <si>
    <t xml:space="preserve">        Cleaning Income</t>
  </si>
  <si>
    <t>4412-0000</t>
  </si>
  <si>
    <t xml:space="preserve">        Maint &amp; Repairs Income</t>
  </si>
  <si>
    <t>4416-0000</t>
  </si>
  <si>
    <t xml:space="preserve">        Key / Lock Change Income</t>
  </si>
  <si>
    <t>4417-0000</t>
  </si>
  <si>
    <t xml:space="preserve">        Late Fee Income</t>
  </si>
  <si>
    <t>4418-0000</t>
  </si>
  <si>
    <t xml:space="preserve">        NSF Fee Income</t>
  </si>
  <si>
    <t>4419-0000</t>
  </si>
  <si>
    <t xml:space="preserve">        Application Fee Income</t>
  </si>
  <si>
    <t>4425-0002</t>
  </si>
  <si>
    <t xml:space="preserve">        Renter's Insurance Fees</t>
  </si>
  <si>
    <t>4425-0050</t>
  </si>
  <si>
    <t xml:space="preserve">        Package Locker Income</t>
  </si>
  <si>
    <t>4426-0000</t>
  </si>
  <si>
    <t xml:space="preserve">        Other Income</t>
  </si>
  <si>
    <t>4699-0000</t>
  </si>
  <si>
    <t xml:space="preserve">        TOTAL OTHER INCOME</t>
  </si>
  <si>
    <t>4999-0000</t>
  </si>
  <si>
    <t xml:space="preserve">            TOTAL REVENUE</t>
  </si>
  <si>
    <t>5000-0000</t>
  </si>
  <si>
    <t xml:space="preserve">    EXPENSES</t>
  </si>
  <si>
    <t>5019-0000</t>
  </si>
  <si>
    <t xml:space="preserve">  PAYROLL</t>
  </si>
  <si>
    <t>5040-0000</t>
  </si>
  <si>
    <t xml:space="preserve">        Maintenance Salaries</t>
  </si>
  <si>
    <t>5049-0002</t>
  </si>
  <si>
    <t xml:space="preserve">        Emp Leasing/Renewal Bonuses</t>
  </si>
  <si>
    <t>5049-0004</t>
  </si>
  <si>
    <t xml:space="preserve">        401K Match</t>
  </si>
  <si>
    <t>5049-0006</t>
  </si>
  <si>
    <t xml:space="preserve">        Property Manager</t>
  </si>
  <si>
    <t>5049-0007</t>
  </si>
  <si>
    <t xml:space="preserve">        Assistant Property Manager</t>
  </si>
  <si>
    <t>5049-0008</t>
  </si>
  <si>
    <t xml:space="preserve">        Leasing Agent</t>
  </si>
  <si>
    <t>5049-0009</t>
  </si>
  <si>
    <t xml:space="preserve">        Maintenance Supervisor</t>
  </si>
  <si>
    <t>5049-0012</t>
  </si>
  <si>
    <t xml:space="preserve">        Health Insurance</t>
  </si>
  <si>
    <t>5049-0013</t>
  </si>
  <si>
    <t xml:space="preserve">        Worker's Compensation</t>
  </si>
  <si>
    <t>5049-0015</t>
  </si>
  <si>
    <t xml:space="preserve">        Housekeeper</t>
  </si>
  <si>
    <t>5050-0000</t>
  </si>
  <si>
    <t xml:space="preserve">        Payroll Taxes</t>
  </si>
  <si>
    <t>5055-0000</t>
  </si>
  <si>
    <t xml:space="preserve">          TOTAL PAYROLL</t>
  </si>
  <si>
    <t>5056-0000</t>
  </si>
  <si>
    <t xml:space="preserve">  GENERAL &amp; ADMINISTRATIVE</t>
  </si>
  <si>
    <t>5056-0005</t>
  </si>
  <si>
    <t xml:space="preserve">        Office Supplies</t>
  </si>
  <si>
    <t>5056-0007</t>
  </si>
  <si>
    <t xml:space="preserve">        Computer Svc. / Supplies</t>
  </si>
  <si>
    <t>5056-0009</t>
  </si>
  <si>
    <t xml:space="preserve">        Dues &amp; Subscriptions</t>
  </si>
  <si>
    <t>5056-0012</t>
  </si>
  <si>
    <t xml:space="preserve">        Telephone</t>
  </si>
  <si>
    <t>5056-0019</t>
  </si>
  <si>
    <t xml:space="preserve">        Bank Charges</t>
  </si>
  <si>
    <t>5056-0026</t>
  </si>
  <si>
    <t xml:space="preserve">        Filing Fees</t>
  </si>
  <si>
    <t>5056-0033</t>
  </si>
  <si>
    <t xml:space="preserve">        Fees &amp; Permits</t>
  </si>
  <si>
    <t>5056-0036</t>
  </si>
  <si>
    <t xml:space="preserve">        Credit Check Fees</t>
  </si>
  <si>
    <t>5056-0041</t>
  </si>
  <si>
    <t xml:space="preserve">        Employee Relations</t>
  </si>
  <si>
    <t>5056-1000</t>
  </si>
  <si>
    <t xml:space="preserve">          TOTAL GENERAL &amp; ADMINISTRATIVE</t>
  </si>
  <si>
    <t>5095-0000</t>
  </si>
  <si>
    <t xml:space="preserve">  MARKETING</t>
  </si>
  <si>
    <t>5101-0000</t>
  </si>
  <si>
    <t xml:space="preserve">        Marketing</t>
  </si>
  <si>
    <t>5101-0001</t>
  </si>
  <si>
    <t xml:space="preserve">        Resident Referral Fees</t>
  </si>
  <si>
    <t>5101-0002</t>
  </si>
  <si>
    <t xml:space="preserve">        Resident Retention</t>
  </si>
  <si>
    <t>5101-0005</t>
  </si>
  <si>
    <t xml:space="preserve">        Model Expense</t>
  </si>
  <si>
    <t>5105-0002</t>
  </si>
  <si>
    <t xml:space="preserve">        Internet Advertising</t>
  </si>
  <si>
    <t>5105-0007</t>
  </si>
  <si>
    <t xml:space="preserve">        Resident Retention, Activities, and Refreshments</t>
  </si>
  <si>
    <t>5108-0000</t>
  </si>
  <si>
    <t xml:space="preserve">          TOTAL MARKETING</t>
  </si>
  <si>
    <t>5200-0000</t>
  </si>
  <si>
    <t xml:space="preserve">  REPAIRS &amp; MAINTENANCE</t>
  </si>
  <si>
    <t>5202-0000</t>
  </si>
  <si>
    <t xml:space="preserve">        R&amp;M - HVAC</t>
  </si>
  <si>
    <t>5203-0000</t>
  </si>
  <si>
    <t xml:space="preserve">        R&amp;M - Plumbing</t>
  </si>
  <si>
    <t>5205-0000</t>
  </si>
  <si>
    <t xml:space="preserve">        R&amp;M - Appliances</t>
  </si>
  <si>
    <t>5206-0006</t>
  </si>
  <si>
    <t xml:space="preserve">        R&amp;M - Common Area</t>
  </si>
  <si>
    <t>5206-0010</t>
  </si>
  <si>
    <t xml:space="preserve">        R&amp;M - Pool</t>
  </si>
  <si>
    <t>5206-0021</t>
  </si>
  <si>
    <t xml:space="preserve">        Electrical</t>
  </si>
  <si>
    <t>5207-0000</t>
  </si>
  <si>
    <t xml:space="preserve">        Landscaping</t>
  </si>
  <si>
    <t>5208-0000</t>
  </si>
  <si>
    <t xml:space="preserve">        Cleaning</t>
  </si>
  <si>
    <t>5209-0000</t>
  </si>
  <si>
    <t xml:space="preserve">        Pest Control</t>
  </si>
  <si>
    <t>5211-0030</t>
  </si>
  <si>
    <t xml:space="preserve">        Keys &amp; Locks</t>
  </si>
  <si>
    <t>5211-0040</t>
  </si>
  <si>
    <t xml:space="preserve">        Uniforms</t>
  </si>
  <si>
    <t>5211-0061</t>
  </si>
  <si>
    <t xml:space="preserve">        Garage Repairs &amp; Maintenance</t>
  </si>
  <si>
    <t>5211-0064</t>
  </si>
  <si>
    <t xml:space="preserve">        Fire Protection / Life Safety Contract</t>
  </si>
  <si>
    <t>5212-0001</t>
  </si>
  <si>
    <t xml:space="preserve">        Carpet Repair - Turn Costs</t>
  </si>
  <si>
    <t>5212-0004</t>
  </si>
  <si>
    <t xml:space="preserve">        Drapery/Mini Blind Rep - Turn Cost</t>
  </si>
  <si>
    <t>5212-0005</t>
  </si>
  <si>
    <t xml:space="preserve">        Painting/Wallpaper - Turn Costs</t>
  </si>
  <si>
    <t>5212-0006</t>
  </si>
  <si>
    <t xml:space="preserve">        Contract Cleaning - Turn Cost</t>
  </si>
  <si>
    <t>5212-0008</t>
  </si>
  <si>
    <t xml:space="preserve">        Resurfacing - Turn Costs</t>
  </si>
  <si>
    <t>5211-0050</t>
  </si>
  <si>
    <t xml:space="preserve">        Security</t>
  </si>
  <si>
    <t>5215-0010</t>
  </si>
  <si>
    <t xml:space="preserve">        Trash - Bulk</t>
  </si>
  <si>
    <t>5215-0000</t>
  </si>
  <si>
    <t xml:space="preserve">          TOTAL REPAIRS &amp; MAINTENANCE</t>
  </si>
  <si>
    <t>5299-0000</t>
  </si>
  <si>
    <t xml:space="preserve">  UTILITIES</t>
  </si>
  <si>
    <t>5300-0000</t>
  </si>
  <si>
    <t xml:space="preserve">        Electricity</t>
  </si>
  <si>
    <t>5301-0000</t>
  </si>
  <si>
    <t xml:space="preserve">        Elect-Vacant Units</t>
  </si>
  <si>
    <t>5310-0000</t>
  </si>
  <si>
    <t xml:space="preserve">        Water &amp; Wastewater</t>
  </si>
  <si>
    <t>5310-0001</t>
  </si>
  <si>
    <t xml:space="preserve">        Sewer</t>
  </si>
  <si>
    <t>5315-0001</t>
  </si>
  <si>
    <t xml:space="preserve">        Irrigation</t>
  </si>
  <si>
    <t>5320-0000</t>
  </si>
  <si>
    <t xml:space="preserve">        Trash Collection</t>
  </si>
  <si>
    <t>5330-0000</t>
  </si>
  <si>
    <t xml:space="preserve">        Natural Gas</t>
  </si>
  <si>
    <t>5395-0000</t>
  </si>
  <si>
    <t xml:space="preserve">        Utility Billing Fees</t>
  </si>
  <si>
    <t>5399-0000</t>
  </si>
  <si>
    <t xml:space="preserve">          TOTAL UTILITIES</t>
  </si>
  <si>
    <t>5460-0000</t>
  </si>
  <si>
    <t xml:space="preserve">  MANAGEMENT FEES</t>
  </si>
  <si>
    <t>5461-0000</t>
  </si>
  <si>
    <t xml:space="preserve">        Management Fees</t>
  </si>
  <si>
    <t>5465-0000</t>
  </si>
  <si>
    <t xml:space="preserve">          TOTAL MANAGEMENT FEES</t>
  </si>
  <si>
    <t>5499-0000</t>
  </si>
  <si>
    <t xml:space="preserve">  TAXES</t>
  </si>
  <si>
    <t>5500-0000</t>
  </si>
  <si>
    <t xml:space="preserve">        Property Taxes</t>
  </si>
  <si>
    <t>5515-0000</t>
  </si>
  <si>
    <t xml:space="preserve">          TOTAL TAXES</t>
  </si>
  <si>
    <t>5056-0006</t>
  </si>
  <si>
    <t xml:space="preserve">        HOA Dues</t>
  </si>
  <si>
    <t xml:space="preserve">          TOTAL HOA DUES</t>
  </si>
  <si>
    <t>5519-9999</t>
  </si>
  <si>
    <t xml:space="preserve">  INSURANCE</t>
  </si>
  <si>
    <t>5056-0038</t>
  </si>
  <si>
    <t xml:space="preserve">        Renter's Protection Coverage</t>
  </si>
  <si>
    <t>5520-0000</t>
  </si>
  <si>
    <t xml:space="preserve">        Insurance</t>
  </si>
  <si>
    <t>5520-0010</t>
  </si>
  <si>
    <t xml:space="preserve">          TOTAL INSURANCE</t>
  </si>
  <si>
    <t>6500-0000</t>
  </si>
  <si>
    <t xml:space="preserve">            TOTAL EXPENSES</t>
  </si>
  <si>
    <t>6700-0000</t>
  </si>
  <si>
    <t xml:space="preserve">            NET OPERATING INCOME/(LOSS)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</si>
</sst>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color rgb="FF505050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b/>
      <i/>
      <sz val="8"/>
      <name val="Tahoma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CCCCCC"/>
      </bottom>
      <diagonal/>
    </border>
    <border>
      <left/>
      <right/>
      <top style="thin">
        <color rgb="FFCCCCCC"/>
      </top>
      <bottom style="double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" fontId="3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4" fontId="4" fillId="0" borderId="5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B108-B1E7-4847-8778-D674F863DC57}">
  <sheetPr>
    <pageSetUpPr fitToPage="1"/>
  </sheetPr>
  <dimension ref="A1:O142"/>
  <sheetViews>
    <sheetView showGridLines="0" tabSelected="1" workbookViewId="0">
      <selection sqref="A1:O1"/>
    </sheetView>
  </sheetViews>
  <sheetFormatPr baseColWidth="10" defaultColWidth="9.1640625" defaultRowHeight="13" x14ac:dyDescent="0.15"/>
  <cols>
    <col min="1" max="1" width="11.5" customWidth="1"/>
    <col min="2" max="2" width="37.1640625" customWidth="1"/>
    <col min="3" max="14" width="12.83203125" customWidth="1"/>
    <col min="15" max="15" width="15" customWidth="1"/>
  </cols>
  <sheetData>
    <row r="1" spans="1:15" ht="15" customHeight="1" x14ac:dyDescent="0.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15.75" customHeight="1" x14ac:dyDescent="0.1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15" customHeight="1" x14ac:dyDescent="0.15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15" customHeight="1" x14ac:dyDescent="0.15">
      <c r="A4" s="23" t="s">
        <v>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15" customHeight="1" x14ac:dyDescent="0.15">
      <c r="A5" s="1"/>
      <c r="B5" s="2"/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</row>
    <row r="6" spans="1:15" ht="15" customHeight="1" x14ac:dyDescent="0.15">
      <c r="A6" s="3" t="s">
        <v>17</v>
      </c>
      <c r="B6" s="4" t="s">
        <v>18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15" customHeight="1" x14ac:dyDescent="0.15">
      <c r="A7" s="6" t="s">
        <v>19</v>
      </c>
      <c r="B7" s="7" t="s">
        <v>20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5" customHeight="1" x14ac:dyDescent="0.15">
      <c r="A8" s="6" t="s">
        <v>21</v>
      </c>
      <c r="B8" s="7" t="s">
        <v>22</v>
      </c>
      <c r="C8" s="9">
        <v>421625</v>
      </c>
      <c r="D8" s="9">
        <v>421525</v>
      </c>
      <c r="E8" s="9">
        <v>422130</v>
      </c>
      <c r="F8" s="9">
        <v>422820</v>
      </c>
      <c r="G8" s="9">
        <v>423590</v>
      </c>
      <c r="H8" s="9">
        <v>434485</v>
      </c>
      <c r="I8" s="9">
        <v>517155</v>
      </c>
      <c r="J8" s="9">
        <v>535350</v>
      </c>
      <c r="K8" s="9">
        <v>526150</v>
      </c>
      <c r="L8" s="9">
        <v>491775</v>
      </c>
      <c r="M8" s="9">
        <v>512355</v>
      </c>
      <c r="N8" s="9">
        <v>513495</v>
      </c>
      <c r="O8" s="9">
        <f>SUM(C8:N8)</f>
        <v>5642455</v>
      </c>
    </row>
    <row r="9" spans="1:15" ht="15" customHeight="1" x14ac:dyDescent="0.15">
      <c r="A9" s="6" t="s">
        <v>23</v>
      </c>
      <c r="B9" s="7" t="s">
        <v>24</v>
      </c>
      <c r="C9" s="10">
        <v>-29459.119999999999</v>
      </c>
      <c r="D9" s="10">
        <v>-27308.12</v>
      </c>
      <c r="E9" s="10">
        <v>-24235.119999999999</v>
      </c>
      <c r="F9" s="10">
        <v>-19957.87</v>
      </c>
      <c r="G9" s="10">
        <v>-15504.1</v>
      </c>
      <c r="H9" s="10">
        <v>-23473.599999999999</v>
      </c>
      <c r="I9" s="10">
        <v>-95121.5</v>
      </c>
      <c r="J9" s="10">
        <v>-109259.75</v>
      </c>
      <c r="K9" s="10">
        <v>-90887.05</v>
      </c>
      <c r="L9" s="10">
        <v>-52940.3</v>
      </c>
      <c r="M9" s="10">
        <v>-66530</v>
      </c>
      <c r="N9" s="10">
        <v>-63877.75</v>
      </c>
      <c r="O9" s="9">
        <f>SUM(C9:N9)</f>
        <v>-618554.28</v>
      </c>
    </row>
    <row r="10" spans="1:15" ht="15" customHeight="1" x14ac:dyDescent="0.15">
      <c r="A10" s="11"/>
      <c r="B10" s="12" t="s">
        <v>25</v>
      </c>
      <c r="C10" s="13">
        <f>SUM(C8:C9)</f>
        <v>392165.88</v>
      </c>
      <c r="D10" s="13">
        <f t="shared" ref="D10:O10" si="0">SUM(D8:D9)</f>
        <v>394216.88</v>
      </c>
      <c r="E10" s="13">
        <f t="shared" si="0"/>
        <v>397894.88</v>
      </c>
      <c r="F10" s="13">
        <f t="shared" si="0"/>
        <v>402862.13</v>
      </c>
      <c r="G10" s="13">
        <f t="shared" si="0"/>
        <v>408085.9</v>
      </c>
      <c r="H10" s="13">
        <f t="shared" si="0"/>
        <v>411011.4</v>
      </c>
      <c r="I10" s="13">
        <f t="shared" si="0"/>
        <v>422033.5</v>
      </c>
      <c r="J10" s="13">
        <f t="shared" si="0"/>
        <v>426090.25</v>
      </c>
      <c r="K10" s="13">
        <f t="shared" si="0"/>
        <v>435262.95</v>
      </c>
      <c r="L10" s="13">
        <f t="shared" si="0"/>
        <v>438834.7</v>
      </c>
      <c r="M10" s="13">
        <f t="shared" si="0"/>
        <v>445825</v>
      </c>
      <c r="N10" s="13">
        <f t="shared" si="0"/>
        <v>449617.25</v>
      </c>
      <c r="O10" s="13">
        <f t="shared" si="0"/>
        <v>5023900.72</v>
      </c>
    </row>
    <row r="11" spans="1:15" ht="15" customHeight="1" x14ac:dyDescent="0.15">
      <c r="A11" s="6" t="s">
        <v>26</v>
      </c>
      <c r="B11" s="7" t="s">
        <v>27</v>
      </c>
      <c r="C11" s="9">
        <v>-3357</v>
      </c>
      <c r="D11" s="9">
        <v>-586.79</v>
      </c>
      <c r="E11" s="9">
        <v>-1722</v>
      </c>
      <c r="F11" s="9">
        <v>-1800</v>
      </c>
      <c r="G11" s="9">
        <v>-2250</v>
      </c>
      <c r="H11" s="9">
        <v>-3676</v>
      </c>
      <c r="I11" s="9">
        <v>-2600</v>
      </c>
      <c r="J11" s="9">
        <v>-3027.06</v>
      </c>
      <c r="K11" s="9">
        <v>-3250</v>
      </c>
      <c r="L11" s="9">
        <v>-2350</v>
      </c>
      <c r="M11" s="9">
        <v>-2750</v>
      </c>
      <c r="N11" s="9">
        <v>-1250</v>
      </c>
      <c r="O11" s="9">
        <f t="shared" ref="O11:O18" si="1">SUM(C11:N11)</f>
        <v>-28618.850000000002</v>
      </c>
    </row>
    <row r="12" spans="1:15" ht="15" customHeight="1" x14ac:dyDescent="0.15">
      <c r="A12" s="6" t="s">
        <v>28</v>
      </c>
      <c r="B12" s="7" t="s">
        <v>29</v>
      </c>
      <c r="C12" s="9">
        <v>-9890.06</v>
      </c>
      <c r="D12" s="9">
        <v>-9671.1299999999992</v>
      </c>
      <c r="E12" s="9">
        <v>-14746.77</v>
      </c>
      <c r="F12" s="9">
        <v>-16909.990000000002</v>
      </c>
      <c r="G12" s="9">
        <v>-12164.08</v>
      </c>
      <c r="H12" s="9">
        <v>-8106.68</v>
      </c>
      <c r="I12" s="9">
        <v>-18267.84</v>
      </c>
      <c r="J12" s="9">
        <v>-18327.46</v>
      </c>
      <c r="K12" s="9">
        <v>-17335.95</v>
      </c>
      <c r="L12" s="9">
        <v>-10762.37</v>
      </c>
      <c r="M12" s="9">
        <v>-14141.24</v>
      </c>
      <c r="N12" s="9">
        <v>-9119.3799999999992</v>
      </c>
      <c r="O12" s="9">
        <f t="shared" si="1"/>
        <v>-159442.94999999998</v>
      </c>
    </row>
    <row r="13" spans="1:15" ht="15" customHeight="1" x14ac:dyDescent="0.15">
      <c r="A13" s="6" t="s">
        <v>30</v>
      </c>
      <c r="B13" s="7" t="s">
        <v>31</v>
      </c>
      <c r="C13" s="9">
        <v>-3100</v>
      </c>
      <c r="D13" s="9">
        <v>-3100</v>
      </c>
      <c r="E13" s="9">
        <v>-3100</v>
      </c>
      <c r="F13" s="9">
        <v>-3100</v>
      </c>
      <c r="G13" s="9">
        <v>-3100</v>
      </c>
      <c r="H13" s="9">
        <v>-3100</v>
      </c>
      <c r="I13" s="9">
        <v>-3100</v>
      </c>
      <c r="J13" s="9">
        <v>-3100</v>
      </c>
      <c r="K13" s="9">
        <v>0</v>
      </c>
      <c r="L13" s="9">
        <v>0</v>
      </c>
      <c r="M13" s="9">
        <v>0</v>
      </c>
      <c r="N13" s="9">
        <v>0</v>
      </c>
      <c r="O13" s="9">
        <f t="shared" si="1"/>
        <v>-24800</v>
      </c>
    </row>
    <row r="14" spans="1:15" ht="15" customHeight="1" x14ac:dyDescent="0.15">
      <c r="A14" s="6" t="s">
        <v>32</v>
      </c>
      <c r="B14" s="7" t="s">
        <v>33</v>
      </c>
      <c r="C14" s="9">
        <v>-2875</v>
      </c>
      <c r="D14" s="9">
        <v>-2875</v>
      </c>
      <c r="E14" s="9">
        <v>-2875</v>
      </c>
      <c r="F14" s="9">
        <v>-2875</v>
      </c>
      <c r="G14" s="9">
        <v>-2875</v>
      </c>
      <c r="H14" s="9">
        <v>-2915</v>
      </c>
      <c r="I14" s="9">
        <v>-3440</v>
      </c>
      <c r="J14" s="9">
        <v>-3515</v>
      </c>
      <c r="K14" s="9">
        <v>-1570</v>
      </c>
      <c r="L14" s="9">
        <v>-1500</v>
      </c>
      <c r="M14" s="9">
        <v>-1600</v>
      </c>
      <c r="N14" s="9">
        <v>-1575</v>
      </c>
      <c r="O14" s="9">
        <f t="shared" si="1"/>
        <v>-30490</v>
      </c>
    </row>
    <row r="15" spans="1:15" ht="15" customHeight="1" x14ac:dyDescent="0.15">
      <c r="A15" s="6" t="s">
        <v>34</v>
      </c>
      <c r="B15" s="7" t="s">
        <v>35</v>
      </c>
      <c r="C15" s="9">
        <v>9700.26</v>
      </c>
      <c r="D15" s="9">
        <v>-3486.04</v>
      </c>
      <c r="E15" s="9">
        <v>-1933.12</v>
      </c>
      <c r="F15" s="9">
        <v>-4633.3100000000004</v>
      </c>
      <c r="G15" s="9">
        <v>-514.05999999999995</v>
      </c>
      <c r="H15" s="9">
        <v>-3608.41</v>
      </c>
      <c r="I15" s="9">
        <v>-4406.46</v>
      </c>
      <c r="J15" s="9">
        <v>-2803.94</v>
      </c>
      <c r="K15" s="9">
        <v>-3705.17</v>
      </c>
      <c r="L15" s="9">
        <v>-3122.74</v>
      </c>
      <c r="M15" s="9">
        <v>-2046.05</v>
      </c>
      <c r="N15" s="9">
        <v>-2949.37</v>
      </c>
      <c r="O15" s="9">
        <f t="shared" si="1"/>
        <v>-23508.409999999996</v>
      </c>
    </row>
    <row r="16" spans="1:15" ht="15" customHeight="1" x14ac:dyDescent="0.15">
      <c r="A16" s="6" t="s">
        <v>36</v>
      </c>
      <c r="B16" s="7" t="s">
        <v>37</v>
      </c>
      <c r="C16" s="9">
        <v>-1061</v>
      </c>
      <c r="D16" s="9">
        <v>-1061</v>
      </c>
      <c r="E16" s="9">
        <v>4.9480455220188022E-3</v>
      </c>
      <c r="F16" s="9">
        <v>-289</v>
      </c>
      <c r="G16" s="9">
        <v>-556</v>
      </c>
      <c r="H16" s="9">
        <v>-556</v>
      </c>
      <c r="I16" s="9">
        <v>-556</v>
      </c>
      <c r="J16" s="9">
        <v>-556</v>
      </c>
      <c r="K16" s="9">
        <v>-573.71</v>
      </c>
      <c r="L16" s="9">
        <v>-617</v>
      </c>
      <c r="M16" s="9">
        <v>-617</v>
      </c>
      <c r="N16" s="9">
        <v>-617</v>
      </c>
      <c r="O16" s="9">
        <f t="shared" si="1"/>
        <v>-7059.7050519544782</v>
      </c>
    </row>
    <row r="17" spans="1:15" ht="15" customHeight="1" x14ac:dyDescent="0.15">
      <c r="A17" s="6" t="s">
        <v>38</v>
      </c>
      <c r="B17" s="7" t="s">
        <v>39</v>
      </c>
      <c r="C17" s="9">
        <v>8440.81</v>
      </c>
      <c r="D17" s="9">
        <v>8143.6</v>
      </c>
      <c r="E17" s="9">
        <v>8301.98</v>
      </c>
      <c r="F17" s="9">
        <v>8255.23</v>
      </c>
      <c r="G17" s="9">
        <v>9682.7099999999991</v>
      </c>
      <c r="H17" s="9">
        <v>9981.82</v>
      </c>
      <c r="I17" s="9">
        <v>9404.2800000000007</v>
      </c>
      <c r="J17" s="9">
        <v>9806.36</v>
      </c>
      <c r="K17" s="9">
        <v>9926.39</v>
      </c>
      <c r="L17" s="9">
        <v>9645.24</v>
      </c>
      <c r="M17" s="9">
        <v>10500.22</v>
      </c>
      <c r="N17" s="9">
        <v>10188.620000000001</v>
      </c>
      <c r="O17" s="9">
        <f t="shared" si="1"/>
        <v>112277.26</v>
      </c>
    </row>
    <row r="18" spans="1:15" ht="15" customHeight="1" x14ac:dyDescent="0.15">
      <c r="A18" s="6" t="s">
        <v>40</v>
      </c>
      <c r="B18" s="7" t="s">
        <v>41</v>
      </c>
      <c r="C18" s="10">
        <v>2459.04</v>
      </c>
      <c r="D18" s="10">
        <v>2064.7199999999998</v>
      </c>
      <c r="E18" s="10">
        <v>2516.4299999999998</v>
      </c>
      <c r="F18" s="10">
        <v>2480.96</v>
      </c>
      <c r="G18" s="10">
        <v>2553.9899999999998</v>
      </c>
      <c r="H18" s="10">
        <v>2678.2</v>
      </c>
      <c r="I18" s="10">
        <v>2744.73</v>
      </c>
      <c r="J18" s="10">
        <v>2790.32</v>
      </c>
      <c r="K18" s="10">
        <v>2818.52</v>
      </c>
      <c r="L18" s="10">
        <v>2745.98</v>
      </c>
      <c r="M18" s="10">
        <v>3051.6</v>
      </c>
      <c r="N18" s="10">
        <v>3195.87</v>
      </c>
      <c r="O18" s="9">
        <f t="shared" si="1"/>
        <v>32100.359999999997</v>
      </c>
    </row>
    <row r="19" spans="1:15" ht="15" customHeight="1" x14ac:dyDescent="0.15">
      <c r="A19" s="11" t="s">
        <v>42</v>
      </c>
      <c r="B19" s="12" t="s">
        <v>43</v>
      </c>
      <c r="C19" s="13">
        <f>SUM(C10:C18)</f>
        <v>392482.93</v>
      </c>
      <c r="D19" s="13">
        <f t="shared" ref="D19:O19" si="2">SUM(D10:D18)</f>
        <v>383645.24</v>
      </c>
      <c r="E19" s="13">
        <f t="shared" si="2"/>
        <v>384336.4049480455</v>
      </c>
      <c r="F19" s="13">
        <f t="shared" si="2"/>
        <v>383991.02</v>
      </c>
      <c r="G19" s="13">
        <f t="shared" si="2"/>
        <v>398863.46</v>
      </c>
      <c r="H19" s="13">
        <f t="shared" si="2"/>
        <v>401709.33000000007</v>
      </c>
      <c r="I19" s="13">
        <f t="shared" si="2"/>
        <v>401812.20999999996</v>
      </c>
      <c r="J19" s="13">
        <f t="shared" si="2"/>
        <v>407357.47</v>
      </c>
      <c r="K19" s="13">
        <f t="shared" si="2"/>
        <v>421573.03</v>
      </c>
      <c r="L19" s="13">
        <f t="shared" si="2"/>
        <v>432873.81</v>
      </c>
      <c r="M19" s="13">
        <f t="shared" si="2"/>
        <v>438222.52999999997</v>
      </c>
      <c r="N19" s="13">
        <f t="shared" si="2"/>
        <v>447490.99</v>
      </c>
      <c r="O19" s="13">
        <f t="shared" si="2"/>
        <v>4894358.4249480451</v>
      </c>
    </row>
    <row r="20" spans="1:15" ht="15" customHeight="1" x14ac:dyDescent="0.15">
      <c r="A20" s="11" t="s">
        <v>44</v>
      </c>
      <c r="B20" s="12" t="s">
        <v>45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ht="15" customHeight="1" x14ac:dyDescent="0.15">
      <c r="A21" s="6" t="s">
        <v>46</v>
      </c>
      <c r="B21" s="7" t="s">
        <v>47</v>
      </c>
      <c r="C21" s="9">
        <v>752.27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f t="shared" ref="O21:O28" si="3">SUM(C21:N21)</f>
        <v>752.27</v>
      </c>
    </row>
    <row r="22" spans="1:15" ht="15" customHeight="1" x14ac:dyDescent="0.15">
      <c r="A22" s="6" t="s">
        <v>48</v>
      </c>
      <c r="B22" s="7" t="s">
        <v>49</v>
      </c>
      <c r="C22" s="9">
        <v>2277.89</v>
      </c>
      <c r="D22" s="9">
        <v>1613.45</v>
      </c>
      <c r="E22" s="9">
        <v>2280.65</v>
      </c>
      <c r="F22" s="9">
        <v>1954.32</v>
      </c>
      <c r="G22" s="9">
        <v>1664.59</v>
      </c>
      <c r="H22" s="9">
        <v>1709</v>
      </c>
      <c r="I22" s="9">
        <v>1649.88</v>
      </c>
      <c r="J22" s="9">
        <v>1928.32</v>
      </c>
      <c r="K22" s="9">
        <v>2172.4</v>
      </c>
      <c r="L22" s="9">
        <v>2627.38</v>
      </c>
      <c r="M22" s="9">
        <v>2565.58</v>
      </c>
      <c r="N22" s="9">
        <v>2090.46</v>
      </c>
      <c r="O22" s="9">
        <f t="shared" si="3"/>
        <v>24533.919999999998</v>
      </c>
    </row>
    <row r="23" spans="1:15" ht="15" customHeight="1" x14ac:dyDescent="0.15">
      <c r="A23" s="6" t="s">
        <v>50</v>
      </c>
      <c r="B23" s="7" t="s">
        <v>51</v>
      </c>
      <c r="C23" s="9">
        <v>11226.82</v>
      </c>
      <c r="D23" s="9">
        <v>9382.4</v>
      </c>
      <c r="E23" s="9">
        <v>8167.29</v>
      </c>
      <c r="F23" s="9">
        <v>8378.49</v>
      </c>
      <c r="G23" s="9">
        <v>7540.63</v>
      </c>
      <c r="H23" s="9">
        <v>8169.74</v>
      </c>
      <c r="I23" s="9">
        <v>9485.9699999999993</v>
      </c>
      <c r="J23" s="9">
        <v>10774.48</v>
      </c>
      <c r="K23" s="9">
        <v>10784.37</v>
      </c>
      <c r="L23" s="9">
        <v>13368.37</v>
      </c>
      <c r="M23" s="9">
        <v>11296.54</v>
      </c>
      <c r="N23" s="9">
        <v>12880.14</v>
      </c>
      <c r="O23" s="9">
        <f t="shared" si="3"/>
        <v>121455.23999999998</v>
      </c>
    </row>
    <row r="24" spans="1:15" ht="15" customHeight="1" x14ac:dyDescent="0.15">
      <c r="A24" s="6" t="s">
        <v>52</v>
      </c>
      <c r="B24" s="7" t="s">
        <v>53</v>
      </c>
      <c r="C24" s="9">
        <v>153.4</v>
      </c>
      <c r="D24" s="9">
        <v>193.61</v>
      </c>
      <c r="E24" s="9">
        <v>420.61</v>
      </c>
      <c r="F24" s="9">
        <v>498.74</v>
      </c>
      <c r="G24" s="9">
        <v>608.41999999999996</v>
      </c>
      <c r="H24" s="9">
        <v>822.96</v>
      </c>
      <c r="I24" s="9">
        <v>418.18</v>
      </c>
      <c r="J24" s="9">
        <v>360.72</v>
      </c>
      <c r="K24" s="9">
        <v>307.07</v>
      </c>
      <c r="L24" s="9">
        <v>218.93</v>
      </c>
      <c r="M24" s="9">
        <v>200</v>
      </c>
      <c r="N24" s="9">
        <v>188.54</v>
      </c>
      <c r="O24" s="9">
        <f t="shared" si="3"/>
        <v>4391.18</v>
      </c>
    </row>
    <row r="25" spans="1:15" ht="15" customHeight="1" x14ac:dyDescent="0.15">
      <c r="A25" s="6" t="s">
        <v>54</v>
      </c>
      <c r="B25" s="7" t="s">
        <v>55</v>
      </c>
      <c r="C25" s="9">
        <v>3467.63</v>
      </c>
      <c r="D25" s="9">
        <v>5506.1</v>
      </c>
      <c r="E25" s="9">
        <v>5335.02</v>
      </c>
      <c r="F25" s="9">
        <v>5615.92</v>
      </c>
      <c r="G25" s="9">
        <v>5266.54</v>
      </c>
      <c r="H25" s="9">
        <v>5487.61</v>
      </c>
      <c r="I25" s="9">
        <v>5766.4</v>
      </c>
      <c r="J25" s="9">
        <v>5428.24</v>
      </c>
      <c r="K25" s="9">
        <v>6066.16</v>
      </c>
      <c r="L25" s="9">
        <v>6618.82</v>
      </c>
      <c r="M25" s="9">
        <v>6175.21</v>
      </c>
      <c r="N25" s="9">
        <v>6552.26</v>
      </c>
      <c r="O25" s="9">
        <f t="shared" si="3"/>
        <v>67285.909999999989</v>
      </c>
    </row>
    <row r="26" spans="1:15" ht="15" customHeight="1" x14ac:dyDescent="0.15">
      <c r="A26" s="6" t="s">
        <v>56</v>
      </c>
      <c r="B26" s="7" t="s">
        <v>57</v>
      </c>
      <c r="C26" s="9">
        <v>1326.46</v>
      </c>
      <c r="D26" s="9">
        <v>1455.28</v>
      </c>
      <c r="E26" s="9">
        <v>1487.25</v>
      </c>
      <c r="F26" s="9">
        <v>1530.06</v>
      </c>
      <c r="G26" s="9">
        <v>1476.05</v>
      </c>
      <c r="H26" s="9">
        <v>1502.11</v>
      </c>
      <c r="I26" s="9">
        <v>1526.94</v>
      </c>
      <c r="J26" s="9">
        <v>1434.96</v>
      </c>
      <c r="K26" s="9">
        <v>1505.28</v>
      </c>
      <c r="L26" s="9">
        <v>1442.13</v>
      </c>
      <c r="M26" s="9">
        <v>1454.71</v>
      </c>
      <c r="N26" s="9">
        <v>1440.98</v>
      </c>
      <c r="O26" s="9">
        <f t="shared" si="3"/>
        <v>17582.21</v>
      </c>
    </row>
    <row r="27" spans="1:15" ht="15" customHeight="1" x14ac:dyDescent="0.15">
      <c r="A27" s="6" t="s">
        <v>58</v>
      </c>
      <c r="B27" s="7" t="s">
        <v>59</v>
      </c>
      <c r="C27" s="9">
        <v>0</v>
      </c>
      <c r="D27" s="9">
        <v>779.32</v>
      </c>
      <c r="E27" s="9">
        <v>811.09</v>
      </c>
      <c r="F27" s="9">
        <v>823.24</v>
      </c>
      <c r="G27" s="9">
        <v>776.49</v>
      </c>
      <c r="H27" s="9">
        <v>809.52</v>
      </c>
      <c r="I27" s="9">
        <v>923.88</v>
      </c>
      <c r="J27" s="9">
        <v>959.22</v>
      </c>
      <c r="K27" s="9">
        <v>1020.48</v>
      </c>
      <c r="L27" s="9">
        <v>1059.82</v>
      </c>
      <c r="M27" s="9">
        <v>1114.24</v>
      </c>
      <c r="N27" s="9">
        <v>1142.22</v>
      </c>
      <c r="O27" s="9">
        <f t="shared" si="3"/>
        <v>10219.519999999999</v>
      </c>
    </row>
    <row r="28" spans="1:15" ht="15" customHeight="1" x14ac:dyDescent="0.15">
      <c r="A28" s="6" t="s">
        <v>60</v>
      </c>
      <c r="B28" s="7" t="s">
        <v>61</v>
      </c>
      <c r="C28" s="10">
        <v>892.5</v>
      </c>
      <c r="D28" s="10">
        <v>927.5</v>
      </c>
      <c r="E28" s="10">
        <v>941.5</v>
      </c>
      <c r="F28" s="10">
        <v>927.5</v>
      </c>
      <c r="G28" s="10">
        <v>896</v>
      </c>
      <c r="H28" s="10">
        <v>903</v>
      </c>
      <c r="I28" s="10">
        <v>913.5</v>
      </c>
      <c r="J28" s="10">
        <v>917</v>
      </c>
      <c r="K28" s="10">
        <v>941.5</v>
      </c>
      <c r="L28" s="10">
        <v>920.5</v>
      </c>
      <c r="M28" s="10">
        <v>903</v>
      </c>
      <c r="N28" s="10">
        <v>938</v>
      </c>
      <c r="O28" s="9">
        <f t="shared" si="3"/>
        <v>11021.5</v>
      </c>
    </row>
    <row r="29" spans="1:15" ht="15" customHeight="1" x14ac:dyDescent="0.15">
      <c r="A29" s="11" t="s">
        <v>62</v>
      </c>
      <c r="B29" s="12" t="s">
        <v>63</v>
      </c>
      <c r="C29" s="13">
        <f>SUM(C21:C28)</f>
        <v>20096.969999999998</v>
      </c>
      <c r="D29" s="13">
        <f t="shared" ref="D29:O29" si="4">SUM(D21:D28)</f>
        <v>19857.66</v>
      </c>
      <c r="E29" s="13">
        <f t="shared" si="4"/>
        <v>19443.41</v>
      </c>
      <c r="F29" s="13">
        <f t="shared" si="4"/>
        <v>19728.270000000004</v>
      </c>
      <c r="G29" s="13">
        <f t="shared" si="4"/>
        <v>18228.72</v>
      </c>
      <c r="H29" s="13">
        <f t="shared" si="4"/>
        <v>19403.940000000002</v>
      </c>
      <c r="I29" s="13">
        <f t="shared" si="4"/>
        <v>20684.75</v>
      </c>
      <c r="J29" s="13">
        <f t="shared" si="4"/>
        <v>21802.94</v>
      </c>
      <c r="K29" s="13">
        <f t="shared" si="4"/>
        <v>22797.26</v>
      </c>
      <c r="L29" s="13">
        <f t="shared" si="4"/>
        <v>26255.95</v>
      </c>
      <c r="M29" s="13">
        <f t="shared" si="4"/>
        <v>23709.280000000002</v>
      </c>
      <c r="N29" s="13">
        <f t="shared" si="4"/>
        <v>25232.600000000002</v>
      </c>
      <c r="O29" s="13">
        <f t="shared" si="4"/>
        <v>257241.74999999994</v>
      </c>
    </row>
    <row r="30" spans="1:15" ht="15" customHeight="1" x14ac:dyDescent="0.15">
      <c r="A30" s="11" t="s">
        <v>64</v>
      </c>
      <c r="B30" s="12" t="s">
        <v>65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ht="15" customHeight="1" x14ac:dyDescent="0.15">
      <c r="A31" s="6" t="s">
        <v>66</v>
      </c>
      <c r="B31" s="7" t="s">
        <v>67</v>
      </c>
      <c r="C31" s="9">
        <v>0</v>
      </c>
      <c r="D31" s="9">
        <v>-3</v>
      </c>
      <c r="E31" s="9">
        <v>3</v>
      </c>
      <c r="F31" s="9">
        <v>0</v>
      </c>
      <c r="G31" s="9">
        <v>6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f t="shared" ref="O31:O47" si="5">SUM(C31:N31)</f>
        <v>6</v>
      </c>
    </row>
    <row r="32" spans="1:15" ht="15" customHeight="1" x14ac:dyDescent="0.15">
      <c r="A32" s="6" t="s">
        <v>68</v>
      </c>
      <c r="B32" s="7" t="s">
        <v>69</v>
      </c>
      <c r="C32" s="9">
        <v>1586.24</v>
      </c>
      <c r="D32" s="9">
        <v>1699.54</v>
      </c>
      <c r="E32" s="9">
        <v>1821.41</v>
      </c>
      <c r="F32" s="9">
        <v>2124.7199999999998</v>
      </c>
      <c r="G32" s="9">
        <v>2069.6799999999998</v>
      </c>
      <c r="H32" s="9">
        <v>2739.35</v>
      </c>
      <c r="I32" s="9">
        <v>2585.71</v>
      </c>
      <c r="J32" s="9">
        <v>2764.53</v>
      </c>
      <c r="K32" s="9">
        <v>1429.01</v>
      </c>
      <c r="L32" s="9">
        <v>1094.53</v>
      </c>
      <c r="M32" s="9">
        <v>1587.53</v>
      </c>
      <c r="N32" s="9">
        <v>1023.34</v>
      </c>
      <c r="O32" s="9">
        <f t="shared" si="5"/>
        <v>22525.589999999997</v>
      </c>
    </row>
    <row r="33" spans="1:15" ht="15" customHeight="1" x14ac:dyDescent="0.15">
      <c r="A33" s="6" t="s">
        <v>70</v>
      </c>
      <c r="B33" s="7" t="s">
        <v>71</v>
      </c>
      <c r="C33" s="9">
        <v>4964.16</v>
      </c>
      <c r="D33" s="9">
        <v>699.08</v>
      </c>
      <c r="E33" s="9">
        <v>2150.54</v>
      </c>
      <c r="F33" s="9">
        <v>2713.12</v>
      </c>
      <c r="G33" s="9">
        <v>2598.42</v>
      </c>
      <c r="H33" s="9">
        <v>4818.6000000000004</v>
      </c>
      <c r="I33" s="9">
        <v>3850</v>
      </c>
      <c r="J33" s="9">
        <v>-1000</v>
      </c>
      <c r="K33" s="9">
        <v>9139.74</v>
      </c>
      <c r="L33" s="9">
        <v>2150</v>
      </c>
      <c r="M33" s="9">
        <v>8170</v>
      </c>
      <c r="N33" s="9">
        <v>493.28</v>
      </c>
      <c r="O33" s="9">
        <f t="shared" si="5"/>
        <v>40746.939999999995</v>
      </c>
    </row>
    <row r="34" spans="1:15" ht="15" customHeight="1" x14ac:dyDescent="0.15">
      <c r="A34" s="6" t="s">
        <v>72</v>
      </c>
      <c r="B34" s="7" t="s">
        <v>73</v>
      </c>
      <c r="C34" s="9">
        <v>50</v>
      </c>
      <c r="D34" s="9">
        <v>50</v>
      </c>
      <c r="E34" s="9">
        <v>50</v>
      </c>
      <c r="F34" s="9">
        <v>100</v>
      </c>
      <c r="G34" s="9">
        <v>50</v>
      </c>
      <c r="H34" s="9">
        <v>50</v>
      </c>
      <c r="I34" s="9">
        <v>161.58000000000001</v>
      </c>
      <c r="J34" s="9">
        <v>50</v>
      </c>
      <c r="K34" s="9">
        <v>3.5</v>
      </c>
      <c r="L34" s="9">
        <v>53.5</v>
      </c>
      <c r="M34" s="9">
        <v>50</v>
      </c>
      <c r="N34" s="9">
        <v>50</v>
      </c>
      <c r="O34" s="9">
        <f t="shared" si="5"/>
        <v>718.58</v>
      </c>
    </row>
    <row r="35" spans="1:15" ht="15" customHeight="1" x14ac:dyDescent="0.15">
      <c r="A35" s="6" t="s">
        <v>74</v>
      </c>
      <c r="B35" s="7" t="s">
        <v>75</v>
      </c>
      <c r="C35" s="9">
        <v>4010.18</v>
      </c>
      <c r="D35" s="9">
        <v>3754.31</v>
      </c>
      <c r="E35" s="9">
        <v>3596.4</v>
      </c>
      <c r="F35" s="9">
        <v>4071.55</v>
      </c>
      <c r="G35" s="9">
        <v>6772.36</v>
      </c>
      <c r="H35" s="9">
        <v>1013.53</v>
      </c>
      <c r="I35" s="9">
        <v>7082.36</v>
      </c>
      <c r="J35" s="9">
        <v>2669.74</v>
      </c>
      <c r="K35" s="9">
        <v>4223.63</v>
      </c>
      <c r="L35" s="9">
        <v>3686.15</v>
      </c>
      <c r="M35" s="9">
        <v>-395.52</v>
      </c>
      <c r="N35" s="9">
        <v>1472.75</v>
      </c>
      <c r="O35" s="9">
        <f t="shared" si="5"/>
        <v>41957.440000000002</v>
      </c>
    </row>
    <row r="36" spans="1:15" ht="15" customHeight="1" x14ac:dyDescent="0.15">
      <c r="A36" s="6" t="s">
        <v>76</v>
      </c>
      <c r="B36" s="7" t="s">
        <v>77</v>
      </c>
      <c r="C36" s="9">
        <v>948</v>
      </c>
      <c r="D36" s="9">
        <v>1296</v>
      </c>
      <c r="E36" s="9">
        <v>846.48</v>
      </c>
      <c r="F36" s="9">
        <v>1361.48</v>
      </c>
      <c r="G36" s="9">
        <v>1378</v>
      </c>
      <c r="H36" s="9">
        <v>1434</v>
      </c>
      <c r="I36" s="9">
        <v>-56</v>
      </c>
      <c r="J36" s="9">
        <v>909.98</v>
      </c>
      <c r="K36" s="9">
        <v>1331.49</v>
      </c>
      <c r="L36" s="9">
        <v>2212</v>
      </c>
      <c r="M36" s="9">
        <v>1320.47</v>
      </c>
      <c r="N36" s="9">
        <v>546</v>
      </c>
      <c r="O36" s="9">
        <f t="shared" si="5"/>
        <v>13527.9</v>
      </c>
    </row>
    <row r="37" spans="1:15" ht="15" customHeight="1" x14ac:dyDescent="0.15">
      <c r="A37" s="6" t="s">
        <v>78</v>
      </c>
      <c r="B37" s="7" t="s">
        <v>79</v>
      </c>
      <c r="C37" s="9">
        <v>1500</v>
      </c>
      <c r="D37" s="9">
        <v>0</v>
      </c>
      <c r="E37" s="9">
        <v>400</v>
      </c>
      <c r="F37" s="9">
        <v>1500</v>
      </c>
      <c r="G37" s="9">
        <v>1510</v>
      </c>
      <c r="H37" s="9">
        <v>3250</v>
      </c>
      <c r="I37" s="9">
        <v>1100</v>
      </c>
      <c r="J37" s="9">
        <v>1450</v>
      </c>
      <c r="K37" s="9">
        <v>2200</v>
      </c>
      <c r="L37" s="9">
        <v>1550</v>
      </c>
      <c r="M37" s="9">
        <v>2800</v>
      </c>
      <c r="N37" s="9">
        <v>1500</v>
      </c>
      <c r="O37" s="9">
        <f t="shared" si="5"/>
        <v>18760</v>
      </c>
    </row>
    <row r="38" spans="1:15" ht="15" customHeight="1" x14ac:dyDescent="0.15">
      <c r="A38" s="6" t="s">
        <v>80</v>
      </c>
      <c r="B38" s="7" t="s">
        <v>81</v>
      </c>
      <c r="C38" s="9">
        <v>0</v>
      </c>
      <c r="D38" s="9">
        <v>0</v>
      </c>
      <c r="E38" s="9">
        <v>5010.84</v>
      </c>
      <c r="F38" s="9">
        <v>0</v>
      </c>
      <c r="G38" s="9">
        <v>0</v>
      </c>
      <c r="H38" s="9">
        <v>5100.2700000000004</v>
      </c>
      <c r="I38" s="9">
        <v>0</v>
      </c>
      <c r="J38" s="9">
        <v>0</v>
      </c>
      <c r="K38" s="9">
        <v>5031.7299999999996</v>
      </c>
      <c r="L38" s="9">
        <v>0</v>
      </c>
      <c r="M38" s="9">
        <v>0</v>
      </c>
      <c r="N38" s="9">
        <v>5234.96</v>
      </c>
      <c r="O38" s="9">
        <f t="shared" si="5"/>
        <v>20377.8</v>
      </c>
    </row>
    <row r="39" spans="1:15" ht="15" customHeight="1" x14ac:dyDescent="0.15">
      <c r="A39" s="6" t="s">
        <v>82</v>
      </c>
      <c r="B39" s="7" t="s">
        <v>83</v>
      </c>
      <c r="C39" s="9">
        <v>11</v>
      </c>
      <c r="D39" s="9">
        <v>246</v>
      </c>
      <c r="E39" s="9">
        <v>125</v>
      </c>
      <c r="F39" s="9">
        <v>1022</v>
      </c>
      <c r="G39" s="9">
        <v>277.73</v>
      </c>
      <c r="H39" s="9">
        <v>715</v>
      </c>
      <c r="I39" s="9">
        <v>268.16000000000003</v>
      </c>
      <c r="J39" s="9">
        <v>460</v>
      </c>
      <c r="K39" s="9">
        <v>230.06</v>
      </c>
      <c r="L39" s="9">
        <v>100</v>
      </c>
      <c r="M39" s="9">
        <v>0</v>
      </c>
      <c r="N39" s="9">
        <v>0</v>
      </c>
      <c r="O39" s="9">
        <f t="shared" si="5"/>
        <v>3454.95</v>
      </c>
    </row>
    <row r="40" spans="1:15" ht="15" customHeight="1" x14ac:dyDescent="0.15">
      <c r="A40" s="6" t="s">
        <v>84</v>
      </c>
      <c r="B40" s="7" t="s">
        <v>85</v>
      </c>
      <c r="C40" s="9">
        <v>-285.31</v>
      </c>
      <c r="D40" s="9">
        <v>430.71</v>
      </c>
      <c r="E40" s="9">
        <v>353.48</v>
      </c>
      <c r="F40" s="9">
        <v>536.88</v>
      </c>
      <c r="G40" s="9">
        <v>117.25</v>
      </c>
      <c r="H40" s="9">
        <v>797.14</v>
      </c>
      <c r="I40" s="9">
        <v>448.09</v>
      </c>
      <c r="J40" s="9">
        <v>552.73</v>
      </c>
      <c r="K40" s="9">
        <v>0</v>
      </c>
      <c r="L40" s="9">
        <v>311.36</v>
      </c>
      <c r="M40" s="9">
        <v>0</v>
      </c>
      <c r="N40" s="9">
        <v>499.06</v>
      </c>
      <c r="O40" s="9">
        <f t="shared" si="5"/>
        <v>3761.3900000000003</v>
      </c>
    </row>
    <row r="41" spans="1:15" ht="15" customHeight="1" x14ac:dyDescent="0.15">
      <c r="A41" s="6" t="s">
        <v>86</v>
      </c>
      <c r="B41" s="7" t="s">
        <v>87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50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f t="shared" si="5"/>
        <v>50</v>
      </c>
    </row>
    <row r="42" spans="1:15" ht="15" customHeight="1" x14ac:dyDescent="0.15">
      <c r="A42" s="6" t="s">
        <v>88</v>
      </c>
      <c r="B42" s="7" t="s">
        <v>89</v>
      </c>
      <c r="C42" s="9">
        <v>4716.92</v>
      </c>
      <c r="D42" s="9">
        <v>2394.11</v>
      </c>
      <c r="E42" s="9">
        <v>2415.6799999999998</v>
      </c>
      <c r="F42" s="9">
        <v>530.79999999999995</v>
      </c>
      <c r="G42" s="9">
        <v>7006.13</v>
      </c>
      <c r="H42" s="9">
        <v>1943.36</v>
      </c>
      <c r="I42" s="9">
        <v>2956.15</v>
      </c>
      <c r="J42" s="9">
        <v>4723.95</v>
      </c>
      <c r="K42" s="9">
        <v>1778.78</v>
      </c>
      <c r="L42" s="9">
        <v>4140.33</v>
      </c>
      <c r="M42" s="9">
        <v>6358.45</v>
      </c>
      <c r="N42" s="9">
        <v>3017.67</v>
      </c>
      <c r="O42" s="9">
        <f t="shared" si="5"/>
        <v>41982.329999999994</v>
      </c>
    </row>
    <row r="43" spans="1:15" ht="15" customHeight="1" x14ac:dyDescent="0.15">
      <c r="A43" s="6" t="s">
        <v>90</v>
      </c>
      <c r="B43" s="7" t="s">
        <v>91</v>
      </c>
      <c r="C43" s="9">
        <v>500</v>
      </c>
      <c r="D43" s="9">
        <v>250</v>
      </c>
      <c r="E43" s="9">
        <v>200</v>
      </c>
      <c r="F43" s="9">
        <v>100</v>
      </c>
      <c r="G43" s="9">
        <v>50</v>
      </c>
      <c r="H43" s="9">
        <v>150</v>
      </c>
      <c r="I43" s="9">
        <v>100</v>
      </c>
      <c r="J43" s="9">
        <v>153.5</v>
      </c>
      <c r="K43" s="9">
        <v>150</v>
      </c>
      <c r="L43" s="9">
        <v>150</v>
      </c>
      <c r="M43" s="9">
        <v>200</v>
      </c>
      <c r="N43" s="9">
        <v>200</v>
      </c>
      <c r="O43" s="9">
        <f t="shared" si="5"/>
        <v>2203.5</v>
      </c>
    </row>
    <row r="44" spans="1:15" ht="15" customHeight="1" x14ac:dyDescent="0.15">
      <c r="A44" s="6" t="s">
        <v>92</v>
      </c>
      <c r="B44" s="7" t="s">
        <v>93</v>
      </c>
      <c r="C44" s="9">
        <v>475</v>
      </c>
      <c r="D44" s="9">
        <v>675</v>
      </c>
      <c r="E44" s="9">
        <v>350</v>
      </c>
      <c r="F44" s="9">
        <v>1250</v>
      </c>
      <c r="G44" s="9">
        <v>1850</v>
      </c>
      <c r="H44" s="9">
        <v>1725</v>
      </c>
      <c r="I44" s="9">
        <v>475</v>
      </c>
      <c r="J44" s="9">
        <v>897.5</v>
      </c>
      <c r="K44" s="9">
        <v>1246</v>
      </c>
      <c r="L44" s="9">
        <v>1300</v>
      </c>
      <c r="M44" s="9">
        <v>950</v>
      </c>
      <c r="N44" s="9">
        <v>1125</v>
      </c>
      <c r="O44" s="9">
        <f t="shared" si="5"/>
        <v>12318.5</v>
      </c>
    </row>
    <row r="45" spans="1:15" ht="15" customHeight="1" x14ac:dyDescent="0.15">
      <c r="A45" s="6" t="s">
        <v>94</v>
      </c>
      <c r="B45" s="7" t="s">
        <v>95</v>
      </c>
      <c r="C45" s="9">
        <v>250</v>
      </c>
      <c r="D45" s="9">
        <v>49.01</v>
      </c>
      <c r="E45" s="9">
        <v>300.99</v>
      </c>
      <c r="F45" s="9">
        <v>149.82</v>
      </c>
      <c r="G45" s="9">
        <v>960.4</v>
      </c>
      <c r="H45" s="9">
        <v>389.78</v>
      </c>
      <c r="I45" s="9">
        <v>-50</v>
      </c>
      <c r="J45" s="9">
        <v>236.96</v>
      </c>
      <c r="K45" s="9">
        <v>673.44</v>
      </c>
      <c r="L45" s="9">
        <v>889.6</v>
      </c>
      <c r="M45" s="9">
        <v>609.45000000000005</v>
      </c>
      <c r="N45" s="9">
        <v>405.42</v>
      </c>
      <c r="O45" s="9">
        <f t="shared" si="5"/>
        <v>4864.87</v>
      </c>
    </row>
    <row r="46" spans="1:15" ht="15" customHeight="1" x14ac:dyDescent="0.15">
      <c r="A46" s="6" t="s">
        <v>96</v>
      </c>
      <c r="B46" s="7" t="s">
        <v>97</v>
      </c>
      <c r="C46" s="9">
        <v>617.88</v>
      </c>
      <c r="D46" s="9">
        <v>619.80999999999995</v>
      </c>
      <c r="E46" s="9">
        <v>586.6</v>
      </c>
      <c r="F46" s="9">
        <v>739.35</v>
      </c>
      <c r="G46" s="9">
        <v>1153</v>
      </c>
      <c r="H46" s="9">
        <v>1078.4100000000001</v>
      </c>
      <c r="I46" s="9">
        <v>1076.42</v>
      </c>
      <c r="J46" s="9">
        <v>1042.76</v>
      </c>
      <c r="K46" s="9">
        <v>1067.8</v>
      </c>
      <c r="L46" s="9">
        <v>1041.6500000000001</v>
      </c>
      <c r="M46" s="9">
        <v>1079.3399999999999</v>
      </c>
      <c r="N46" s="9">
        <v>1082.75</v>
      </c>
      <c r="O46" s="9">
        <f t="shared" si="5"/>
        <v>11185.77</v>
      </c>
    </row>
    <row r="47" spans="1:15" ht="15" customHeight="1" x14ac:dyDescent="0.15">
      <c r="A47" s="6" t="s">
        <v>98</v>
      </c>
      <c r="B47" s="7" t="s">
        <v>99</v>
      </c>
      <c r="C47" s="10">
        <v>934</v>
      </c>
      <c r="D47" s="10">
        <v>-583</v>
      </c>
      <c r="E47" s="10">
        <v>231</v>
      </c>
      <c r="F47" s="10">
        <v>131</v>
      </c>
      <c r="G47" s="10">
        <v>562</v>
      </c>
      <c r="H47" s="10">
        <v>75</v>
      </c>
      <c r="I47" s="10">
        <v>275</v>
      </c>
      <c r="J47" s="10">
        <v>179.62</v>
      </c>
      <c r="K47" s="10">
        <v>200</v>
      </c>
      <c r="L47" s="10">
        <v>275</v>
      </c>
      <c r="M47" s="10">
        <v>812</v>
      </c>
      <c r="N47" s="10">
        <v>406</v>
      </c>
      <c r="O47" s="9">
        <f t="shared" si="5"/>
        <v>3497.62</v>
      </c>
    </row>
    <row r="48" spans="1:15" ht="15" customHeight="1" x14ac:dyDescent="0.15">
      <c r="A48" s="11" t="s">
        <v>100</v>
      </c>
      <c r="B48" s="12" t="s">
        <v>101</v>
      </c>
      <c r="C48" s="15">
        <f>SUM(C31:C47)</f>
        <v>20278.070000000003</v>
      </c>
      <c r="D48" s="15">
        <f t="shared" ref="D48:O48" si="6">SUM(D31:D47)</f>
        <v>11577.57</v>
      </c>
      <c r="E48" s="15">
        <f t="shared" si="6"/>
        <v>18441.419999999998</v>
      </c>
      <c r="F48" s="15">
        <f t="shared" si="6"/>
        <v>16330.719999999998</v>
      </c>
      <c r="G48" s="15">
        <f t="shared" si="6"/>
        <v>26360.97</v>
      </c>
      <c r="H48" s="15">
        <f t="shared" si="6"/>
        <v>25329.439999999999</v>
      </c>
      <c r="I48" s="15">
        <f t="shared" si="6"/>
        <v>20272.47</v>
      </c>
      <c r="J48" s="15">
        <f t="shared" si="6"/>
        <v>15091.27</v>
      </c>
      <c r="K48" s="15">
        <f t="shared" si="6"/>
        <v>28705.18</v>
      </c>
      <c r="L48" s="15">
        <f t="shared" si="6"/>
        <v>18954.120000000003</v>
      </c>
      <c r="M48" s="15">
        <f t="shared" si="6"/>
        <v>23541.72</v>
      </c>
      <c r="N48" s="15">
        <f t="shared" si="6"/>
        <v>17056.23</v>
      </c>
      <c r="O48" s="15">
        <f t="shared" si="6"/>
        <v>241939.17999999996</v>
      </c>
    </row>
    <row r="49" spans="1:15" ht="15" customHeight="1" x14ac:dyDescent="0.15">
      <c r="A49" s="16" t="s">
        <v>102</v>
      </c>
      <c r="B49" s="17" t="s">
        <v>103</v>
      </c>
      <c r="C49" s="18">
        <f>C19+C29+C48</f>
        <v>432857.97</v>
      </c>
      <c r="D49" s="18">
        <f t="shared" ref="D49:O49" si="7">D19+D29+D48</f>
        <v>415080.47</v>
      </c>
      <c r="E49" s="18">
        <f t="shared" si="7"/>
        <v>422221.23494804546</v>
      </c>
      <c r="F49" s="18">
        <f t="shared" si="7"/>
        <v>420050.01</v>
      </c>
      <c r="G49" s="18">
        <f t="shared" si="7"/>
        <v>443453.15</v>
      </c>
      <c r="H49" s="18">
        <f t="shared" si="7"/>
        <v>446442.71000000008</v>
      </c>
      <c r="I49" s="18">
        <f t="shared" si="7"/>
        <v>442769.42999999993</v>
      </c>
      <c r="J49" s="18">
        <f t="shared" si="7"/>
        <v>444251.68</v>
      </c>
      <c r="K49" s="18">
        <f t="shared" si="7"/>
        <v>473075.47000000003</v>
      </c>
      <c r="L49" s="18">
        <f t="shared" si="7"/>
        <v>478083.88</v>
      </c>
      <c r="M49" s="18">
        <f t="shared" si="7"/>
        <v>485473.53</v>
      </c>
      <c r="N49" s="18">
        <f t="shared" si="7"/>
        <v>489779.81999999995</v>
      </c>
      <c r="O49" s="18">
        <f t="shared" si="7"/>
        <v>5393539.3549480448</v>
      </c>
    </row>
    <row r="50" spans="1:15" ht="15" customHeight="1" x14ac:dyDescent="0.15">
      <c r="A50" s="16" t="s">
        <v>104</v>
      </c>
      <c r="B50" s="17" t="s">
        <v>105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5" ht="15" customHeight="1" x14ac:dyDescent="0.15">
      <c r="A51" s="11" t="s">
        <v>106</v>
      </c>
      <c r="B51" s="12" t="s">
        <v>107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" customHeight="1" x14ac:dyDescent="0.15">
      <c r="A52" s="6" t="s">
        <v>108</v>
      </c>
      <c r="B52" s="7" t="s">
        <v>109</v>
      </c>
      <c r="C52" s="9">
        <v>16840.22</v>
      </c>
      <c r="D52" s="9">
        <v>7027.66</v>
      </c>
      <c r="E52" s="9">
        <v>8251.6</v>
      </c>
      <c r="F52" s="9">
        <v>9997.18</v>
      </c>
      <c r="G52" s="9">
        <v>9397.6</v>
      </c>
      <c r="H52" s="9">
        <v>7713.69</v>
      </c>
      <c r="I52" s="9">
        <v>7655.24</v>
      </c>
      <c r="J52" s="9">
        <v>7956.62</v>
      </c>
      <c r="K52" s="9">
        <v>8701.15</v>
      </c>
      <c r="L52" s="9">
        <v>11742.33</v>
      </c>
      <c r="M52" s="9">
        <v>11802.53</v>
      </c>
      <c r="N52" s="9">
        <v>10379.94</v>
      </c>
      <c r="O52" s="9">
        <f t="shared" ref="O52:O62" si="8">SUM(C52:N52)</f>
        <v>117465.76</v>
      </c>
    </row>
    <row r="53" spans="1:15" ht="15" customHeight="1" x14ac:dyDescent="0.15">
      <c r="A53" s="6" t="s">
        <v>110</v>
      </c>
      <c r="B53" s="7" t="s">
        <v>111</v>
      </c>
      <c r="C53" s="9">
        <v>3752</v>
      </c>
      <c r="D53" s="9">
        <v>4440</v>
      </c>
      <c r="E53" s="9">
        <v>2530.02</v>
      </c>
      <c r="F53" s="9">
        <v>2275</v>
      </c>
      <c r="G53" s="9">
        <v>4165.75</v>
      </c>
      <c r="H53" s="9">
        <v>4975</v>
      </c>
      <c r="I53" s="9">
        <v>6064.98</v>
      </c>
      <c r="J53" s="9">
        <v>2980.63</v>
      </c>
      <c r="K53" s="9">
        <v>4575.6000000000004</v>
      </c>
      <c r="L53" s="9">
        <v>5419.89</v>
      </c>
      <c r="M53" s="9">
        <v>3047.55</v>
      </c>
      <c r="N53" s="9">
        <v>5342.37</v>
      </c>
      <c r="O53" s="9">
        <f t="shared" si="8"/>
        <v>49568.790000000008</v>
      </c>
    </row>
    <row r="54" spans="1:15" ht="15" customHeight="1" x14ac:dyDescent="0.15">
      <c r="A54" s="6" t="s">
        <v>112</v>
      </c>
      <c r="B54" s="7" t="s">
        <v>113</v>
      </c>
      <c r="C54" s="9">
        <v>752.84</v>
      </c>
      <c r="D54" s="9">
        <v>872.07</v>
      </c>
      <c r="E54" s="9">
        <v>657.69</v>
      </c>
      <c r="F54" s="9">
        <v>904.67</v>
      </c>
      <c r="G54" s="9">
        <v>960.2</v>
      </c>
      <c r="H54" s="9">
        <v>918.12</v>
      </c>
      <c r="I54" s="9">
        <v>995.2</v>
      </c>
      <c r="J54" s="9">
        <v>924.84</v>
      </c>
      <c r="K54" s="9">
        <v>952.55</v>
      </c>
      <c r="L54" s="9">
        <v>885.12</v>
      </c>
      <c r="M54" s="9">
        <v>886.16</v>
      </c>
      <c r="N54" s="9">
        <v>868.94</v>
      </c>
      <c r="O54" s="9">
        <f t="shared" si="8"/>
        <v>10578.400000000001</v>
      </c>
    </row>
    <row r="55" spans="1:15" ht="15" customHeight="1" x14ac:dyDescent="0.15">
      <c r="A55" s="6" t="s">
        <v>114</v>
      </c>
      <c r="B55" s="7" t="s">
        <v>115</v>
      </c>
      <c r="C55" s="9">
        <v>0</v>
      </c>
      <c r="D55" s="9">
        <v>1057.69</v>
      </c>
      <c r="E55" s="9">
        <v>4230.76</v>
      </c>
      <c r="F55" s="9">
        <v>4902.47</v>
      </c>
      <c r="G55" s="9">
        <v>3965.11</v>
      </c>
      <c r="H55" s="9">
        <v>4749.58</v>
      </c>
      <c r="I55" s="9">
        <v>5188.1899999999996</v>
      </c>
      <c r="J55" s="9">
        <v>5361.13</v>
      </c>
      <c r="K55" s="9">
        <v>5361.13</v>
      </c>
      <c r="L55" s="9">
        <v>5509.62</v>
      </c>
      <c r="M55" s="9">
        <v>5616.62</v>
      </c>
      <c r="N55" s="9">
        <v>4780.2299999999996</v>
      </c>
      <c r="O55" s="9">
        <f t="shared" si="8"/>
        <v>50722.53</v>
      </c>
    </row>
    <row r="56" spans="1:15" ht="15" customHeight="1" x14ac:dyDescent="0.15">
      <c r="A56" s="6" t="s">
        <v>116</v>
      </c>
      <c r="B56" s="7" t="s">
        <v>117</v>
      </c>
      <c r="C56" s="9">
        <v>0</v>
      </c>
      <c r="D56" s="9">
        <v>0</v>
      </c>
      <c r="E56" s="9">
        <v>0</v>
      </c>
      <c r="F56" s="9">
        <v>305.77</v>
      </c>
      <c r="G56" s="9">
        <v>1223.08</v>
      </c>
      <c r="H56" s="9">
        <v>0</v>
      </c>
      <c r="I56" s="9">
        <v>850</v>
      </c>
      <c r="J56" s="9">
        <v>425</v>
      </c>
      <c r="K56" s="9">
        <v>425</v>
      </c>
      <c r="L56" s="9">
        <v>425</v>
      </c>
      <c r="M56" s="9">
        <v>425</v>
      </c>
      <c r="N56" s="9">
        <v>425</v>
      </c>
      <c r="O56" s="9">
        <f t="shared" si="8"/>
        <v>4503.8500000000004</v>
      </c>
    </row>
    <row r="57" spans="1:15" ht="15" customHeight="1" x14ac:dyDescent="0.15">
      <c r="A57" s="6" t="s">
        <v>118</v>
      </c>
      <c r="B57" s="7" t="s">
        <v>119</v>
      </c>
      <c r="C57" s="9">
        <v>6221.02</v>
      </c>
      <c r="D57" s="9">
        <v>5979.89</v>
      </c>
      <c r="E57" s="9">
        <v>2717.6</v>
      </c>
      <c r="F57" s="9">
        <v>5186.8</v>
      </c>
      <c r="G57" s="9">
        <v>5131.0200000000004</v>
      </c>
      <c r="H57" s="9">
        <v>5772.25</v>
      </c>
      <c r="I57" s="9">
        <v>5271.64</v>
      </c>
      <c r="J57" s="9">
        <v>5527.89</v>
      </c>
      <c r="K57" s="9">
        <v>5024.24</v>
      </c>
      <c r="L57" s="9">
        <v>6347.78</v>
      </c>
      <c r="M57" s="9">
        <v>6060.22</v>
      </c>
      <c r="N57" s="9">
        <v>6150.81</v>
      </c>
      <c r="O57" s="9">
        <f t="shared" si="8"/>
        <v>65391.159999999996</v>
      </c>
    </row>
    <row r="58" spans="1:15" ht="15" customHeight="1" x14ac:dyDescent="0.15">
      <c r="A58" s="6" t="s">
        <v>120</v>
      </c>
      <c r="B58" s="7" t="s">
        <v>121</v>
      </c>
      <c r="C58" s="9">
        <v>5801.17</v>
      </c>
      <c r="D58" s="9">
        <v>7287.76</v>
      </c>
      <c r="E58" s="9">
        <v>5259.55</v>
      </c>
      <c r="F58" s="9">
        <v>5747.77</v>
      </c>
      <c r="G58" s="9">
        <v>6058.38</v>
      </c>
      <c r="H58" s="9">
        <v>5486.57</v>
      </c>
      <c r="I58" s="9">
        <v>6246.6</v>
      </c>
      <c r="J58" s="9">
        <v>6798.85</v>
      </c>
      <c r="K58" s="9">
        <v>6706.82</v>
      </c>
      <c r="L58" s="9">
        <v>5812.44</v>
      </c>
      <c r="M58" s="9">
        <v>6110.48</v>
      </c>
      <c r="N58" s="9">
        <v>4630.8</v>
      </c>
      <c r="O58" s="9">
        <f t="shared" si="8"/>
        <v>71947.19</v>
      </c>
    </row>
    <row r="59" spans="1:15" ht="15" customHeight="1" x14ac:dyDescent="0.15">
      <c r="A59" s="6" t="s">
        <v>122</v>
      </c>
      <c r="B59" s="7" t="s">
        <v>123</v>
      </c>
      <c r="C59" s="9">
        <v>1334.81</v>
      </c>
      <c r="D59" s="9">
        <v>3038.59</v>
      </c>
      <c r="E59" s="9">
        <v>3163.64</v>
      </c>
      <c r="F59" s="9">
        <v>3591.49</v>
      </c>
      <c r="G59" s="9">
        <v>3498.06</v>
      </c>
      <c r="H59" s="9">
        <v>3160.98</v>
      </c>
      <c r="I59" s="9">
        <v>3029.94</v>
      </c>
      <c r="J59" s="9">
        <v>2626.02</v>
      </c>
      <c r="K59" s="9">
        <v>2691.18</v>
      </c>
      <c r="L59" s="9">
        <v>2821.16</v>
      </c>
      <c r="M59" s="9">
        <v>2807.77</v>
      </c>
      <c r="N59" s="9">
        <v>2671.29</v>
      </c>
      <c r="O59" s="9">
        <f t="shared" si="8"/>
        <v>34434.93</v>
      </c>
    </row>
    <row r="60" spans="1:15" ht="15" customHeight="1" x14ac:dyDescent="0.15">
      <c r="A60" s="6" t="s">
        <v>124</v>
      </c>
      <c r="B60" s="7" t="s">
        <v>125</v>
      </c>
      <c r="C60" s="9">
        <v>516.83000000000004</v>
      </c>
      <c r="D60" s="9">
        <v>654.66999999999996</v>
      </c>
      <c r="E60" s="9">
        <v>531.77</v>
      </c>
      <c r="F60" s="9">
        <v>582.19000000000005</v>
      </c>
      <c r="G60" s="9">
        <v>570.71</v>
      </c>
      <c r="H60" s="9">
        <v>502.14</v>
      </c>
      <c r="I60" s="9">
        <v>555.91</v>
      </c>
      <c r="J60" s="9">
        <v>298.95999999999998</v>
      </c>
      <c r="K60" s="9">
        <v>5.96</v>
      </c>
      <c r="L60" s="9">
        <v>122.9</v>
      </c>
      <c r="M60" s="9">
        <v>164.28</v>
      </c>
      <c r="N60" s="9">
        <v>134.44999999999999</v>
      </c>
      <c r="O60" s="9">
        <f t="shared" si="8"/>
        <v>4640.7699999999986</v>
      </c>
    </row>
    <row r="61" spans="1:15" ht="15" customHeight="1" x14ac:dyDescent="0.15">
      <c r="A61" s="6" t="s">
        <v>126</v>
      </c>
      <c r="B61" s="7" t="s">
        <v>127</v>
      </c>
      <c r="C61" s="9">
        <v>-9050.85</v>
      </c>
      <c r="D61" s="9">
        <v>3788.05</v>
      </c>
      <c r="E61" s="9">
        <v>2586.09</v>
      </c>
      <c r="F61" s="9">
        <v>2551.04</v>
      </c>
      <c r="G61" s="9">
        <v>2814.58</v>
      </c>
      <c r="H61" s="9">
        <v>2897.73</v>
      </c>
      <c r="I61" s="9">
        <v>3028.98</v>
      </c>
      <c r="J61" s="9">
        <v>3421.85</v>
      </c>
      <c r="K61" s="9">
        <v>3133.4</v>
      </c>
      <c r="L61" s="9">
        <v>3129.91</v>
      </c>
      <c r="M61" s="9">
        <v>2957.62</v>
      </c>
      <c r="N61" s="9">
        <v>2910.75</v>
      </c>
      <c r="O61" s="9">
        <f t="shared" si="8"/>
        <v>24169.149999999998</v>
      </c>
    </row>
    <row r="62" spans="1:15" ht="15" customHeight="1" x14ac:dyDescent="0.15">
      <c r="A62" s="6" t="s">
        <v>128</v>
      </c>
      <c r="B62" s="7" t="s">
        <v>129</v>
      </c>
      <c r="C62" s="10">
        <v>2243.06</v>
      </c>
      <c r="D62" s="10">
        <v>2646.96</v>
      </c>
      <c r="E62" s="10">
        <v>2078.4299999999998</v>
      </c>
      <c r="F62" s="10">
        <v>2358.0500000000002</v>
      </c>
      <c r="G62" s="10">
        <v>2906.96</v>
      </c>
      <c r="H62" s="10">
        <v>1826.59</v>
      </c>
      <c r="I62" s="10">
        <v>2405.92</v>
      </c>
      <c r="J62" s="10">
        <v>2341.0100000000002</v>
      </c>
      <c r="K62" s="10">
        <v>2363.96</v>
      </c>
      <c r="L62" s="10">
        <v>2806.73</v>
      </c>
      <c r="M62" s="10">
        <v>2732.85</v>
      </c>
      <c r="N62" s="10">
        <v>2569.2399999999998</v>
      </c>
      <c r="O62" s="9">
        <f t="shared" si="8"/>
        <v>29279.760000000002</v>
      </c>
    </row>
    <row r="63" spans="1:15" ht="15" customHeight="1" x14ac:dyDescent="0.15">
      <c r="A63" s="11" t="s">
        <v>130</v>
      </c>
      <c r="B63" s="12" t="s">
        <v>131</v>
      </c>
      <c r="C63" s="13">
        <f t="shared" ref="C63:O63" si="9">SUM(C52:C62)</f>
        <v>28411.100000000002</v>
      </c>
      <c r="D63" s="13">
        <f t="shared" si="9"/>
        <v>36793.339999999997</v>
      </c>
      <c r="E63" s="13">
        <f t="shared" si="9"/>
        <v>32007.15</v>
      </c>
      <c r="F63" s="13">
        <f t="shared" si="9"/>
        <v>38402.430000000008</v>
      </c>
      <c r="G63" s="13">
        <f t="shared" si="9"/>
        <v>40691.449999999997</v>
      </c>
      <c r="H63" s="13">
        <f t="shared" si="9"/>
        <v>38002.65</v>
      </c>
      <c r="I63" s="13">
        <f t="shared" si="9"/>
        <v>41292.600000000006</v>
      </c>
      <c r="J63" s="13">
        <f t="shared" si="9"/>
        <v>38662.800000000003</v>
      </c>
      <c r="K63" s="13">
        <f t="shared" si="9"/>
        <v>39940.99</v>
      </c>
      <c r="L63" s="13">
        <f t="shared" si="9"/>
        <v>45022.879999999997</v>
      </c>
      <c r="M63" s="13">
        <f t="shared" si="9"/>
        <v>42611.079999999994</v>
      </c>
      <c r="N63" s="13">
        <f t="shared" si="9"/>
        <v>40863.819999999992</v>
      </c>
      <c r="O63" s="13">
        <f t="shared" si="9"/>
        <v>462702.29000000004</v>
      </c>
    </row>
    <row r="64" spans="1:15" ht="15" customHeight="1" x14ac:dyDescent="0.15">
      <c r="A64" s="11" t="s">
        <v>132</v>
      </c>
      <c r="B64" s="12" t="s">
        <v>133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" customHeight="1" x14ac:dyDescent="0.15">
      <c r="A65" s="6" t="s">
        <v>134</v>
      </c>
      <c r="B65" s="7" t="s">
        <v>135</v>
      </c>
      <c r="C65" s="9">
        <v>552.32000000000005</v>
      </c>
      <c r="D65" s="9">
        <v>380.75</v>
      </c>
      <c r="E65" s="9">
        <v>574.73</v>
      </c>
      <c r="F65" s="9">
        <v>767.23</v>
      </c>
      <c r="G65" s="9">
        <v>372.72</v>
      </c>
      <c r="H65" s="9">
        <v>752.68</v>
      </c>
      <c r="I65" s="9">
        <v>452.23</v>
      </c>
      <c r="J65" s="9">
        <v>463.09</v>
      </c>
      <c r="K65" s="9">
        <v>804.89</v>
      </c>
      <c r="L65" s="9">
        <v>682.78</v>
      </c>
      <c r="M65" s="9">
        <v>539.72</v>
      </c>
      <c r="N65" s="9">
        <v>1504.46</v>
      </c>
      <c r="O65" s="9">
        <f t="shared" ref="O65:O73" si="10">SUM(C65:N65)</f>
        <v>7847.6</v>
      </c>
    </row>
    <row r="66" spans="1:15" ht="15" customHeight="1" x14ac:dyDescent="0.15">
      <c r="A66" s="6" t="s">
        <v>136</v>
      </c>
      <c r="B66" s="7" t="s">
        <v>137</v>
      </c>
      <c r="C66" s="9">
        <v>2322.27</v>
      </c>
      <c r="D66" s="9">
        <v>1885.79</v>
      </c>
      <c r="E66" s="9">
        <v>1678.79</v>
      </c>
      <c r="F66" s="9">
        <v>1819.79</v>
      </c>
      <c r="G66" s="9">
        <v>2397.06</v>
      </c>
      <c r="H66" s="9">
        <v>2632.19</v>
      </c>
      <c r="I66" s="9">
        <v>2403.59</v>
      </c>
      <c r="J66" s="9">
        <v>2450.16</v>
      </c>
      <c r="K66" s="9">
        <v>2420.39</v>
      </c>
      <c r="L66" s="9">
        <v>2391.59</v>
      </c>
      <c r="M66" s="9">
        <v>2367.59</v>
      </c>
      <c r="N66" s="9">
        <v>2349.59</v>
      </c>
      <c r="O66" s="9">
        <f t="shared" si="10"/>
        <v>27118.799999999999</v>
      </c>
    </row>
    <row r="67" spans="1:15" ht="15" customHeight="1" x14ac:dyDescent="0.15">
      <c r="A67" s="6" t="s">
        <v>138</v>
      </c>
      <c r="B67" s="7" t="s">
        <v>139</v>
      </c>
      <c r="C67" s="9">
        <v>3332.63</v>
      </c>
      <c r="D67" s="9">
        <v>3281.5</v>
      </c>
      <c r="E67" s="9">
        <v>2951.11</v>
      </c>
      <c r="F67" s="9">
        <v>3651.84</v>
      </c>
      <c r="G67" s="9">
        <v>3087.11</v>
      </c>
      <c r="H67" s="9">
        <v>3287.2</v>
      </c>
      <c r="I67" s="9">
        <v>3237.11</v>
      </c>
      <c r="J67" s="9">
        <v>3237.11</v>
      </c>
      <c r="K67" s="9">
        <v>3156.78</v>
      </c>
      <c r="L67" s="9">
        <v>3156.78</v>
      </c>
      <c r="M67" s="9">
        <v>2319.46</v>
      </c>
      <c r="N67" s="9">
        <v>3203.9</v>
      </c>
      <c r="O67" s="9">
        <f t="shared" si="10"/>
        <v>37902.53</v>
      </c>
    </row>
    <row r="68" spans="1:15" ht="15" customHeight="1" x14ac:dyDescent="0.15">
      <c r="A68" s="6" t="s">
        <v>140</v>
      </c>
      <c r="B68" s="7" t="s">
        <v>141</v>
      </c>
      <c r="C68" s="9">
        <v>769.15</v>
      </c>
      <c r="D68" s="9">
        <v>771.07</v>
      </c>
      <c r="E68" s="9">
        <v>742.76</v>
      </c>
      <c r="F68" s="9">
        <v>737.87</v>
      </c>
      <c r="G68" s="9">
        <v>776.84</v>
      </c>
      <c r="H68" s="9">
        <v>747.01</v>
      </c>
      <c r="I68" s="9">
        <v>739.51</v>
      </c>
      <c r="J68" s="9">
        <v>782.89</v>
      </c>
      <c r="K68" s="9">
        <v>784.36</v>
      </c>
      <c r="L68" s="9">
        <v>790.29</v>
      </c>
      <c r="M68" s="9">
        <v>772.52</v>
      </c>
      <c r="N68" s="9">
        <v>780.02</v>
      </c>
      <c r="O68" s="9">
        <f t="shared" si="10"/>
        <v>9194.2900000000009</v>
      </c>
    </row>
    <row r="69" spans="1:15" ht="15" customHeight="1" x14ac:dyDescent="0.15">
      <c r="A69" s="6" t="s">
        <v>142</v>
      </c>
      <c r="B69" s="7" t="s">
        <v>143</v>
      </c>
      <c r="C69" s="9">
        <v>625.44000000000005</v>
      </c>
      <c r="D69" s="9">
        <v>413.67</v>
      </c>
      <c r="E69" s="9">
        <v>388.89</v>
      </c>
      <c r="F69" s="9">
        <v>377.94</v>
      </c>
      <c r="G69" s="9">
        <v>368.79</v>
      </c>
      <c r="H69" s="9">
        <v>394.76</v>
      </c>
      <c r="I69" s="9">
        <v>438.43</v>
      </c>
      <c r="J69" s="9">
        <v>437.3</v>
      </c>
      <c r="K69" s="9">
        <v>379.83</v>
      </c>
      <c r="L69" s="9">
        <v>392.49</v>
      </c>
      <c r="M69" s="9">
        <v>506.53</v>
      </c>
      <c r="N69" s="9">
        <v>403.08</v>
      </c>
      <c r="O69" s="9">
        <f t="shared" si="10"/>
        <v>5127.1499999999996</v>
      </c>
    </row>
    <row r="70" spans="1:15" ht="15" customHeight="1" x14ac:dyDescent="0.15">
      <c r="A70" s="6" t="s">
        <v>144</v>
      </c>
      <c r="B70" s="7" t="s">
        <v>145</v>
      </c>
      <c r="C70" s="9">
        <v>694</v>
      </c>
      <c r="D70" s="9">
        <v>744</v>
      </c>
      <c r="E70" s="9">
        <v>781</v>
      </c>
      <c r="F70" s="9">
        <v>1261</v>
      </c>
      <c r="G70" s="9">
        <v>576</v>
      </c>
      <c r="H70" s="9">
        <v>1169</v>
      </c>
      <c r="I70" s="9">
        <v>539</v>
      </c>
      <c r="J70" s="9">
        <v>499</v>
      </c>
      <c r="K70" s="9">
        <v>1254</v>
      </c>
      <c r="L70" s="9">
        <v>1220</v>
      </c>
      <c r="M70" s="9">
        <v>1105</v>
      </c>
      <c r="N70" s="9">
        <v>826</v>
      </c>
      <c r="O70" s="9">
        <f t="shared" si="10"/>
        <v>10668</v>
      </c>
    </row>
    <row r="71" spans="1:15" ht="15" customHeight="1" x14ac:dyDescent="0.15">
      <c r="A71" s="6" t="s">
        <v>146</v>
      </c>
      <c r="B71" s="7" t="s">
        <v>147</v>
      </c>
      <c r="C71" s="9">
        <v>0</v>
      </c>
      <c r="D71" s="9">
        <v>765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f t="shared" si="10"/>
        <v>765</v>
      </c>
    </row>
    <row r="72" spans="1:15" ht="15" customHeight="1" x14ac:dyDescent="0.15">
      <c r="A72" s="6" t="s">
        <v>148</v>
      </c>
      <c r="B72" s="7" t="s">
        <v>149</v>
      </c>
      <c r="C72" s="9">
        <v>255.75</v>
      </c>
      <c r="D72" s="9">
        <v>266.25</v>
      </c>
      <c r="E72" s="9">
        <v>190.75</v>
      </c>
      <c r="F72" s="9">
        <v>299</v>
      </c>
      <c r="G72" s="9">
        <v>334.25</v>
      </c>
      <c r="H72" s="9">
        <v>901</v>
      </c>
      <c r="I72" s="9">
        <v>818.75</v>
      </c>
      <c r="J72" s="9">
        <v>242.5</v>
      </c>
      <c r="K72" s="9">
        <v>397.5</v>
      </c>
      <c r="L72" s="9">
        <v>671.75</v>
      </c>
      <c r="M72" s="9">
        <v>494.25</v>
      </c>
      <c r="N72" s="9">
        <v>510.25</v>
      </c>
      <c r="O72" s="9">
        <f t="shared" si="10"/>
        <v>5382</v>
      </c>
    </row>
    <row r="73" spans="1:15" ht="15" customHeight="1" x14ac:dyDescent="0.15">
      <c r="A73" s="6" t="s">
        <v>150</v>
      </c>
      <c r="B73" s="7" t="s">
        <v>151</v>
      </c>
      <c r="C73" s="10">
        <v>250</v>
      </c>
      <c r="D73" s="10">
        <v>250</v>
      </c>
      <c r="E73" s="10">
        <v>250</v>
      </c>
      <c r="F73" s="10">
        <v>250</v>
      </c>
      <c r="G73" s="10">
        <v>250</v>
      </c>
      <c r="H73" s="10">
        <v>250</v>
      </c>
      <c r="I73" s="10">
        <v>250</v>
      </c>
      <c r="J73" s="10">
        <v>250</v>
      </c>
      <c r="K73" s="10">
        <v>250</v>
      </c>
      <c r="L73" s="10">
        <v>250</v>
      </c>
      <c r="M73" s="10">
        <v>250</v>
      </c>
      <c r="N73" s="10">
        <v>250</v>
      </c>
      <c r="O73" s="9">
        <f t="shared" si="10"/>
        <v>3000</v>
      </c>
    </row>
    <row r="74" spans="1:15" ht="15" customHeight="1" x14ac:dyDescent="0.15">
      <c r="A74" s="11" t="s">
        <v>152</v>
      </c>
      <c r="B74" s="12" t="s">
        <v>153</v>
      </c>
      <c r="C74" s="13">
        <f>SUM(C65:C73)</f>
        <v>8801.56</v>
      </c>
      <c r="D74" s="13">
        <f t="shared" ref="D74:O74" si="11">SUM(D65:D73)</f>
        <v>8758.0299999999988</v>
      </c>
      <c r="E74" s="13">
        <f t="shared" si="11"/>
        <v>7558.0300000000007</v>
      </c>
      <c r="F74" s="13">
        <f t="shared" si="11"/>
        <v>9164.67</v>
      </c>
      <c r="G74" s="13">
        <f t="shared" si="11"/>
        <v>8162.7699999999995</v>
      </c>
      <c r="H74" s="13">
        <f t="shared" si="11"/>
        <v>10133.84</v>
      </c>
      <c r="I74" s="13">
        <f t="shared" si="11"/>
        <v>8878.6200000000008</v>
      </c>
      <c r="J74" s="13">
        <f t="shared" si="11"/>
        <v>8362.0500000000011</v>
      </c>
      <c r="K74" s="13">
        <f t="shared" si="11"/>
        <v>9447.75</v>
      </c>
      <c r="L74" s="13">
        <f t="shared" si="11"/>
        <v>9555.68</v>
      </c>
      <c r="M74" s="13">
        <f t="shared" si="11"/>
        <v>8355.07</v>
      </c>
      <c r="N74" s="13">
        <f t="shared" si="11"/>
        <v>9827.3000000000011</v>
      </c>
      <c r="O74" s="13">
        <f t="shared" si="11"/>
        <v>107005.37</v>
      </c>
    </row>
    <row r="75" spans="1:15" ht="15" customHeight="1" x14ac:dyDescent="0.15">
      <c r="A75" s="11" t="s">
        <v>154</v>
      </c>
      <c r="B75" s="12" t="s">
        <v>155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" customHeight="1" x14ac:dyDescent="0.15">
      <c r="A76" s="6" t="s">
        <v>156</v>
      </c>
      <c r="B76" s="7" t="s">
        <v>157</v>
      </c>
      <c r="C76" s="9">
        <v>1.8</v>
      </c>
      <c r="D76" s="9">
        <v>593</v>
      </c>
      <c r="E76" s="9">
        <v>543</v>
      </c>
      <c r="F76" s="9">
        <v>943.69</v>
      </c>
      <c r="G76" s="9">
        <v>368</v>
      </c>
      <c r="H76" s="9">
        <v>318</v>
      </c>
      <c r="I76" s="9">
        <v>543</v>
      </c>
      <c r="J76" s="9">
        <v>543</v>
      </c>
      <c r="K76" s="9">
        <v>368</v>
      </c>
      <c r="L76" s="9">
        <v>368</v>
      </c>
      <c r="M76" s="9">
        <v>-332</v>
      </c>
      <c r="N76" s="9">
        <v>368</v>
      </c>
      <c r="O76" s="9">
        <f t="shared" ref="O76:O81" si="12">SUM(C76:N76)</f>
        <v>4625.49</v>
      </c>
    </row>
    <row r="77" spans="1:15" ht="15" customHeight="1" x14ac:dyDescent="0.15">
      <c r="A77" s="6" t="s">
        <v>158</v>
      </c>
      <c r="B77" s="7" t="s">
        <v>159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>
        <v>200</v>
      </c>
      <c r="I77" s="9">
        <v>0</v>
      </c>
      <c r="J77" s="9">
        <v>0</v>
      </c>
      <c r="K77" s="9">
        <v>200</v>
      </c>
      <c r="L77" s="9">
        <v>0</v>
      </c>
      <c r="M77" s="9">
        <v>200</v>
      </c>
      <c r="N77" s="9">
        <v>0</v>
      </c>
      <c r="O77" s="9">
        <f t="shared" si="12"/>
        <v>600</v>
      </c>
    </row>
    <row r="78" spans="1:15" ht="15" customHeight="1" x14ac:dyDescent="0.15">
      <c r="A78" s="6" t="s">
        <v>160</v>
      </c>
      <c r="B78" s="7" t="s">
        <v>161</v>
      </c>
      <c r="C78" s="9">
        <v>5.86</v>
      </c>
      <c r="D78" s="9">
        <v>0</v>
      </c>
      <c r="E78" s="9">
        <v>0</v>
      </c>
      <c r="F78" s="9">
        <v>0</v>
      </c>
      <c r="G78" s="9">
        <v>147.41</v>
      </c>
      <c r="H78" s="9">
        <v>143.03</v>
      </c>
      <c r="I78" s="9">
        <v>50.82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f t="shared" si="12"/>
        <v>347.12</v>
      </c>
    </row>
    <row r="79" spans="1:15" ht="15" customHeight="1" x14ac:dyDescent="0.15">
      <c r="A79" s="6" t="s">
        <v>162</v>
      </c>
      <c r="B79" s="7" t="s">
        <v>163</v>
      </c>
      <c r="C79" s="9">
        <v>90.5</v>
      </c>
      <c r="D79" s="9">
        <v>90.5</v>
      </c>
      <c r="E79" s="9">
        <v>90.5</v>
      </c>
      <c r="F79" s="9">
        <v>90.5</v>
      </c>
      <c r="G79" s="9">
        <v>90.5</v>
      </c>
      <c r="H79" s="9">
        <v>90.5</v>
      </c>
      <c r="I79" s="9">
        <v>90.5</v>
      </c>
      <c r="J79" s="9">
        <v>90.5</v>
      </c>
      <c r="K79" s="9">
        <v>90.5</v>
      </c>
      <c r="L79" s="9">
        <v>79.959999999999994</v>
      </c>
      <c r="M79" s="9">
        <v>79.959999999999994</v>
      </c>
      <c r="N79" s="9">
        <v>79.959999999999994</v>
      </c>
      <c r="O79" s="9">
        <f t="shared" si="12"/>
        <v>1054.3800000000001</v>
      </c>
    </row>
    <row r="80" spans="1:15" ht="15" customHeight="1" x14ac:dyDescent="0.15">
      <c r="A80" s="6" t="s">
        <v>164</v>
      </c>
      <c r="B80" s="7" t="s">
        <v>165</v>
      </c>
      <c r="C80" s="9">
        <v>4565.07</v>
      </c>
      <c r="D80" s="9">
        <v>4186.4799999999996</v>
      </c>
      <c r="E80" s="9">
        <v>2242</v>
      </c>
      <c r="F80" s="9">
        <v>3283.7</v>
      </c>
      <c r="G80" s="9">
        <v>4470</v>
      </c>
      <c r="H80" s="9">
        <v>4558.47</v>
      </c>
      <c r="I80" s="9">
        <v>4590.97</v>
      </c>
      <c r="J80" s="9">
        <v>5243.53</v>
      </c>
      <c r="K80" s="9">
        <v>4285.41</v>
      </c>
      <c r="L80" s="9">
        <v>6921.88</v>
      </c>
      <c r="M80" s="9">
        <v>6490.72</v>
      </c>
      <c r="N80" s="9">
        <v>4331.03</v>
      </c>
      <c r="O80" s="9">
        <f t="shared" si="12"/>
        <v>55169.26</v>
      </c>
    </row>
    <row r="81" spans="1:15" ht="15" customHeight="1" x14ac:dyDescent="0.15">
      <c r="A81" s="6" t="s">
        <v>166</v>
      </c>
      <c r="B81" s="7" t="s">
        <v>167</v>
      </c>
      <c r="C81" s="10">
        <v>699.34</v>
      </c>
      <c r="D81" s="10">
        <v>444.14</v>
      </c>
      <c r="E81" s="10">
        <v>471.38</v>
      </c>
      <c r="F81" s="10">
        <v>500.92</v>
      </c>
      <c r="G81" s="10">
        <v>769.95</v>
      </c>
      <c r="H81" s="10">
        <v>275.08</v>
      </c>
      <c r="I81" s="10">
        <v>300.01</v>
      </c>
      <c r="J81" s="10">
        <v>733.02</v>
      </c>
      <c r="K81" s="10">
        <v>606.5</v>
      </c>
      <c r="L81" s="10">
        <v>514.54999999999995</v>
      </c>
      <c r="M81" s="10">
        <v>235.35</v>
      </c>
      <c r="N81" s="10">
        <v>717.59</v>
      </c>
      <c r="O81" s="9">
        <f t="shared" si="12"/>
        <v>6267.8300000000008</v>
      </c>
    </row>
    <row r="82" spans="1:15" ht="15" customHeight="1" x14ac:dyDescent="0.15">
      <c r="A82" s="11" t="s">
        <v>168</v>
      </c>
      <c r="B82" s="12" t="s">
        <v>169</v>
      </c>
      <c r="C82" s="13">
        <f t="shared" ref="C82:O82" si="13">SUM(C76:C81)</f>
        <v>5362.57</v>
      </c>
      <c r="D82" s="13">
        <f t="shared" si="13"/>
        <v>5314.12</v>
      </c>
      <c r="E82" s="13">
        <f t="shared" si="13"/>
        <v>3346.88</v>
      </c>
      <c r="F82" s="13">
        <f t="shared" si="13"/>
        <v>4818.8099999999995</v>
      </c>
      <c r="G82" s="13">
        <f t="shared" si="13"/>
        <v>5845.86</v>
      </c>
      <c r="H82" s="13">
        <f t="shared" si="13"/>
        <v>5585.08</v>
      </c>
      <c r="I82" s="13">
        <f t="shared" si="13"/>
        <v>5575.3</v>
      </c>
      <c r="J82" s="13">
        <f t="shared" si="13"/>
        <v>6610.0499999999993</v>
      </c>
      <c r="K82" s="13">
        <f t="shared" si="13"/>
        <v>5550.41</v>
      </c>
      <c r="L82" s="13">
        <f t="shared" si="13"/>
        <v>7884.39</v>
      </c>
      <c r="M82" s="13">
        <f t="shared" si="13"/>
        <v>6674.0300000000007</v>
      </c>
      <c r="N82" s="13">
        <f t="shared" si="13"/>
        <v>5496.58</v>
      </c>
      <c r="O82" s="13">
        <f t="shared" si="13"/>
        <v>68064.08</v>
      </c>
    </row>
    <row r="83" spans="1:15" ht="15" customHeight="1" x14ac:dyDescent="0.15">
      <c r="A83" s="11" t="s">
        <v>170</v>
      </c>
      <c r="B83" s="12" t="s">
        <v>171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" customHeight="1" x14ac:dyDescent="0.15">
      <c r="A84" s="6" t="s">
        <v>172</v>
      </c>
      <c r="B84" s="7" t="s">
        <v>173</v>
      </c>
      <c r="C84" s="9">
        <v>373.22</v>
      </c>
      <c r="D84" s="9">
        <v>424.8</v>
      </c>
      <c r="E84" s="9">
        <v>1066.08</v>
      </c>
      <c r="F84" s="9">
        <v>234.88</v>
      </c>
      <c r="G84" s="9">
        <v>1592.04</v>
      </c>
      <c r="H84" s="9">
        <v>599.85</v>
      </c>
      <c r="I84" s="9">
        <v>0</v>
      </c>
      <c r="J84" s="9">
        <v>2792.06</v>
      </c>
      <c r="K84" s="9">
        <v>0</v>
      </c>
      <c r="L84" s="9">
        <v>2472.61</v>
      </c>
      <c r="M84" s="9">
        <v>973.26</v>
      </c>
      <c r="N84" s="9">
        <v>329.76</v>
      </c>
      <c r="O84" s="9">
        <f t="shared" ref="O84:O103" si="14">SUM(C84:N84)</f>
        <v>10858.560000000001</v>
      </c>
    </row>
    <row r="85" spans="1:15" ht="15" customHeight="1" x14ac:dyDescent="0.15">
      <c r="A85" s="6" t="s">
        <v>174</v>
      </c>
      <c r="B85" s="7" t="s">
        <v>175</v>
      </c>
      <c r="C85" s="9">
        <v>835.41</v>
      </c>
      <c r="D85" s="9">
        <v>105</v>
      </c>
      <c r="E85" s="9">
        <v>676</v>
      </c>
      <c r="F85" s="9">
        <v>305</v>
      </c>
      <c r="G85" s="9">
        <v>295</v>
      </c>
      <c r="H85" s="9">
        <v>930</v>
      </c>
      <c r="I85" s="9">
        <v>389</v>
      </c>
      <c r="J85" s="9">
        <v>164</v>
      </c>
      <c r="K85" s="9">
        <v>10.99</v>
      </c>
      <c r="L85" s="9">
        <v>113.28</v>
      </c>
      <c r="M85" s="9">
        <v>0</v>
      </c>
      <c r="N85" s="9">
        <v>560.21</v>
      </c>
      <c r="O85" s="9">
        <f t="shared" si="14"/>
        <v>4383.8899999999994</v>
      </c>
    </row>
    <row r="86" spans="1:15" ht="15" customHeight="1" x14ac:dyDescent="0.15">
      <c r="A86" s="6" t="s">
        <v>176</v>
      </c>
      <c r="B86" s="7" t="s">
        <v>177</v>
      </c>
      <c r="C86" s="9">
        <v>442.83</v>
      </c>
      <c r="D86" s="9">
        <v>295.64999999999998</v>
      </c>
      <c r="E86" s="9">
        <v>604.84</v>
      </c>
      <c r="F86" s="9">
        <v>1118.45</v>
      </c>
      <c r="G86" s="9">
        <v>445.64</v>
      </c>
      <c r="H86" s="9">
        <v>927.86</v>
      </c>
      <c r="I86" s="9">
        <v>864.23</v>
      </c>
      <c r="J86" s="9">
        <v>227.39</v>
      </c>
      <c r="K86" s="9">
        <v>808.2</v>
      </c>
      <c r="L86" s="9">
        <v>1134.6099999999999</v>
      </c>
      <c r="M86" s="9">
        <v>492.85</v>
      </c>
      <c r="N86" s="9">
        <v>684.05</v>
      </c>
      <c r="O86" s="9">
        <f t="shared" si="14"/>
        <v>8046.6</v>
      </c>
    </row>
    <row r="87" spans="1:15" ht="15" customHeight="1" x14ac:dyDescent="0.15">
      <c r="A87" s="6" t="s">
        <v>178</v>
      </c>
      <c r="B87" s="7" t="s">
        <v>179</v>
      </c>
      <c r="C87" s="9">
        <v>657.8</v>
      </c>
      <c r="D87" s="9">
        <v>494.09</v>
      </c>
      <c r="E87" s="9">
        <v>211.18</v>
      </c>
      <c r="F87" s="9">
        <v>0</v>
      </c>
      <c r="G87" s="9">
        <v>1512.23</v>
      </c>
      <c r="H87" s="9">
        <v>156.5</v>
      </c>
      <c r="I87" s="9">
        <v>740.05</v>
      </c>
      <c r="J87" s="9">
        <v>867.46</v>
      </c>
      <c r="K87" s="9">
        <v>1366.35</v>
      </c>
      <c r="L87" s="9">
        <v>422.37</v>
      </c>
      <c r="M87" s="9">
        <v>1367.96</v>
      </c>
      <c r="N87" s="9">
        <v>-39.54</v>
      </c>
      <c r="O87" s="9">
        <f t="shared" si="14"/>
        <v>7756.45</v>
      </c>
    </row>
    <row r="88" spans="1:15" ht="15" customHeight="1" x14ac:dyDescent="0.15">
      <c r="A88" s="6" t="s">
        <v>180</v>
      </c>
      <c r="B88" s="7" t="s">
        <v>181</v>
      </c>
      <c r="C88" s="9">
        <v>958.58</v>
      </c>
      <c r="D88" s="9">
        <v>724.59</v>
      </c>
      <c r="E88" s="9">
        <v>363.14</v>
      </c>
      <c r="F88" s="9">
        <v>329.21</v>
      </c>
      <c r="G88" s="9">
        <v>667.23</v>
      </c>
      <c r="H88" s="9">
        <v>241.47</v>
      </c>
      <c r="I88" s="9">
        <v>511.24</v>
      </c>
      <c r="J88" s="9">
        <v>0</v>
      </c>
      <c r="K88" s="9">
        <v>673.37</v>
      </c>
      <c r="L88" s="9">
        <v>509.2</v>
      </c>
      <c r="M88" s="9">
        <v>1135.21</v>
      </c>
      <c r="N88" s="9">
        <v>1017.07</v>
      </c>
      <c r="O88" s="9">
        <f t="shared" si="14"/>
        <v>7130.3099999999995</v>
      </c>
    </row>
    <row r="89" spans="1:15" ht="15" customHeight="1" x14ac:dyDescent="0.15">
      <c r="A89" s="6" t="s">
        <v>182</v>
      </c>
      <c r="B89" s="7" t="s">
        <v>183</v>
      </c>
      <c r="C89" s="9">
        <v>0</v>
      </c>
      <c r="D89" s="9">
        <v>171.51</v>
      </c>
      <c r="E89" s="9">
        <v>1181.18</v>
      </c>
      <c r="F89" s="9">
        <v>1690.45</v>
      </c>
      <c r="G89" s="9">
        <v>1540.04</v>
      </c>
      <c r="H89" s="9">
        <v>833.58</v>
      </c>
      <c r="I89" s="9">
        <v>648.52</v>
      </c>
      <c r="J89" s="9">
        <v>2322.19</v>
      </c>
      <c r="K89" s="9">
        <v>0</v>
      </c>
      <c r="L89" s="9">
        <v>2505.16</v>
      </c>
      <c r="M89" s="9">
        <v>2065.0700000000002</v>
      </c>
      <c r="N89" s="9">
        <v>905.89</v>
      </c>
      <c r="O89" s="9">
        <f t="shared" si="14"/>
        <v>13863.59</v>
      </c>
    </row>
    <row r="90" spans="1:15" ht="15" customHeight="1" x14ac:dyDescent="0.15">
      <c r="A90" s="6" t="s">
        <v>184</v>
      </c>
      <c r="B90" s="7" t="s">
        <v>185</v>
      </c>
      <c r="C90" s="9">
        <v>3400</v>
      </c>
      <c r="D90" s="9">
        <v>3375</v>
      </c>
      <c r="E90" s="9">
        <v>3375</v>
      </c>
      <c r="F90" s="9">
        <v>3375</v>
      </c>
      <c r="G90" s="9">
        <v>3375</v>
      </c>
      <c r="H90" s="9">
        <v>3375</v>
      </c>
      <c r="I90" s="9">
        <v>4100</v>
      </c>
      <c r="J90" s="9">
        <v>4100</v>
      </c>
      <c r="K90" s="9">
        <v>2400</v>
      </c>
      <c r="L90" s="9">
        <v>4476.92</v>
      </c>
      <c r="M90" s="9">
        <v>4850</v>
      </c>
      <c r="N90" s="9">
        <v>4850</v>
      </c>
      <c r="O90" s="9">
        <f t="shared" si="14"/>
        <v>45051.92</v>
      </c>
    </row>
    <row r="91" spans="1:15" ht="15" customHeight="1" x14ac:dyDescent="0.15">
      <c r="A91" s="6" t="s">
        <v>186</v>
      </c>
      <c r="B91" s="7" t="s">
        <v>187</v>
      </c>
      <c r="C91" s="9">
        <v>489.73</v>
      </c>
      <c r="D91" s="9">
        <v>84.69</v>
      </c>
      <c r="E91" s="9">
        <v>491.4</v>
      </c>
      <c r="F91" s="9">
        <v>257.5</v>
      </c>
      <c r="G91" s="9">
        <v>497.56</v>
      </c>
      <c r="H91" s="9">
        <v>1029.03</v>
      </c>
      <c r="I91" s="9">
        <v>336.91</v>
      </c>
      <c r="J91" s="9">
        <v>260.58</v>
      </c>
      <c r="K91" s="9">
        <v>1292.47</v>
      </c>
      <c r="L91" s="9">
        <v>1146.33</v>
      </c>
      <c r="M91" s="9">
        <v>219.17</v>
      </c>
      <c r="N91" s="9">
        <v>624.69000000000005</v>
      </c>
      <c r="O91" s="9">
        <f t="shared" si="14"/>
        <v>6730.0599999999995</v>
      </c>
    </row>
    <row r="92" spans="1:15" ht="15" customHeight="1" x14ac:dyDescent="0.15">
      <c r="A92" s="6" t="s">
        <v>188</v>
      </c>
      <c r="B92" s="7" t="s">
        <v>189</v>
      </c>
      <c r="C92" s="9">
        <v>1065</v>
      </c>
      <c r="D92" s="9">
        <v>650</v>
      </c>
      <c r="E92" s="9">
        <v>575</v>
      </c>
      <c r="F92" s="9">
        <v>950</v>
      </c>
      <c r="G92" s="9">
        <v>1614.5</v>
      </c>
      <c r="H92" s="9">
        <v>714.5</v>
      </c>
      <c r="I92" s="9">
        <v>1244.5</v>
      </c>
      <c r="J92" s="9">
        <v>1149.5</v>
      </c>
      <c r="K92" s="9">
        <v>839.5</v>
      </c>
      <c r="L92" s="9">
        <v>939.5</v>
      </c>
      <c r="M92" s="9">
        <v>1004.5</v>
      </c>
      <c r="N92" s="9">
        <v>734.5</v>
      </c>
      <c r="O92" s="9">
        <f t="shared" si="14"/>
        <v>11481</v>
      </c>
    </row>
    <row r="93" spans="1:15" ht="15" customHeight="1" x14ac:dyDescent="0.15">
      <c r="A93" s="6" t="s">
        <v>190</v>
      </c>
      <c r="B93" s="7" t="s">
        <v>191</v>
      </c>
      <c r="C93" s="9">
        <v>130.22999999999999</v>
      </c>
      <c r="D93" s="9">
        <v>0</v>
      </c>
      <c r="E93" s="9">
        <v>34.72</v>
      </c>
      <c r="F93" s="9">
        <v>352.81</v>
      </c>
      <c r="G93" s="9">
        <v>195.26</v>
      </c>
      <c r="H93" s="9">
        <v>565.36</v>
      </c>
      <c r="I93" s="9">
        <v>727.87</v>
      </c>
      <c r="J93" s="9">
        <v>443.74</v>
      </c>
      <c r="K93" s="9">
        <v>508.83</v>
      </c>
      <c r="L93" s="9">
        <v>0</v>
      </c>
      <c r="M93" s="9">
        <v>951.1</v>
      </c>
      <c r="N93" s="9">
        <v>155.25</v>
      </c>
      <c r="O93" s="9">
        <f t="shared" si="14"/>
        <v>4065.1699999999996</v>
      </c>
    </row>
    <row r="94" spans="1:15" ht="15" customHeight="1" x14ac:dyDescent="0.15">
      <c r="A94" s="6" t="s">
        <v>192</v>
      </c>
      <c r="B94" s="7" t="s">
        <v>193</v>
      </c>
      <c r="C94" s="9">
        <v>0</v>
      </c>
      <c r="D94" s="9">
        <v>709.65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376.75</v>
      </c>
      <c r="L94" s="9">
        <v>307.79000000000002</v>
      </c>
      <c r="M94" s="9">
        <v>356.95</v>
      </c>
      <c r="N94" s="9">
        <v>-39.54</v>
      </c>
      <c r="O94" s="9">
        <f t="shared" si="14"/>
        <v>1711.6000000000001</v>
      </c>
    </row>
    <row r="95" spans="1:15" ht="15" customHeight="1" x14ac:dyDescent="0.15">
      <c r="A95" s="6" t="s">
        <v>194</v>
      </c>
      <c r="B95" s="7" t="s">
        <v>195</v>
      </c>
      <c r="C95" s="9">
        <v>0</v>
      </c>
      <c r="D95" s="9">
        <v>312.68</v>
      </c>
      <c r="E95" s="9">
        <v>422.19</v>
      </c>
      <c r="F95" s="9">
        <v>0</v>
      </c>
      <c r="G95" s="9">
        <v>0</v>
      </c>
      <c r="H95" s="9">
        <v>0</v>
      </c>
      <c r="I95" s="9">
        <v>547.85</v>
      </c>
      <c r="J95" s="9">
        <v>287</v>
      </c>
      <c r="K95" s="9">
        <v>0</v>
      </c>
      <c r="L95" s="9">
        <v>568.15</v>
      </c>
      <c r="M95" s="9">
        <v>735</v>
      </c>
      <c r="N95" s="9">
        <v>0</v>
      </c>
      <c r="O95" s="9">
        <f t="shared" si="14"/>
        <v>2872.87</v>
      </c>
    </row>
    <row r="96" spans="1:15" ht="15" customHeight="1" x14ac:dyDescent="0.15">
      <c r="A96" s="6" t="s">
        <v>196</v>
      </c>
      <c r="B96" s="7" t="s">
        <v>197</v>
      </c>
      <c r="C96" s="9">
        <v>455</v>
      </c>
      <c r="D96" s="9">
        <v>0</v>
      </c>
      <c r="E96" s="9">
        <v>0</v>
      </c>
      <c r="F96" s="9">
        <v>0</v>
      </c>
      <c r="G96" s="9">
        <v>645</v>
      </c>
      <c r="H96" s="9">
        <v>658</v>
      </c>
      <c r="I96" s="9">
        <v>0</v>
      </c>
      <c r="J96" s="9">
        <v>0</v>
      </c>
      <c r="K96" s="9">
        <v>0</v>
      </c>
      <c r="L96" s="9">
        <v>477.75</v>
      </c>
      <c r="M96" s="9">
        <v>0</v>
      </c>
      <c r="N96" s="9">
        <v>735</v>
      </c>
      <c r="O96" s="9">
        <f t="shared" si="14"/>
        <v>2970.75</v>
      </c>
    </row>
    <row r="97" spans="1:15" ht="15" customHeight="1" x14ac:dyDescent="0.15">
      <c r="A97" s="6" t="s">
        <v>198</v>
      </c>
      <c r="B97" s="7" t="s">
        <v>199</v>
      </c>
      <c r="C97" s="9">
        <v>1153</v>
      </c>
      <c r="D97" s="9">
        <v>654</v>
      </c>
      <c r="E97" s="9">
        <v>1167.45</v>
      </c>
      <c r="F97" s="9">
        <v>1566.2</v>
      </c>
      <c r="G97" s="9">
        <v>457.5</v>
      </c>
      <c r="H97" s="9">
        <v>671.52</v>
      </c>
      <c r="I97" s="9">
        <v>921</v>
      </c>
      <c r="J97" s="9">
        <v>475</v>
      </c>
      <c r="K97" s="9">
        <v>1763.75</v>
      </c>
      <c r="L97" s="9">
        <v>2424.96</v>
      </c>
      <c r="M97" s="9">
        <v>723.02</v>
      </c>
      <c r="N97" s="9">
        <v>1224.79</v>
      </c>
      <c r="O97" s="9">
        <f t="shared" si="14"/>
        <v>13202.190000000002</v>
      </c>
    </row>
    <row r="98" spans="1:15" ht="15" customHeight="1" x14ac:dyDescent="0.15">
      <c r="A98" s="6" t="s">
        <v>200</v>
      </c>
      <c r="B98" s="7" t="s">
        <v>201</v>
      </c>
      <c r="C98" s="9">
        <v>1126.44</v>
      </c>
      <c r="D98" s="9">
        <v>-183.53</v>
      </c>
      <c r="E98" s="9">
        <v>0</v>
      </c>
      <c r="F98" s="9">
        <v>631.24</v>
      </c>
      <c r="G98" s="9">
        <v>1599.75</v>
      </c>
      <c r="H98" s="9">
        <v>301.74</v>
      </c>
      <c r="I98" s="9">
        <v>0</v>
      </c>
      <c r="J98" s="9">
        <v>605.37</v>
      </c>
      <c r="K98" s="9">
        <v>631.24</v>
      </c>
      <c r="L98" s="9">
        <v>1593.41</v>
      </c>
      <c r="M98" s="9">
        <v>0</v>
      </c>
      <c r="N98" s="9">
        <v>0</v>
      </c>
      <c r="O98" s="9">
        <f t="shared" si="14"/>
        <v>6305.66</v>
      </c>
    </row>
    <row r="99" spans="1:15" ht="15" customHeight="1" x14ac:dyDescent="0.15">
      <c r="A99" s="6" t="s">
        <v>202</v>
      </c>
      <c r="B99" s="7" t="s">
        <v>203</v>
      </c>
      <c r="C99" s="9">
        <v>5789.4</v>
      </c>
      <c r="D99" s="9">
        <v>1551.44</v>
      </c>
      <c r="E99" s="9">
        <v>3445.22</v>
      </c>
      <c r="F99" s="9">
        <v>5200.12</v>
      </c>
      <c r="G99" s="9">
        <v>0</v>
      </c>
      <c r="H99" s="9">
        <v>4708.16</v>
      </c>
      <c r="I99" s="9">
        <v>3025.52</v>
      </c>
      <c r="J99" s="9">
        <v>4883.75</v>
      </c>
      <c r="K99" s="9">
        <v>7816.53</v>
      </c>
      <c r="L99" s="9">
        <v>0</v>
      </c>
      <c r="M99" s="9">
        <v>2812</v>
      </c>
      <c r="N99" s="9">
        <v>1731.95</v>
      </c>
      <c r="O99" s="9">
        <f t="shared" si="14"/>
        <v>40964.089999999997</v>
      </c>
    </row>
    <row r="100" spans="1:15" ht="15" customHeight="1" x14ac:dyDescent="0.15">
      <c r="A100" s="6" t="s">
        <v>204</v>
      </c>
      <c r="B100" s="7" t="s">
        <v>205</v>
      </c>
      <c r="C100" s="9">
        <v>715</v>
      </c>
      <c r="D100" s="9">
        <v>990</v>
      </c>
      <c r="E100" s="9">
        <v>2635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580</v>
      </c>
      <c r="L100" s="9">
        <v>0</v>
      </c>
      <c r="M100" s="9">
        <v>0</v>
      </c>
      <c r="N100" s="9">
        <v>610</v>
      </c>
      <c r="O100" s="9">
        <f t="shared" si="14"/>
        <v>5530</v>
      </c>
    </row>
    <row r="101" spans="1:15" ht="15" customHeight="1" x14ac:dyDescent="0.15">
      <c r="A101" s="6" t="s">
        <v>206</v>
      </c>
      <c r="B101" s="7" t="s">
        <v>207</v>
      </c>
      <c r="C101" s="9">
        <v>530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f t="shared" si="14"/>
        <v>530</v>
      </c>
    </row>
    <row r="102" spans="1:15" ht="15" customHeight="1" x14ac:dyDescent="0.15">
      <c r="A102" s="6" t="s">
        <v>208</v>
      </c>
      <c r="B102" s="7" t="s">
        <v>209</v>
      </c>
      <c r="C102" s="9">
        <v>1305</v>
      </c>
      <c r="D102" s="9">
        <v>996.53</v>
      </c>
      <c r="E102" s="9">
        <v>996.53</v>
      </c>
      <c r="F102" s="9">
        <v>996.53</v>
      </c>
      <c r="G102" s="9">
        <v>996.53</v>
      </c>
      <c r="H102" s="9">
        <v>996.53</v>
      </c>
      <c r="I102" s="9">
        <v>996.53</v>
      </c>
      <c r="J102" s="9">
        <v>996.53</v>
      </c>
      <c r="K102" s="9">
        <v>996.53</v>
      </c>
      <c r="L102" s="9">
        <v>996.53</v>
      </c>
      <c r="M102" s="9">
        <v>996.53</v>
      </c>
      <c r="N102" s="9">
        <v>996.53</v>
      </c>
      <c r="O102" s="9">
        <f t="shared" si="14"/>
        <v>12266.830000000002</v>
      </c>
    </row>
    <row r="103" spans="1:15" ht="15" customHeight="1" x14ac:dyDescent="0.15">
      <c r="A103" s="6" t="s">
        <v>210</v>
      </c>
      <c r="B103" s="7" t="s">
        <v>211</v>
      </c>
      <c r="C103" s="10">
        <v>0</v>
      </c>
      <c r="D103" s="10">
        <v>1460</v>
      </c>
      <c r="E103" s="10">
        <v>617.5</v>
      </c>
      <c r="F103" s="10">
        <v>275</v>
      </c>
      <c r="G103" s="10">
        <v>997.5</v>
      </c>
      <c r="H103" s="10">
        <v>380</v>
      </c>
      <c r="I103" s="10">
        <v>650</v>
      </c>
      <c r="J103" s="10">
        <v>480</v>
      </c>
      <c r="K103" s="10">
        <v>380</v>
      </c>
      <c r="L103" s="10">
        <v>705</v>
      </c>
      <c r="M103" s="10">
        <v>1615</v>
      </c>
      <c r="N103" s="10">
        <v>380</v>
      </c>
      <c r="O103" s="9">
        <f t="shared" si="14"/>
        <v>7940</v>
      </c>
    </row>
    <row r="104" spans="1:15" ht="15" customHeight="1" x14ac:dyDescent="0.15">
      <c r="A104" s="11" t="s">
        <v>212</v>
      </c>
      <c r="B104" s="12" t="s">
        <v>213</v>
      </c>
      <c r="C104" s="13">
        <f t="shared" ref="C104:O104" si="15">SUM(C84:C103)</f>
        <v>19426.64</v>
      </c>
      <c r="D104" s="13">
        <f t="shared" si="15"/>
        <v>12816.1</v>
      </c>
      <c r="E104" s="13">
        <f t="shared" si="15"/>
        <v>17862.43</v>
      </c>
      <c r="F104" s="13">
        <f t="shared" si="15"/>
        <v>17282.39</v>
      </c>
      <c r="G104" s="13">
        <f t="shared" si="15"/>
        <v>16430.78</v>
      </c>
      <c r="H104" s="13">
        <f t="shared" si="15"/>
        <v>17089.100000000002</v>
      </c>
      <c r="I104" s="13">
        <f t="shared" si="15"/>
        <v>15703.220000000003</v>
      </c>
      <c r="J104" s="13">
        <f t="shared" si="15"/>
        <v>20054.57</v>
      </c>
      <c r="K104" s="13">
        <f t="shared" si="15"/>
        <v>20444.509999999998</v>
      </c>
      <c r="L104" s="13">
        <f t="shared" si="15"/>
        <v>20793.57</v>
      </c>
      <c r="M104" s="13">
        <f t="shared" si="15"/>
        <v>20297.620000000003</v>
      </c>
      <c r="N104" s="13">
        <f t="shared" si="15"/>
        <v>15460.610000000002</v>
      </c>
      <c r="O104" s="13">
        <f t="shared" si="15"/>
        <v>213661.54000000004</v>
      </c>
    </row>
    <row r="105" spans="1:15" ht="15" customHeight="1" x14ac:dyDescent="0.15">
      <c r="A105" s="11" t="s">
        <v>214</v>
      </c>
      <c r="B105" s="12" t="s">
        <v>215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" customHeight="1" x14ac:dyDescent="0.15">
      <c r="A106" s="6" t="s">
        <v>216</v>
      </c>
      <c r="B106" s="7" t="s">
        <v>217</v>
      </c>
      <c r="C106" s="9">
        <v>1815.24</v>
      </c>
      <c r="D106" s="9">
        <v>2516.04</v>
      </c>
      <c r="E106" s="9">
        <v>2365.98</v>
      </c>
      <c r="F106" s="9">
        <v>982.45</v>
      </c>
      <c r="G106" s="9">
        <v>1535.93</v>
      </c>
      <c r="H106" s="9">
        <v>2492.9899999999998</v>
      </c>
      <c r="I106" s="9">
        <v>2550.4499999999998</v>
      </c>
      <c r="J106" s="9">
        <v>3027.82</v>
      </c>
      <c r="K106" s="9">
        <v>2879.63</v>
      </c>
      <c r="L106" s="9">
        <v>2442.36</v>
      </c>
      <c r="M106" s="9">
        <v>1856.52</v>
      </c>
      <c r="N106" s="9">
        <v>1566.71</v>
      </c>
      <c r="O106" s="9">
        <f t="shared" ref="O106:O113" si="16">SUM(C106:N106)</f>
        <v>26032.12</v>
      </c>
    </row>
    <row r="107" spans="1:15" ht="15" customHeight="1" x14ac:dyDescent="0.15">
      <c r="A107" s="6" t="s">
        <v>218</v>
      </c>
      <c r="B107" s="7" t="s">
        <v>219</v>
      </c>
      <c r="C107" s="9">
        <v>175.4</v>
      </c>
      <c r="D107" s="9">
        <v>633.83000000000004</v>
      </c>
      <c r="E107" s="9">
        <v>396.57</v>
      </c>
      <c r="F107" s="9">
        <v>1039.8</v>
      </c>
      <c r="G107" s="9">
        <v>644.12</v>
      </c>
      <c r="H107" s="9">
        <v>573.65</v>
      </c>
      <c r="I107" s="9">
        <v>1104.51</v>
      </c>
      <c r="J107" s="9">
        <v>1328.22</v>
      </c>
      <c r="K107" s="9">
        <v>842.03</v>
      </c>
      <c r="L107" s="9">
        <v>1436.86</v>
      </c>
      <c r="M107" s="9">
        <v>648.51</v>
      </c>
      <c r="N107" s="9">
        <v>538.28</v>
      </c>
      <c r="O107" s="9">
        <f t="shared" si="16"/>
        <v>9361.7800000000007</v>
      </c>
    </row>
    <row r="108" spans="1:15" ht="15" customHeight="1" x14ac:dyDescent="0.15">
      <c r="A108" s="6" t="s">
        <v>220</v>
      </c>
      <c r="B108" s="7" t="s">
        <v>221</v>
      </c>
      <c r="C108" s="9">
        <v>1437.96</v>
      </c>
      <c r="D108" s="9">
        <v>9438.1200000000008</v>
      </c>
      <c r="E108" s="9">
        <v>8437.7800000000007</v>
      </c>
      <c r="F108" s="9">
        <v>9452.17</v>
      </c>
      <c r="G108" s="9">
        <v>10467.67</v>
      </c>
      <c r="H108" s="9">
        <v>12824.89</v>
      </c>
      <c r="I108" s="9">
        <v>12452.5</v>
      </c>
      <c r="J108" s="9">
        <v>14288.84</v>
      </c>
      <c r="K108" s="9">
        <v>14170.88</v>
      </c>
      <c r="L108" s="9">
        <v>15472.14</v>
      </c>
      <c r="M108" s="9">
        <v>12016.22</v>
      </c>
      <c r="N108" s="9">
        <v>15208.33</v>
      </c>
      <c r="O108" s="9">
        <f t="shared" si="16"/>
        <v>135667.5</v>
      </c>
    </row>
    <row r="109" spans="1:15" ht="15" customHeight="1" x14ac:dyDescent="0.15">
      <c r="A109" s="6" t="s">
        <v>222</v>
      </c>
      <c r="B109" s="7" t="s">
        <v>223</v>
      </c>
      <c r="C109" s="9">
        <v>0</v>
      </c>
      <c r="D109" s="9">
        <v>4245.92</v>
      </c>
      <c r="E109" s="9">
        <v>3737.15</v>
      </c>
      <c r="F109" s="9">
        <v>4337.53</v>
      </c>
      <c r="G109" s="9">
        <v>4037.34</v>
      </c>
      <c r="H109" s="9">
        <v>4014.92</v>
      </c>
      <c r="I109" s="9">
        <v>4047.26</v>
      </c>
      <c r="J109" s="9">
        <v>4449.45</v>
      </c>
      <c r="K109" s="9">
        <v>6034.68</v>
      </c>
      <c r="L109" s="9">
        <v>4380.93</v>
      </c>
      <c r="M109" s="9">
        <v>5351.45</v>
      </c>
      <c r="N109" s="9">
        <v>5212.2700000000004</v>
      </c>
      <c r="O109" s="9">
        <f t="shared" si="16"/>
        <v>49848.899999999994</v>
      </c>
    </row>
    <row r="110" spans="1:15" ht="15" customHeight="1" x14ac:dyDescent="0.15">
      <c r="A110" s="6" t="s">
        <v>224</v>
      </c>
      <c r="B110" s="7" t="s">
        <v>225</v>
      </c>
      <c r="C110" s="9">
        <v>-5711.99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f t="shared" si="16"/>
        <v>-5711.99</v>
      </c>
    </row>
    <row r="111" spans="1:15" ht="15" customHeight="1" x14ac:dyDescent="0.15">
      <c r="A111" s="6" t="s">
        <v>226</v>
      </c>
      <c r="B111" s="7" t="s">
        <v>227</v>
      </c>
      <c r="C111" s="9">
        <v>2098.37</v>
      </c>
      <c r="D111" s="9">
        <v>1567.84</v>
      </c>
      <c r="E111" s="9">
        <v>1538.37</v>
      </c>
      <c r="F111" s="9">
        <v>1538.37</v>
      </c>
      <c r="G111" s="9">
        <v>1538.37</v>
      </c>
      <c r="H111" s="9">
        <v>1538.37</v>
      </c>
      <c r="I111" s="9">
        <v>1538.37</v>
      </c>
      <c r="J111" s="9">
        <v>1538.37</v>
      </c>
      <c r="K111" s="9">
        <v>1538.37</v>
      </c>
      <c r="L111" s="9">
        <v>1538.37</v>
      </c>
      <c r="M111" s="9">
        <v>1538.37</v>
      </c>
      <c r="N111" s="9">
        <v>1538.37</v>
      </c>
      <c r="O111" s="9">
        <f t="shared" si="16"/>
        <v>19049.909999999993</v>
      </c>
    </row>
    <row r="112" spans="1:15" ht="15" customHeight="1" x14ac:dyDescent="0.15">
      <c r="A112" s="6" t="s">
        <v>228</v>
      </c>
      <c r="B112" s="7" t="s">
        <v>229</v>
      </c>
      <c r="C112" s="9">
        <v>1008.13</v>
      </c>
      <c r="D112" s="9">
        <v>891.71</v>
      </c>
      <c r="E112" s="9">
        <v>166.48</v>
      </c>
      <c r="F112" s="9">
        <v>478.87</v>
      </c>
      <c r="G112" s="9">
        <v>429.38</v>
      </c>
      <c r="H112" s="9">
        <v>443.69</v>
      </c>
      <c r="I112" s="9">
        <v>401.68</v>
      </c>
      <c r="J112" s="9">
        <v>-122.81</v>
      </c>
      <c r="K112" s="9">
        <v>248.22</v>
      </c>
      <c r="L112" s="9">
        <v>106.41</v>
      </c>
      <c r="M112" s="9">
        <v>291.43</v>
      </c>
      <c r="N112" s="9">
        <v>330.29</v>
      </c>
      <c r="O112" s="9">
        <f t="shared" si="16"/>
        <v>4673.4799999999996</v>
      </c>
    </row>
    <row r="113" spans="1:15" ht="15" customHeight="1" x14ac:dyDescent="0.15">
      <c r="A113" s="6" t="s">
        <v>230</v>
      </c>
      <c r="B113" s="7" t="s">
        <v>231</v>
      </c>
      <c r="C113" s="10">
        <v>1055.47</v>
      </c>
      <c r="D113" s="10">
        <v>924.03</v>
      </c>
      <c r="E113" s="10">
        <v>14.5</v>
      </c>
      <c r="F113" s="10">
        <v>1000</v>
      </c>
      <c r="G113" s="10">
        <v>1010.5</v>
      </c>
      <c r="H113" s="10">
        <v>1000.5</v>
      </c>
      <c r="I113" s="10">
        <v>1020.5</v>
      </c>
      <c r="J113" s="10">
        <v>1021</v>
      </c>
      <c r="K113" s="10">
        <v>1092</v>
      </c>
      <c r="L113" s="10">
        <v>875.5</v>
      </c>
      <c r="M113" s="10">
        <v>1139.17</v>
      </c>
      <c r="N113" s="10">
        <v>969.57</v>
      </c>
      <c r="O113" s="9">
        <f t="shared" si="16"/>
        <v>11122.74</v>
      </c>
    </row>
    <row r="114" spans="1:15" ht="15" customHeight="1" x14ac:dyDescent="0.15">
      <c r="A114" s="11" t="s">
        <v>232</v>
      </c>
      <c r="B114" s="12" t="s">
        <v>233</v>
      </c>
      <c r="C114" s="13">
        <f>SUM(C106:C113)</f>
        <v>1878.5800000000004</v>
      </c>
      <c r="D114" s="13">
        <f t="shared" ref="D114:O114" si="17">SUM(D106:D113)</f>
        <v>20217.490000000002</v>
      </c>
      <c r="E114" s="13">
        <f t="shared" si="17"/>
        <v>16656.830000000002</v>
      </c>
      <c r="F114" s="13">
        <f t="shared" si="17"/>
        <v>18829.189999999999</v>
      </c>
      <c r="G114" s="13">
        <f t="shared" si="17"/>
        <v>19663.310000000001</v>
      </c>
      <c r="H114" s="13">
        <f t="shared" si="17"/>
        <v>22889.009999999995</v>
      </c>
      <c r="I114" s="13">
        <f t="shared" si="17"/>
        <v>23115.27</v>
      </c>
      <c r="J114" s="13">
        <f t="shared" si="17"/>
        <v>25530.89</v>
      </c>
      <c r="K114" s="13">
        <f t="shared" si="17"/>
        <v>26805.81</v>
      </c>
      <c r="L114" s="13">
        <f t="shared" si="17"/>
        <v>26252.57</v>
      </c>
      <c r="M114" s="13">
        <f t="shared" si="17"/>
        <v>22841.67</v>
      </c>
      <c r="N114" s="13">
        <f t="shared" si="17"/>
        <v>25363.82</v>
      </c>
      <c r="O114" s="13">
        <f t="shared" si="17"/>
        <v>250044.44</v>
      </c>
    </row>
    <row r="115" spans="1:15" ht="15" customHeight="1" x14ac:dyDescent="0.15">
      <c r="A115" s="11" t="s">
        <v>234</v>
      </c>
      <c r="B115" s="12" t="s">
        <v>235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" customHeight="1" x14ac:dyDescent="0.15">
      <c r="A116" s="6" t="s">
        <v>236</v>
      </c>
      <c r="B116" s="7" t="s">
        <v>237</v>
      </c>
      <c r="C116" s="10">
        <v>8842.32</v>
      </c>
      <c r="D116" s="10">
        <v>8416.52</v>
      </c>
      <c r="E116" s="10">
        <v>9698.36</v>
      </c>
      <c r="F116" s="10">
        <v>10607.96</v>
      </c>
      <c r="G116" s="10">
        <v>11152.53</v>
      </c>
      <c r="H116" s="10">
        <v>11041.05</v>
      </c>
      <c r="I116" s="10">
        <v>9727</v>
      </c>
      <c r="J116" s="10">
        <v>12591.29</v>
      </c>
      <c r="K116" s="10">
        <v>10476.950000000001</v>
      </c>
      <c r="L116" s="10">
        <v>12789.65</v>
      </c>
      <c r="M116" s="10">
        <v>10880.91</v>
      </c>
      <c r="N116" s="10">
        <v>11347.32</v>
      </c>
      <c r="O116" s="9">
        <f>SUM(C116:N116)</f>
        <v>127571.85999999999</v>
      </c>
    </row>
    <row r="117" spans="1:15" ht="15" customHeight="1" x14ac:dyDescent="0.15">
      <c r="A117" s="11" t="s">
        <v>238</v>
      </c>
      <c r="B117" s="12" t="s">
        <v>239</v>
      </c>
      <c r="C117" s="13">
        <f>C116</f>
        <v>8842.32</v>
      </c>
      <c r="D117" s="13">
        <f t="shared" ref="D117:O117" si="18">D116</f>
        <v>8416.52</v>
      </c>
      <c r="E117" s="13">
        <f t="shared" si="18"/>
        <v>9698.36</v>
      </c>
      <c r="F117" s="13">
        <f t="shared" si="18"/>
        <v>10607.96</v>
      </c>
      <c r="G117" s="13">
        <f t="shared" si="18"/>
        <v>11152.53</v>
      </c>
      <c r="H117" s="13">
        <f t="shared" si="18"/>
        <v>11041.05</v>
      </c>
      <c r="I117" s="13">
        <f t="shared" si="18"/>
        <v>9727</v>
      </c>
      <c r="J117" s="13">
        <f t="shared" si="18"/>
        <v>12591.29</v>
      </c>
      <c r="K117" s="13">
        <f t="shared" si="18"/>
        <v>10476.950000000001</v>
      </c>
      <c r="L117" s="13">
        <f t="shared" si="18"/>
        <v>12789.65</v>
      </c>
      <c r="M117" s="13">
        <f t="shared" si="18"/>
        <v>10880.91</v>
      </c>
      <c r="N117" s="13">
        <f t="shared" si="18"/>
        <v>11347.32</v>
      </c>
      <c r="O117" s="13">
        <f t="shared" si="18"/>
        <v>127571.85999999999</v>
      </c>
    </row>
    <row r="118" spans="1:15" ht="15" customHeight="1" x14ac:dyDescent="0.15">
      <c r="A118" s="11" t="s">
        <v>240</v>
      </c>
      <c r="B118" s="12" t="s">
        <v>241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" customHeight="1" x14ac:dyDescent="0.15">
      <c r="A119" s="6" t="s">
        <v>242</v>
      </c>
      <c r="B119" s="7" t="s">
        <v>243</v>
      </c>
      <c r="C119" s="10">
        <v>23592</v>
      </c>
      <c r="D119" s="10">
        <v>24150.73</v>
      </c>
      <c r="E119" s="10">
        <v>24150.73</v>
      </c>
      <c r="F119" s="10">
        <v>24150.73</v>
      </c>
      <c r="G119" s="10">
        <v>24150.73</v>
      </c>
      <c r="H119" s="10">
        <v>24150.73</v>
      </c>
      <c r="I119" s="10">
        <v>24150.73</v>
      </c>
      <c r="J119" s="10">
        <v>24150.73</v>
      </c>
      <c r="K119" s="10">
        <v>24150.73</v>
      </c>
      <c r="L119" s="10">
        <v>24150.73</v>
      </c>
      <c r="M119" s="10">
        <v>24150.73</v>
      </c>
      <c r="N119" s="10">
        <v>24150.73</v>
      </c>
      <c r="O119" s="9">
        <f>SUM(C119:N119)</f>
        <v>289250.03000000003</v>
      </c>
    </row>
    <row r="120" spans="1:15" ht="15" customHeight="1" x14ac:dyDescent="0.15">
      <c r="A120" s="11" t="s">
        <v>244</v>
      </c>
      <c r="B120" s="12" t="s">
        <v>245</v>
      </c>
      <c r="C120" s="13">
        <f>C119</f>
        <v>23592</v>
      </c>
      <c r="D120" s="13">
        <f t="shared" ref="D120:O120" si="19">D119</f>
        <v>24150.73</v>
      </c>
      <c r="E120" s="13">
        <f t="shared" si="19"/>
        <v>24150.73</v>
      </c>
      <c r="F120" s="13">
        <f t="shared" si="19"/>
        <v>24150.73</v>
      </c>
      <c r="G120" s="13">
        <f t="shared" si="19"/>
        <v>24150.73</v>
      </c>
      <c r="H120" s="13">
        <f t="shared" si="19"/>
        <v>24150.73</v>
      </c>
      <c r="I120" s="13">
        <f t="shared" si="19"/>
        <v>24150.73</v>
      </c>
      <c r="J120" s="13">
        <f t="shared" si="19"/>
        <v>24150.73</v>
      </c>
      <c r="K120" s="13">
        <f t="shared" si="19"/>
        <v>24150.73</v>
      </c>
      <c r="L120" s="13">
        <f t="shared" si="19"/>
        <v>24150.73</v>
      </c>
      <c r="M120" s="13">
        <f t="shared" si="19"/>
        <v>24150.73</v>
      </c>
      <c r="N120" s="13">
        <f t="shared" si="19"/>
        <v>24150.73</v>
      </c>
      <c r="O120" s="13">
        <f t="shared" si="19"/>
        <v>289250.03000000003</v>
      </c>
    </row>
    <row r="121" spans="1:15" ht="15" customHeight="1" x14ac:dyDescent="0.15">
      <c r="A121" s="6" t="s">
        <v>246</v>
      </c>
      <c r="B121" s="7" t="s">
        <v>247</v>
      </c>
      <c r="C121" s="10">
        <v>7776</v>
      </c>
      <c r="D121" s="10">
        <v>7776</v>
      </c>
      <c r="E121" s="10">
        <v>7776</v>
      </c>
      <c r="F121" s="10">
        <v>7776</v>
      </c>
      <c r="G121" s="10">
        <v>7776</v>
      </c>
      <c r="H121" s="10">
        <v>7776</v>
      </c>
      <c r="I121" s="10">
        <v>7776</v>
      </c>
      <c r="J121" s="10">
        <v>7776</v>
      </c>
      <c r="K121" s="10">
        <v>7776</v>
      </c>
      <c r="L121" s="10">
        <v>7776</v>
      </c>
      <c r="M121" s="10">
        <v>7776</v>
      </c>
      <c r="N121" s="10">
        <v>7776</v>
      </c>
      <c r="O121" s="9">
        <f>SUM(C121:N121)</f>
        <v>93312</v>
      </c>
    </row>
    <row r="122" spans="1:15" ht="15" customHeight="1" x14ac:dyDescent="0.15">
      <c r="A122" s="11"/>
      <c r="B122" s="12" t="s">
        <v>248</v>
      </c>
      <c r="C122" s="13">
        <f>C121</f>
        <v>7776</v>
      </c>
      <c r="D122" s="13">
        <f t="shared" ref="D122:O122" si="20">D121</f>
        <v>7776</v>
      </c>
      <c r="E122" s="13">
        <f t="shared" si="20"/>
        <v>7776</v>
      </c>
      <c r="F122" s="13">
        <f t="shared" si="20"/>
        <v>7776</v>
      </c>
      <c r="G122" s="13">
        <f t="shared" si="20"/>
        <v>7776</v>
      </c>
      <c r="H122" s="13">
        <f t="shared" si="20"/>
        <v>7776</v>
      </c>
      <c r="I122" s="13">
        <f t="shared" si="20"/>
        <v>7776</v>
      </c>
      <c r="J122" s="13">
        <f t="shared" si="20"/>
        <v>7776</v>
      </c>
      <c r="K122" s="13">
        <f t="shared" si="20"/>
        <v>7776</v>
      </c>
      <c r="L122" s="13">
        <f t="shared" si="20"/>
        <v>7776</v>
      </c>
      <c r="M122" s="13">
        <f t="shared" si="20"/>
        <v>7776</v>
      </c>
      <c r="N122" s="13">
        <f t="shared" si="20"/>
        <v>7776</v>
      </c>
      <c r="O122" s="13">
        <f t="shared" si="20"/>
        <v>93312</v>
      </c>
    </row>
    <row r="123" spans="1:15" ht="15" customHeight="1" x14ac:dyDescent="0.15">
      <c r="A123" s="11" t="s">
        <v>249</v>
      </c>
      <c r="B123" s="12" t="s">
        <v>250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" customHeight="1" x14ac:dyDescent="0.15">
      <c r="A124" s="6" t="s">
        <v>251</v>
      </c>
      <c r="B124" s="7" t="s">
        <v>252</v>
      </c>
      <c r="C124" s="9">
        <v>81.06</v>
      </c>
      <c r="D124" s="9">
        <v>0</v>
      </c>
      <c r="E124" s="9">
        <v>105.93</v>
      </c>
      <c r="F124" s="9">
        <v>97.21</v>
      </c>
      <c r="G124" s="9">
        <v>155.13999999999999</v>
      </c>
      <c r="H124" s="9">
        <v>227.21</v>
      </c>
      <c r="I124" s="9">
        <v>216.25</v>
      </c>
      <c r="J124" s="9">
        <v>229.29</v>
      </c>
      <c r="K124" s="9">
        <v>189.32</v>
      </c>
      <c r="L124" s="9">
        <v>234.16</v>
      </c>
      <c r="M124" s="9">
        <v>240.96</v>
      </c>
      <c r="N124" s="9">
        <v>280.12</v>
      </c>
      <c r="O124" s="9">
        <f t="shared" ref="O124:O125" si="21">SUM(C124:N124)</f>
        <v>2056.65</v>
      </c>
    </row>
    <row r="125" spans="1:15" ht="15" customHeight="1" x14ac:dyDescent="0.15">
      <c r="A125" s="6" t="s">
        <v>253</v>
      </c>
      <c r="B125" s="7" t="s">
        <v>254</v>
      </c>
      <c r="C125" s="10">
        <v>4603.5</v>
      </c>
      <c r="D125" s="10">
        <v>4603.5</v>
      </c>
      <c r="E125" s="10">
        <v>4603.5</v>
      </c>
      <c r="F125" s="10">
        <v>4603.5</v>
      </c>
      <c r="G125" s="10">
        <v>4603.5</v>
      </c>
      <c r="H125" s="10">
        <v>4603.5</v>
      </c>
      <c r="I125" s="10">
        <v>4603.5</v>
      </c>
      <c r="J125" s="10">
        <v>4603.5</v>
      </c>
      <c r="K125" s="10">
        <v>4603.5</v>
      </c>
      <c r="L125" s="10">
        <v>4603.5</v>
      </c>
      <c r="M125" s="10">
        <v>4603.5</v>
      </c>
      <c r="N125" s="10">
        <v>4603.5</v>
      </c>
      <c r="O125" s="9">
        <f t="shared" si="21"/>
        <v>55242</v>
      </c>
    </row>
    <row r="126" spans="1:15" ht="15" customHeight="1" x14ac:dyDescent="0.15">
      <c r="A126" s="11" t="s">
        <v>255</v>
      </c>
      <c r="B126" s="12" t="s">
        <v>256</v>
      </c>
      <c r="C126" s="15">
        <f>SUM(C124:C125)</f>
        <v>4684.5600000000004</v>
      </c>
      <c r="D126" s="15">
        <f t="shared" ref="D126:O126" si="22">SUM(D124:D125)</f>
        <v>4603.5</v>
      </c>
      <c r="E126" s="15">
        <f t="shared" si="22"/>
        <v>4709.43</v>
      </c>
      <c r="F126" s="15">
        <f t="shared" si="22"/>
        <v>4700.71</v>
      </c>
      <c r="G126" s="15">
        <f t="shared" si="22"/>
        <v>4758.6400000000003</v>
      </c>
      <c r="H126" s="15">
        <f t="shared" si="22"/>
        <v>4830.71</v>
      </c>
      <c r="I126" s="15">
        <f t="shared" si="22"/>
        <v>4819.75</v>
      </c>
      <c r="J126" s="15">
        <f t="shared" si="22"/>
        <v>4832.79</v>
      </c>
      <c r="K126" s="15">
        <f t="shared" si="22"/>
        <v>4792.82</v>
      </c>
      <c r="L126" s="15">
        <f t="shared" si="22"/>
        <v>4837.66</v>
      </c>
      <c r="M126" s="15">
        <f t="shared" si="22"/>
        <v>4844.46</v>
      </c>
      <c r="N126" s="15">
        <f t="shared" si="22"/>
        <v>4883.62</v>
      </c>
      <c r="O126" s="15">
        <f t="shared" si="22"/>
        <v>57298.65</v>
      </c>
    </row>
    <row r="127" spans="1:15" ht="15" customHeight="1" x14ac:dyDescent="0.15">
      <c r="A127" s="16" t="s">
        <v>257</v>
      </c>
      <c r="B127" s="17" t="s">
        <v>258</v>
      </c>
      <c r="C127" s="20">
        <f t="shared" ref="C127:O127" si="23">C63+C74+C82+C104+C114+C117+C120+C122+C126</f>
        <v>108775.33</v>
      </c>
      <c r="D127" s="20">
        <f t="shared" si="23"/>
        <v>128845.83</v>
      </c>
      <c r="E127" s="20">
        <f t="shared" si="23"/>
        <v>123765.84</v>
      </c>
      <c r="F127" s="20">
        <f t="shared" si="23"/>
        <v>135732.89000000001</v>
      </c>
      <c r="G127" s="20">
        <f t="shared" si="23"/>
        <v>138632.07</v>
      </c>
      <c r="H127" s="20">
        <f t="shared" si="23"/>
        <v>141498.17000000001</v>
      </c>
      <c r="I127" s="20">
        <f t="shared" si="23"/>
        <v>141038.49000000002</v>
      </c>
      <c r="J127" s="20">
        <f t="shared" si="23"/>
        <v>148571.17000000001</v>
      </c>
      <c r="K127" s="20">
        <f t="shared" si="23"/>
        <v>149385.97</v>
      </c>
      <c r="L127" s="20">
        <f t="shared" si="23"/>
        <v>159063.13</v>
      </c>
      <c r="M127" s="20">
        <f t="shared" si="23"/>
        <v>148431.56999999998</v>
      </c>
      <c r="N127" s="20">
        <f t="shared" si="23"/>
        <v>145169.80000000002</v>
      </c>
      <c r="O127" s="20">
        <f t="shared" si="23"/>
        <v>1668910.26</v>
      </c>
    </row>
    <row r="128" spans="1:15" ht="15" customHeight="1" thickBot="1" x14ac:dyDescent="0.2">
      <c r="A128" s="16" t="s">
        <v>259</v>
      </c>
      <c r="B128" s="17" t="s">
        <v>260</v>
      </c>
      <c r="C128" s="22">
        <f t="shared" ref="C128:O128" si="24">C49-C127</f>
        <v>324082.63999999996</v>
      </c>
      <c r="D128" s="22">
        <f t="shared" si="24"/>
        <v>286234.63999999996</v>
      </c>
      <c r="E128" s="22">
        <f t="shared" si="24"/>
        <v>298455.39494804549</v>
      </c>
      <c r="F128" s="22">
        <f t="shared" si="24"/>
        <v>284317.12</v>
      </c>
      <c r="G128" s="22">
        <f t="shared" si="24"/>
        <v>304821.08</v>
      </c>
      <c r="H128" s="22">
        <f t="shared" si="24"/>
        <v>304944.54000000004</v>
      </c>
      <c r="I128" s="22">
        <f t="shared" si="24"/>
        <v>301730.93999999994</v>
      </c>
      <c r="J128" s="22">
        <f t="shared" si="24"/>
        <v>295680.51</v>
      </c>
      <c r="K128" s="22">
        <f t="shared" si="24"/>
        <v>323689.5</v>
      </c>
      <c r="L128" s="22">
        <f t="shared" si="24"/>
        <v>319020.75</v>
      </c>
      <c r="M128" s="22">
        <f t="shared" si="24"/>
        <v>337041.96000000008</v>
      </c>
      <c r="N128" s="22">
        <f t="shared" si="24"/>
        <v>344610.0199999999</v>
      </c>
      <c r="O128" s="22">
        <f t="shared" si="24"/>
        <v>3724629.094948045</v>
      </c>
    </row>
    <row r="129" spans="1:15" ht="15" customHeight="1" thickTop="1" x14ac:dyDescent="0.15">
      <c r="A129" s="16"/>
      <c r="B129" s="17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ht="15" customHeight="1" x14ac:dyDescent="0.15">
      <c r="A130" s="16"/>
      <c r="B130" s="17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ht="15" customHeight="1" x14ac:dyDescent="0.15">
      <c r="A131" s="16"/>
      <c r="B131" s="17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ht="15" customHeight="1" x14ac:dyDescent="0.15">
      <c r="A132" s="16"/>
      <c r="B132" s="17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ht="15" customHeight="1" x14ac:dyDescent="0.15">
      <c r="A133" s="16"/>
      <c r="B133" s="17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ht="15" customHeight="1" x14ac:dyDescent="0.15">
      <c r="A134" s="16"/>
      <c r="B134" s="17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</row>
    <row r="135" spans="1:15" ht="15" customHeight="1" x14ac:dyDescent="0.15">
      <c r="A135" s="16"/>
      <c r="B135" s="17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ht="15" customHeight="1" x14ac:dyDescent="0.15">
      <c r="A136" s="16"/>
      <c r="B136" s="17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ht="15" customHeight="1" x14ac:dyDescent="0.15">
      <c r="A137" s="16"/>
      <c r="B137" s="17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ht="15" customHeight="1" x14ac:dyDescent="0.15">
      <c r="A138" s="16"/>
      <c r="B138" s="17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ht="15" customHeight="1" x14ac:dyDescent="0.15">
      <c r="A139" s="16"/>
      <c r="B139" s="17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ht="15" customHeight="1" x14ac:dyDescent="0.15">
      <c r="A140" s="16"/>
      <c r="B140" s="17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ht="15" customHeight="1" x14ac:dyDescent="0.15">
      <c r="A141" s="16"/>
      <c r="B141" s="17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ht="15" customHeight="1" x14ac:dyDescent="0.15">
      <c r="A142" s="16"/>
      <c r="B142" s="17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</sheetData>
  <mergeCells count="4">
    <mergeCell ref="A1:O1"/>
    <mergeCell ref="A2:O2"/>
    <mergeCell ref="A3:O3"/>
    <mergeCell ref="A4:O4"/>
  </mergeCells>
  <pageMargins left="0.7" right="0.7" top="0.7" bottom="0.7" header="0.5" footer="0.5"/>
  <pageSetup paperSize="5" scale="75" fitToHeight="990" orientation="landscape" useFirstPageNumber="1" r:id="rId1"/>
  <headerFooter alignWithMargins="0">
    <oddHeader>&amp;R&amp;B&amp;D &amp;T</oddHeader>
    <oddFooter>&amp;C&amp;B Page &amp;P of &amp;N</oddFooter>
  </headerFooter>
  <rowBreaks count="1" manualBreakCount="1">
    <brk id="43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1D497-D3AD-42D0-A5BE-79AD29D57B96}"/>
</file>

<file path=customXml/itemProps2.xml><?xml version="1.0" encoding="utf-8"?>
<ds:datastoreItem xmlns:ds="http://schemas.openxmlformats.org/officeDocument/2006/customXml" ds:itemID="{07B2E0A2-3409-4EC7-8CDD-79F9AE48DC0D}"/>
</file>

<file path=customXml/itemProps3.xml><?xml version="1.0" encoding="utf-8"?>
<ds:datastoreItem xmlns:ds="http://schemas.openxmlformats.org/officeDocument/2006/customXml" ds:itemID="{FFA872E8-B16D-4B3D-AFA8-59E52B0F51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Report1 (2)</vt:lpstr>
      <vt:lpstr>'Report1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rpadua</dc:creator>
  <cp:lastModifiedBy>Microsoft Office User</cp:lastModifiedBy>
  <cp:lastPrinted>2022-01-14T17:40:14Z</cp:lastPrinted>
  <dcterms:created xsi:type="dcterms:W3CDTF">2022-01-14T17:39:10Z</dcterms:created>
  <dcterms:modified xsi:type="dcterms:W3CDTF">2022-01-15T17:58:52Z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