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Trovita Rio (Tempe, AZ)/Support and Info/Financials/"/>
    </mc:Choice>
  </mc:AlternateContent>
  <xr:revisionPtr revIDLastSave="63" documentId="8_{3B6F1F3C-AEDD-45E5-B2C3-110B5DF7B1D3}" xr6:coauthVersionLast="47" xr6:coauthVersionMax="47" xr10:uidLastSave="{424CCAB9-FCE8-4E51-BB63-371796E369A2}"/>
  <bookViews>
    <workbookView xWindow="-105" yWindow="0" windowWidth="26010" windowHeight="20985" xr2:uid="{00000000-000D-0000-FFFF-FFFF00000000}"/>
  </bookViews>
  <sheets>
    <sheet name="Report1" sheetId="1" r:id="rId1"/>
  </sheets>
  <externalReferences>
    <externalReference r:id="rId2"/>
  </externalReferences>
  <definedNames>
    <definedName name="_xlnm.Print_Titles" localSheetId="0">Report1!$1:$5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17" i="1" l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0" i="1"/>
  <c r="T199" i="1"/>
  <c r="T195" i="1"/>
  <c r="T194" i="1"/>
  <c r="T193" i="1"/>
  <c r="T192" i="1"/>
  <c r="T191" i="1"/>
  <c r="T190" i="1"/>
  <c r="T189" i="1"/>
  <c r="T185" i="1"/>
  <c r="T184" i="1"/>
  <c r="T183" i="1"/>
  <c r="T182" i="1"/>
  <c r="T179" i="1"/>
  <c r="T178" i="1"/>
  <c r="T176" i="1"/>
  <c r="T175" i="1"/>
  <c r="T172" i="1"/>
  <c r="T171" i="1"/>
  <c r="T170" i="1"/>
  <c r="T168" i="1"/>
  <c r="T164" i="1"/>
  <c r="T163" i="1"/>
  <c r="T161" i="1"/>
  <c r="T155" i="1"/>
  <c r="T154" i="1"/>
  <c r="T150" i="1"/>
  <c r="T149" i="1"/>
  <c r="T145" i="1"/>
  <c r="T141" i="1"/>
  <c r="T140" i="1"/>
  <c r="T139" i="1"/>
  <c r="T138" i="1"/>
  <c r="T137" i="1"/>
  <c r="T136" i="1"/>
  <c r="T135" i="1"/>
  <c r="T134" i="1"/>
  <c r="T133" i="1"/>
  <c r="T132" i="1"/>
  <c r="T128" i="1"/>
  <c r="T124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99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E5" i="1"/>
  <c r="F5" i="1" s="1"/>
  <c r="G5" i="1" s="1"/>
  <c r="H5" i="1" s="1"/>
  <c r="I5" i="1" s="1"/>
  <c r="J5" i="1" s="1"/>
  <c r="K5" i="1" s="1"/>
  <c r="M5" i="1" s="1"/>
  <c r="N5" i="1" s="1"/>
  <c r="O5" i="1" s="1"/>
  <c r="P5" i="1" s="1"/>
</calcChain>
</file>

<file path=xl/sharedStrings.xml><?xml version="1.0" encoding="utf-8"?>
<sst xmlns="http://schemas.openxmlformats.org/spreadsheetml/2006/main" count="417" uniqueCount="417">
  <si>
    <t>Trovita Rio (746_tr)</t>
  </si>
  <si>
    <t>Statement (12 months)</t>
  </si>
  <si>
    <t>Period = Jan 2022-Dec 2022</t>
  </si>
  <si>
    <t>Book = Accrual ; Tree = ysi_is</t>
  </si>
  <si>
    <t>Total</t>
  </si>
  <si>
    <t>1000-0010</t>
  </si>
  <si>
    <t>INCOME</t>
  </si>
  <si>
    <t>1005-5000</t>
  </si>
  <si>
    <t>GROSS POTENTIAL RENTS</t>
  </si>
  <si>
    <t>1006-0000</t>
  </si>
  <si>
    <t>LOSS TO LEASE</t>
  </si>
  <si>
    <t>1006-9999</t>
  </si>
  <si>
    <t>GROSS SCHEDULED RENT</t>
  </si>
  <si>
    <t>1007-0000</t>
  </si>
  <si>
    <t xml:space="preserve"> VACANCY</t>
  </si>
  <si>
    <t>1010-0000</t>
  </si>
  <si>
    <t>VACANCY</t>
  </si>
  <si>
    <t>1010-9999</t>
  </si>
  <si>
    <t xml:space="preserve"> TOTAL VACANCY</t>
  </si>
  <si>
    <t>1019-0010</t>
  </si>
  <si>
    <t>NONREVENUE UNITS</t>
  </si>
  <si>
    <t>1025-0000</t>
  </si>
  <si>
    <t>MODEL UNITS</t>
  </si>
  <si>
    <t>1025-9999</t>
  </si>
  <si>
    <t>TOTAL NONREVENUE UNITS</t>
  </si>
  <si>
    <t>1029-0010</t>
  </si>
  <si>
    <t>CONCESSIONS</t>
  </si>
  <si>
    <t>1030-0000</t>
  </si>
  <si>
    <t>MOVE-IN CONCESSIONS</t>
  </si>
  <si>
    <t>1038-0000</t>
  </si>
  <si>
    <t xml:space="preserve"> RESIDENT REFERRAL</t>
  </si>
  <si>
    <t>1040-9999</t>
  </si>
  <si>
    <t>TOTAL CONCESSIONS</t>
  </si>
  <si>
    <t>1041-0010</t>
  </si>
  <si>
    <t>DELINQUENCY/CREDIT LOSS</t>
  </si>
  <si>
    <t>1060-0000</t>
  </si>
  <si>
    <t>BAD DEBT EXPENSE</t>
  </si>
  <si>
    <t>1060-0105</t>
  </si>
  <si>
    <t xml:space="preserve"> Bad Debt Recover: In House</t>
  </si>
  <si>
    <t>1100-0000</t>
  </si>
  <si>
    <t>PREMIUMS</t>
  </si>
  <si>
    <t>1100-9998</t>
  </si>
  <si>
    <t>TOTAL DELINQ/CREDIT LOSS</t>
  </si>
  <si>
    <t>1100-9999</t>
  </si>
  <si>
    <t>TOTAL RENTAL INCOME</t>
  </si>
  <si>
    <t>1104-0010</t>
  </si>
  <si>
    <t>PARKING/UTILITIES/OTHER INCOME</t>
  </si>
  <si>
    <t>1104-0090</t>
  </si>
  <si>
    <t xml:space="preserve"> PARKING</t>
  </si>
  <si>
    <t>1105-0000</t>
  </si>
  <si>
    <t>PARKING INCOME</t>
  </si>
  <si>
    <t>1105-5000</t>
  </si>
  <si>
    <t xml:space="preserve"> GARAGE INCOME</t>
  </si>
  <si>
    <t>1105-9999</t>
  </si>
  <si>
    <t xml:space="preserve"> TOTAL PARKING</t>
  </si>
  <si>
    <t>1119-0010</t>
  </si>
  <si>
    <t>UTILITY INCOME</t>
  </si>
  <si>
    <t>1120-0000</t>
  </si>
  <si>
    <t>RUBS PROGRAM</t>
  </si>
  <si>
    <t>1128-9999</t>
  </si>
  <si>
    <t>TOTAL UTILITY INCOME</t>
  </si>
  <si>
    <t>1159-0010</t>
  </si>
  <si>
    <t>TELEPHONE &amp; CABLE INCOME</t>
  </si>
  <si>
    <t>1170-0000</t>
  </si>
  <si>
    <t>CABLE REVENUE</t>
  </si>
  <si>
    <t>1175-9999</t>
  </si>
  <si>
    <t>TOTAL TELEPHONE &amp; CABLE</t>
  </si>
  <si>
    <t>1179-0000</t>
  </si>
  <si>
    <t xml:space="preserve"> LEASE TERM/BUY OUT</t>
  </si>
  <si>
    <t>1180-0000</t>
  </si>
  <si>
    <t>LEASE TERMINATION/BUYOUT FEES</t>
  </si>
  <si>
    <t>1180-9999</t>
  </si>
  <si>
    <t xml:space="preserve"> TOTAL TERM/BUYOUT FEES</t>
  </si>
  <si>
    <t>1300-0010</t>
  </si>
  <si>
    <t>OTHER MISCELLANEOUS INCOME</t>
  </si>
  <si>
    <t>1305-0060</t>
  </si>
  <si>
    <t>Non-Compliance Fees-Insurance</t>
  </si>
  <si>
    <t>1307-5000</t>
  </si>
  <si>
    <t xml:space="preserve"> CLEANING INCOME</t>
  </si>
  <si>
    <t>1310-0000</t>
  </si>
  <si>
    <t>APPLICATION FEES</t>
  </si>
  <si>
    <t>1312-5000</t>
  </si>
  <si>
    <t xml:space="preserve"> DAMAGES</t>
  </si>
  <si>
    <t>1315-0000</t>
  </si>
  <si>
    <t>LATE CHARGES</t>
  </si>
  <si>
    <t>1317-5000</t>
  </si>
  <si>
    <t xml:space="preserve"> RESIDENT LEGAL FEES</t>
  </si>
  <si>
    <t>1320-0000</t>
  </si>
  <si>
    <t>MONTH TO MONTH PREMIUM</t>
  </si>
  <si>
    <t>1320-5000</t>
  </si>
  <si>
    <t xml:space="preserve"> SHORT TERM RENTAL</t>
  </si>
  <si>
    <t>1322-5000</t>
  </si>
  <si>
    <t xml:space="preserve"> NON-REFUNDABLE FEES</t>
  </si>
  <si>
    <t>1322-6000</t>
  </si>
  <si>
    <t xml:space="preserve"> NSF FEES</t>
  </si>
  <si>
    <t>1322-7000</t>
  </si>
  <si>
    <t xml:space="preserve"> PET RENTS</t>
  </si>
  <si>
    <t>1322-7005</t>
  </si>
  <si>
    <t xml:space="preserve"> PET FEES</t>
  </si>
  <si>
    <t>1322-7015</t>
  </si>
  <si>
    <t>VALET INCOME</t>
  </si>
  <si>
    <t>1325-0000</t>
  </si>
  <si>
    <t>CLUBHOUSE RENTAL</t>
  </si>
  <si>
    <t>1345-0000</t>
  </si>
  <si>
    <t>TRANSFER FEES</t>
  </si>
  <si>
    <t>1360-0000</t>
  </si>
  <si>
    <t>INTEREST INCOME</t>
  </si>
  <si>
    <t>1365-0000</t>
  </si>
  <si>
    <t>MISCELLANEOUS</t>
  </si>
  <si>
    <t>1365-9999</t>
  </si>
  <si>
    <t>TOTAL OTHER MISC INCOME</t>
  </si>
  <si>
    <t>1399-9999</t>
  </si>
  <si>
    <t>TOTAL PARKING/UTILITIES/OTHER INC</t>
  </si>
  <si>
    <t>1999-9999</t>
  </si>
  <si>
    <t>TOTAL INCOME</t>
  </si>
  <si>
    <t>2000-0020</t>
  </si>
  <si>
    <t>OPERATING EXPENSES</t>
  </si>
  <si>
    <t>2000-0030</t>
  </si>
  <si>
    <t>GENERAL &amp; ADMINISTRATIVE</t>
  </si>
  <si>
    <t>2005-0000</t>
  </si>
  <si>
    <t>OFFICE TELEPHONE</t>
  </si>
  <si>
    <t>2005-0060</t>
  </si>
  <si>
    <t xml:space="preserve"> HIGH SPEED CABLE</t>
  </si>
  <si>
    <t>2007-5000</t>
  </si>
  <si>
    <t xml:space="preserve"> ANSWERING SERVICE</t>
  </si>
  <si>
    <t>2010-0000</t>
  </si>
  <si>
    <t>CREDIT VERIFICATION EXPENSE</t>
  </si>
  <si>
    <t>2015-0000</t>
  </si>
  <si>
    <t>OFFICE SUPPLIES</t>
  </si>
  <si>
    <t>2017-5000</t>
  </si>
  <si>
    <t xml:space="preserve"> DUES &amp; SUBSCRIPTIONS</t>
  </si>
  <si>
    <t>2022-5000</t>
  </si>
  <si>
    <t xml:space="preserve"> COMPUTER SUPPLIES</t>
  </si>
  <si>
    <t>2025-0000</t>
  </si>
  <si>
    <t>OFFICE EQUIPMENT R&amp;M</t>
  </si>
  <si>
    <t>2030-0000</t>
  </si>
  <si>
    <t>BUSINESS LICENSE/PERMITS</t>
  </si>
  <si>
    <t>2040-0000</t>
  </si>
  <si>
    <t>ACCOUNTING/BANK FEES</t>
  </si>
  <si>
    <t>2045-0000</t>
  </si>
  <si>
    <t>COURIER &amp; POSTAGE</t>
  </si>
  <si>
    <t>2045-5000</t>
  </si>
  <si>
    <t xml:space="preserve"> POSTAGE</t>
  </si>
  <si>
    <t>2050-0000</t>
  </si>
  <si>
    <t>PHOTOCOPYING/PRINTING</t>
  </si>
  <si>
    <t>2052-5000</t>
  </si>
  <si>
    <t xml:space="preserve"> MILEAGE</t>
  </si>
  <si>
    <t>2057-5000</t>
  </si>
  <si>
    <t xml:space="preserve"> STAFF MEETINGS</t>
  </si>
  <si>
    <t>2060-0000</t>
  </si>
  <si>
    <t>OTHER - G &amp; A</t>
  </si>
  <si>
    <t>2069-9999</t>
  </si>
  <si>
    <t>TOTAL GENERAL &amp; ADMIN</t>
  </si>
  <si>
    <t>2099-0099</t>
  </si>
  <si>
    <t xml:space="preserve"> MANAGEMENT FEES</t>
  </si>
  <si>
    <t>2100-0000</t>
  </si>
  <si>
    <t>MANAGEMENT FEE</t>
  </si>
  <si>
    <t>2100-0099</t>
  </si>
  <si>
    <t>TOTAL MANAGEMENT FEES</t>
  </si>
  <si>
    <t>2200-0010</t>
  </si>
  <si>
    <t>PAYROLL</t>
  </si>
  <si>
    <t>2215-2005</t>
  </si>
  <si>
    <t xml:space="preserve"> PAYROLL-MANAGER</t>
  </si>
  <si>
    <t>2215-2010</t>
  </si>
  <si>
    <t xml:space="preserve"> PAYROLL-ASS'T MANAGER</t>
  </si>
  <si>
    <t>2215-2015</t>
  </si>
  <si>
    <t xml:space="preserve"> PAYROLL-LEASING</t>
  </si>
  <si>
    <t>2215-2020</t>
  </si>
  <si>
    <t xml:space="preserve"> PAYROLL-MAINTENANCE</t>
  </si>
  <si>
    <t>2215-2023</t>
  </si>
  <si>
    <t xml:space="preserve"> PAYROLL-MAINT. SUPERVISOR</t>
  </si>
  <si>
    <t>2215-2024</t>
  </si>
  <si>
    <t xml:space="preserve"> PAYROLL-GROUNDSKEEPER</t>
  </si>
  <si>
    <t>2215-2025</t>
  </si>
  <si>
    <t xml:space="preserve"> PAYROLL-HOUSEKEEPING</t>
  </si>
  <si>
    <t>2220-0000</t>
  </si>
  <si>
    <t>BONUSES</t>
  </si>
  <si>
    <t>2225-2040</t>
  </si>
  <si>
    <t xml:space="preserve"> P/R TAX-ADMIN</t>
  </si>
  <si>
    <t>2225-2045</t>
  </si>
  <si>
    <t xml:space="preserve"> P/R TAX-MAINT</t>
  </si>
  <si>
    <t>2230-0000</t>
  </si>
  <si>
    <t>BENEFITS</t>
  </si>
  <si>
    <t>2232-5000</t>
  </si>
  <si>
    <t xml:space="preserve"> 401K CONTRIBUTION</t>
  </si>
  <si>
    <t>2235-0000</t>
  </si>
  <si>
    <t>WORKERS COMPENSATION</t>
  </si>
  <si>
    <t>2240-0000</t>
  </si>
  <si>
    <t>EMPLOYEE EDUCATION</t>
  </si>
  <si>
    <t>2245-0000</t>
  </si>
  <si>
    <t>TEMPORARY HELP</t>
  </si>
  <si>
    <t>2250-0000</t>
  </si>
  <si>
    <t>UNIFORMS</t>
  </si>
  <si>
    <t>2255-0000</t>
  </si>
  <si>
    <t>OTHER</t>
  </si>
  <si>
    <t>2255-2056</t>
  </si>
  <si>
    <t xml:space="preserve"> PRE-EMPLOYMENT SCREEN</t>
  </si>
  <si>
    <t>2299-9999</t>
  </si>
  <si>
    <t>TOTAL PAYROLL</t>
  </si>
  <si>
    <t>3000-0010</t>
  </si>
  <si>
    <t>INSURANCE</t>
  </si>
  <si>
    <t>3005-0000</t>
  </si>
  <si>
    <t>INSURANCE-PROPERTY &amp; CASUALTY</t>
  </si>
  <si>
    <t>3050-9999</t>
  </si>
  <si>
    <t>TOTAL INSURANCE</t>
  </si>
  <si>
    <t>3100-0010</t>
  </si>
  <si>
    <t>TAXES &amp; OTHER ASSESSMENTS</t>
  </si>
  <si>
    <t>3105-0000</t>
  </si>
  <si>
    <t>REAL PROPERTY TAXES</t>
  </si>
  <si>
    <t>3150-9999</t>
  </si>
  <si>
    <t>TOTAL TAXES &amp; OTHER</t>
  </si>
  <si>
    <t>3200-0010</t>
  </si>
  <si>
    <t>LEASING &amp; MARKETING</t>
  </si>
  <si>
    <t>3220-0000</t>
  </si>
  <si>
    <t>BROCHURES/PRINTED MATERIALS</t>
  </si>
  <si>
    <t>3225-0000</t>
  </si>
  <si>
    <t>RESIDENT PROMOTIONS</t>
  </si>
  <si>
    <t>3226-2500</t>
  </si>
  <si>
    <t xml:space="preserve"> RESIDENT HOSPITALITY</t>
  </si>
  <si>
    <t>3230-0000</t>
  </si>
  <si>
    <t>SIGNS/FLAGS/BANNERS</t>
  </si>
  <si>
    <t>3237-5000</t>
  </si>
  <si>
    <t xml:space="preserve"> MODEL EXPENSE/ACCESSORIES</t>
  </si>
  <si>
    <t>3240-0000</t>
  </si>
  <si>
    <t>SHOPPING REPORTS</t>
  </si>
  <si>
    <t>3245-0000</t>
  </si>
  <si>
    <t>LOCATORS</t>
  </si>
  <si>
    <t>3250-0000</t>
  </si>
  <si>
    <t>INTERNET ADVERTISING</t>
  </si>
  <si>
    <t>3252-5000</t>
  </si>
  <si>
    <t xml:space="preserve"> TRADE SHOWS</t>
  </si>
  <si>
    <t>3255-0000</t>
  </si>
  <si>
    <t>OTHER-LEASING &amp; MARKETING</t>
  </si>
  <si>
    <t>3299-9999</t>
  </si>
  <si>
    <t>TOTAL LEASING &amp; MARKETING</t>
  </si>
  <si>
    <t>3300-0020</t>
  </si>
  <si>
    <t>LEGAL FEES</t>
  </si>
  <si>
    <t>3305-0000</t>
  </si>
  <si>
    <t>EVICTIONS</t>
  </si>
  <si>
    <t>3310-9999</t>
  </si>
  <si>
    <t>TOTAL LEGAL FEES</t>
  </si>
  <si>
    <t>3400-0010</t>
  </si>
  <si>
    <t>LANDSCAPING</t>
  </si>
  <si>
    <t>3405-0000</t>
  </si>
  <si>
    <t>CONTRACT-LANDSCAPE</t>
  </si>
  <si>
    <t>3410-0000</t>
  </si>
  <si>
    <t>OTHER-LANDSCAPE</t>
  </si>
  <si>
    <t>3410-9999</t>
  </si>
  <si>
    <t>TOTAL LANDSCAPING</t>
  </si>
  <si>
    <t>3420-0010</t>
  </si>
  <si>
    <t>SECURITY/LIFE SAFETY</t>
  </si>
  <si>
    <t>3435-0000</t>
  </si>
  <si>
    <t>CONTRACT-FIRE PROTECTION</t>
  </si>
  <si>
    <t>3440-0000</t>
  </si>
  <si>
    <t>OTHER-FIRE PROTECTION</t>
  </si>
  <si>
    <t>3450-9999</t>
  </si>
  <si>
    <t>TOTAL SECURITY/LIFE SAFETY</t>
  </si>
  <si>
    <t>3500-0010</t>
  </si>
  <si>
    <t>REPAIRS &amp; MAINTENANCE</t>
  </si>
  <si>
    <t>3510-0010</t>
  </si>
  <si>
    <t>GATES &amp; ENTRY SYSTEM</t>
  </si>
  <si>
    <t>3515-0000</t>
  </si>
  <si>
    <t>CONTRACT-GATES &amp; ENTRY SYSTEM</t>
  </si>
  <si>
    <t>3520-9999</t>
  </si>
  <si>
    <t>TOTAL GATES &amp; ENTRY SYSTEM</t>
  </si>
  <si>
    <t>3540-0000</t>
  </si>
  <si>
    <t>OTHER-POOL</t>
  </si>
  <si>
    <t>3540-0050</t>
  </si>
  <si>
    <t xml:space="preserve"> RECREATIONAL AMENITIES R&amp;M</t>
  </si>
  <si>
    <t>3540-9999</t>
  </si>
  <si>
    <t>TOTAL POOL</t>
  </si>
  <si>
    <t>3550-0010</t>
  </si>
  <si>
    <t>PEST CONTROL</t>
  </si>
  <si>
    <t>3555-0000</t>
  </si>
  <si>
    <t>CONTRACT-PEST CONTROL</t>
  </si>
  <si>
    <t>3560-9999</t>
  </si>
  <si>
    <t>TOTAL PEST CONTROL</t>
  </si>
  <si>
    <t>3580-0000</t>
  </si>
  <si>
    <t>PLUMBING REPAIR</t>
  </si>
  <si>
    <t>3590-0000</t>
  </si>
  <si>
    <t>ELECTRICAL REPAIRS</t>
  </si>
  <si>
    <t>3595-0000</t>
  </si>
  <si>
    <t>APPLIANCE REPAIRS</t>
  </si>
  <si>
    <t>3600-0010</t>
  </si>
  <si>
    <t>HVAC REPAIR &amp; SUPPLIES</t>
  </si>
  <si>
    <t>3605-0000</t>
  </si>
  <si>
    <t>UNIT HVAC REPAIRS</t>
  </si>
  <si>
    <t>3607-5000</t>
  </si>
  <si>
    <t>HVAC/PLMB/GASLINE-CONTRACT</t>
  </si>
  <si>
    <t>3610-9999</t>
  </si>
  <si>
    <t>TOTAL HVAC REPAIR &amp; SUPPLIES</t>
  </si>
  <si>
    <t>3637-5000</t>
  </si>
  <si>
    <t>GLASS REPAIR/REPCMT</t>
  </si>
  <si>
    <t>3640-0000</t>
  </si>
  <si>
    <t>OTHER REPAIRS &amp; MAINTENANCE</t>
  </si>
  <si>
    <t>3699-9999</t>
  </si>
  <si>
    <t>TOTAL REPAIRS &amp; MAINTENANCE</t>
  </si>
  <si>
    <t>3705-0000</t>
  </si>
  <si>
    <t>PAINTING &amp; WALL REPAIR</t>
  </si>
  <si>
    <t>3710-0000</t>
  </si>
  <si>
    <t>VACANT-CARPET CLEANING</t>
  </si>
  <si>
    <t>3720-0000</t>
  </si>
  <si>
    <t>COUNTERTOP/TUB REPAIR</t>
  </si>
  <si>
    <t>3730-0000</t>
  </si>
  <si>
    <t>CLEANING SERVICE &amp; SUPPLIES</t>
  </si>
  <si>
    <t>3790-9999</t>
  </si>
  <si>
    <t>TOTAL T/O REFURBISHMENT</t>
  </si>
  <si>
    <t>4000-0010</t>
  </si>
  <si>
    <t>UTILITIES</t>
  </si>
  <si>
    <t>4005-0000</t>
  </si>
  <si>
    <t>ELECTRICITY</t>
  </si>
  <si>
    <t>4005-1500</t>
  </si>
  <si>
    <t xml:space="preserve"> ELECTRIC-OFFICE/CLUBHOUSE</t>
  </si>
  <si>
    <t>4010-0000</t>
  </si>
  <si>
    <t>GAS</t>
  </si>
  <si>
    <t>4015-0000</t>
  </si>
  <si>
    <t>WATER</t>
  </si>
  <si>
    <t>4020-0000</t>
  </si>
  <si>
    <t>SEWER</t>
  </si>
  <si>
    <t>4030-0000</t>
  </si>
  <si>
    <t>CABLE</t>
  </si>
  <si>
    <t>4050-0000</t>
  </si>
  <si>
    <t xml:space="preserve"> Valet Trash Expense</t>
  </si>
  <si>
    <t>4050-9999</t>
  </si>
  <si>
    <t>TOTAL UTILITIES</t>
  </si>
  <si>
    <t>4055-0010</t>
  </si>
  <si>
    <t xml:space="preserve"> OTHER UTILITIES</t>
  </si>
  <si>
    <t>4060-0000</t>
  </si>
  <si>
    <t>TRASH REMOVAL</t>
  </si>
  <si>
    <t>4080-0000</t>
  </si>
  <si>
    <t>4099-9999</t>
  </si>
  <si>
    <t>TOTAL OTHER UTILITIES</t>
  </si>
  <si>
    <t>6000-0000</t>
  </si>
  <si>
    <t xml:space="preserve"> SUPPLY EXPENSE</t>
  </si>
  <si>
    <t>6005-0000</t>
  </si>
  <si>
    <t xml:space="preserve"> APPLIANCE/FURN-SUPPS</t>
  </si>
  <si>
    <t>6010-2000</t>
  </si>
  <si>
    <t xml:space="preserve"> FLOOR COVER REPAIR</t>
  </si>
  <si>
    <t>6015-0000</t>
  </si>
  <si>
    <t xml:space="preserve"> CARPENTRY-SUPPLIES</t>
  </si>
  <si>
    <t>6017-5000</t>
  </si>
  <si>
    <t xml:space="preserve"> DOOR REPLACEMENT</t>
  </si>
  <si>
    <t>6020-0000</t>
  </si>
  <si>
    <t xml:space="preserve"> ELECTRICAL-SUPPLIES</t>
  </si>
  <si>
    <t>6030-0000</t>
  </si>
  <si>
    <t xml:space="preserve"> HVAC-SUPPLIES</t>
  </si>
  <si>
    <t>6035-0000</t>
  </si>
  <si>
    <t xml:space="preserve"> JANITORIAL-SUPPLIES</t>
  </si>
  <si>
    <t>6045-0000</t>
  </si>
  <si>
    <t xml:space="preserve"> LOCKS/KEYS-SUPPLIES</t>
  </si>
  <si>
    <t>6055-0000</t>
  </si>
  <si>
    <t xml:space="preserve"> PAINTING SUPPLIES</t>
  </si>
  <si>
    <t>6065-0000</t>
  </si>
  <si>
    <t xml:space="preserve"> PLUMBING SUPPLIES</t>
  </si>
  <si>
    <t>6070-0000</t>
  </si>
  <si>
    <t xml:space="preserve"> POOL/SPA SUPPLIES</t>
  </si>
  <si>
    <t>6085-0000</t>
  </si>
  <si>
    <t xml:space="preserve"> TOOLS &amp; EQUIPMENT</t>
  </si>
  <si>
    <t>6085-1000</t>
  </si>
  <si>
    <t xml:space="preserve"> HARDWARE-MISC</t>
  </si>
  <si>
    <t>6095-0000</t>
  </si>
  <si>
    <t xml:space="preserve"> MINIBLINDS-SUPPLIES</t>
  </si>
  <si>
    <t>6097-0000</t>
  </si>
  <si>
    <t xml:space="preserve"> TOTAL SUPPLY EXPENSE</t>
  </si>
  <si>
    <t>7900-9000</t>
  </si>
  <si>
    <t>TOTAL OPERATING EXPENSES</t>
  </si>
  <si>
    <t>7950-9000</t>
  </si>
  <si>
    <t>NET OPERATING INCOME</t>
  </si>
  <si>
    <t>8100-0010</t>
  </si>
  <si>
    <t>REPLACEMENT RESERVES</t>
  </si>
  <si>
    <t>8107-0000</t>
  </si>
  <si>
    <t xml:space="preserve"> LABOR</t>
  </si>
  <si>
    <t>8110-0000</t>
  </si>
  <si>
    <t>APPLIANCES</t>
  </si>
  <si>
    <t>8110-0115</t>
  </si>
  <si>
    <t xml:space="preserve"> GARBAGE DISPOSAL</t>
  </si>
  <si>
    <t>8112-5000</t>
  </si>
  <si>
    <t xml:space="preserve"> CARPET REPLACEMENT</t>
  </si>
  <si>
    <t>8140-0000</t>
  </si>
  <si>
    <t>GATES AND ENTRY SYSTEM</t>
  </si>
  <si>
    <t>8145-0000</t>
  </si>
  <si>
    <t>HVAC</t>
  </si>
  <si>
    <t>8152-5000</t>
  </si>
  <si>
    <t xml:space="preserve"> OFFICE/CLUBHOUSE</t>
  </si>
  <si>
    <t>8165-0000</t>
  </si>
  <si>
    <t>PAVING/SIDEWALKS</t>
  </si>
  <si>
    <t>8180-0000</t>
  </si>
  <si>
    <t>POOL</t>
  </si>
  <si>
    <t>8182-5000</t>
  </si>
  <si>
    <t xml:space="preserve"> MACHINERY &amp; EQUIPMENT</t>
  </si>
  <si>
    <t>8200-0000</t>
  </si>
  <si>
    <t>OTHER-REPLACEMENT</t>
  </si>
  <si>
    <t>8250-9999</t>
  </si>
  <si>
    <t>TOTAL REPLACEMENT RESERVES</t>
  </si>
  <si>
    <t>8351-0001</t>
  </si>
  <si>
    <t>PARTNERSHIP EXPENSES</t>
  </si>
  <si>
    <t>8395-0100</t>
  </si>
  <si>
    <t xml:space="preserve"> DAMAGES-ONE TIME</t>
  </si>
  <si>
    <t>8399-0000</t>
  </si>
  <si>
    <t>TOTAL PARTNERSHIP EXPENSES</t>
  </si>
  <si>
    <t>9000-0010</t>
  </si>
  <si>
    <t>DEBT SERVICE</t>
  </si>
  <si>
    <t>9005-0000</t>
  </si>
  <si>
    <t>INTEREST-MORTGAGE LENDER</t>
  </si>
  <si>
    <t>9005-0100</t>
  </si>
  <si>
    <t xml:space="preserve"> INTEREST NOTE PYB 1</t>
  </si>
  <si>
    <t>9090-9999</t>
  </si>
  <si>
    <t>TOTAL DEBT SERVICE</t>
  </si>
  <si>
    <t>9095-9999</t>
  </si>
  <si>
    <t>TOTAL NON-OPERATING EXPENSES</t>
  </si>
  <si>
    <t>9099-9999</t>
  </si>
  <si>
    <t>NET CASH FLOW</t>
  </si>
  <si>
    <t>9105-9999</t>
  </si>
  <si>
    <t>NET AFTER AMORTIZ &amp; DEPREC</t>
  </si>
  <si>
    <t>9990-9999</t>
  </si>
  <si>
    <t xml:space="preserve"> NET INCOME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</si>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</sst>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tb\Documents\Trovita%20Rio%20UW%20Model%20vCurrent_MB.xlsb" TargetMode="External"/><Relationship Id="rId1" Type="http://schemas.openxmlformats.org/officeDocument/2006/relationships/externalLinkPath" Target="file:///C:\Users\mattb\Documents\Trovita%20Rio%20UW%20Model%20vCurrent_MB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rror Checker"/>
      <sheetName val="Executive Summary"/>
      <sheetName val="Returns Metrics (Summary)"/>
      <sheetName val="Tables &amp; Graphics (IC Memo)"/>
      <sheetName val="Assumptions (Summary)"/>
      <sheetName val="Assumptions (Unit Matrix)"/>
      <sheetName val="Assumptions (Investor List)"/>
      <sheetName val="Monthly Cashflows"/>
      <sheetName val="Annual Cashflows"/>
      <sheetName val="Yield Maintenance Calculator"/>
      <sheetName val="NOI Breakeven Analysis"/>
      <sheetName val="UW Question Tracker"/>
      <sheetName val="Rent Comp Inputs"/>
      <sheetName val="Unit Pricing"/>
      <sheetName val="Data Import"/>
      <sheetName val="Rent Comp Map"/>
      <sheetName val="Sales Comp Analysis"/>
      <sheetName val="Sales Comp Map"/>
      <sheetName val="IM - Cover Page"/>
      <sheetName val="IM - Cover Page (Simple)"/>
      <sheetName val="IM - Net Abstract"/>
      <sheetName val="IM - Annual Cashflows"/>
      <sheetName val="IM - Property Photos"/>
      <sheetName val="IM - Asset Summary"/>
      <sheetName val="IM - Market Summary #1"/>
      <sheetName val="IM - Market Summary #2"/>
      <sheetName val="IM - Rent &amp; Sales Comps"/>
      <sheetName val="IM - Rent Comps (Detailed)"/>
      <sheetName val="IM - Rent Comps Summary"/>
      <sheetName val="IM - Rent Comps (By Floorplans)"/>
      <sheetName val="IM - Sales Comps Summary"/>
      <sheetName val="IM - Sheet Widths"/>
      <sheetName val="Monthly Operations (Actual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11">
          <cell r="C111" t="str">
            <v>OFFICE TELEPHONE</v>
          </cell>
        </row>
        <row r="112">
          <cell r="C112" t="str">
            <v xml:space="preserve"> HIGH SPEED CABLE</v>
          </cell>
        </row>
        <row r="113">
          <cell r="C113" t="str">
            <v xml:space="preserve"> ANSWERING SERVICE</v>
          </cell>
        </row>
        <row r="114">
          <cell r="C114" t="str">
            <v>CREDIT VERIFICATION EXPENSE</v>
          </cell>
        </row>
        <row r="115">
          <cell r="C115" t="str">
            <v>OFFICE SUPPLIES</v>
          </cell>
        </row>
        <row r="116">
          <cell r="C116" t="str">
            <v xml:space="preserve"> DUES &amp; SUBSCRIPTIONS</v>
          </cell>
        </row>
        <row r="117">
          <cell r="C117" t="str">
            <v xml:space="preserve"> COMPUTER SUPPLIES</v>
          </cell>
        </row>
        <row r="118">
          <cell r="C118" t="str">
            <v>OFFICE EQUIPMENT R&amp;M</v>
          </cell>
        </row>
        <row r="119">
          <cell r="C119" t="str">
            <v>BUSINESS LICENSE/PERMITS</v>
          </cell>
        </row>
        <row r="120">
          <cell r="C120" t="str">
            <v>ACCOUNTING/BANK FEES</v>
          </cell>
        </row>
        <row r="121">
          <cell r="C121" t="str">
            <v>COURIER &amp; POSTAGE</v>
          </cell>
        </row>
        <row r="122">
          <cell r="C122" t="str">
            <v xml:space="preserve"> POSTAGE</v>
          </cell>
        </row>
        <row r="123">
          <cell r="C123" t="str">
            <v>PHOTOCOPYING/PRINTING</v>
          </cell>
        </row>
        <row r="124">
          <cell r="C124" t="str">
            <v xml:space="preserve"> MILEAGE</v>
          </cell>
        </row>
        <row r="125">
          <cell r="C125" t="str">
            <v xml:space="preserve"> STAFF MEETINGS</v>
          </cell>
        </row>
        <row r="126">
          <cell r="C126" t="str">
            <v>OTHER - G &amp; A</v>
          </cell>
        </row>
        <row r="127">
          <cell r="C127" t="str">
            <v>MANAGEMENT FEE</v>
          </cell>
        </row>
        <row r="128">
          <cell r="C128" t="str">
            <v xml:space="preserve"> PAYROLL-MANAGER</v>
          </cell>
        </row>
        <row r="129">
          <cell r="C129" t="str">
            <v xml:space="preserve"> PAYROLL-ASS'T MANAGER</v>
          </cell>
        </row>
        <row r="130">
          <cell r="C130" t="str">
            <v xml:space="preserve"> PAYROLL-LEASING</v>
          </cell>
        </row>
        <row r="131">
          <cell r="C131" t="str">
            <v xml:space="preserve"> PAYROLL-MAINTENANCE</v>
          </cell>
        </row>
        <row r="132">
          <cell r="C132" t="str">
            <v xml:space="preserve"> PAYROLL-MAINT. SUPERVISOR</v>
          </cell>
        </row>
        <row r="133">
          <cell r="C133" t="str">
            <v xml:space="preserve"> PAYROLL-GROUNDSKEEPER</v>
          </cell>
        </row>
        <row r="134">
          <cell r="C134" t="str">
            <v xml:space="preserve"> PAYROLL-HOUSEKEEPING</v>
          </cell>
        </row>
        <row r="135">
          <cell r="C135" t="str">
            <v>BONUSES</v>
          </cell>
        </row>
        <row r="136">
          <cell r="C136" t="str">
            <v xml:space="preserve"> P/R TAX-ADMIN</v>
          </cell>
        </row>
        <row r="137">
          <cell r="C137" t="str">
            <v xml:space="preserve"> P/R TAX-MAINT</v>
          </cell>
        </row>
        <row r="138">
          <cell r="C138" t="str">
            <v>BENEFITS</v>
          </cell>
        </row>
        <row r="139">
          <cell r="C139" t="str">
            <v xml:space="preserve"> 401K CONTRIBUTION</v>
          </cell>
        </row>
        <row r="140">
          <cell r="C140" t="str">
            <v>WORKERS COMPENSATION</v>
          </cell>
        </row>
        <row r="141">
          <cell r="C141" t="str">
            <v>EMPLOYEE EDUCATION</v>
          </cell>
        </row>
        <row r="142">
          <cell r="C142" t="str">
            <v>TEMPORARY HELP</v>
          </cell>
        </row>
        <row r="143">
          <cell r="C143" t="str">
            <v>UNIFORMS</v>
          </cell>
        </row>
        <row r="144">
          <cell r="C144" t="str">
            <v>OTHER</v>
          </cell>
        </row>
        <row r="145">
          <cell r="C145" t="str">
            <v xml:space="preserve"> PRE-EMPLOYMENT SCREEN</v>
          </cell>
        </row>
        <row r="146">
          <cell r="C146" t="str">
            <v>INSURANCE-PROPERTY &amp; CASUALTY</v>
          </cell>
        </row>
        <row r="147">
          <cell r="C147" t="str">
            <v>REAL PROPERTY TAXES</v>
          </cell>
        </row>
        <row r="148">
          <cell r="C148" t="str">
            <v>BROCHURES/PRINTED MATERIALS</v>
          </cell>
        </row>
        <row r="149">
          <cell r="C149" t="str">
            <v>RESIDENT PROMOTIONS</v>
          </cell>
        </row>
        <row r="150">
          <cell r="C150" t="str">
            <v xml:space="preserve"> RESIDENT HOSPITALITY</v>
          </cell>
        </row>
        <row r="151">
          <cell r="C151" t="str">
            <v>SIGNS/FLAGS/BANNERS</v>
          </cell>
        </row>
        <row r="152">
          <cell r="C152" t="str">
            <v xml:space="preserve"> MODEL EXPENSE/ACCESSORIES</v>
          </cell>
        </row>
        <row r="153">
          <cell r="C153" t="str">
            <v>SHOPPING REPORTS</v>
          </cell>
        </row>
        <row r="154">
          <cell r="C154" t="str">
            <v>LOCATORS</v>
          </cell>
        </row>
        <row r="155">
          <cell r="C155" t="str">
            <v>INTERNET ADVERTISING</v>
          </cell>
        </row>
        <row r="156">
          <cell r="C156" t="str">
            <v xml:space="preserve"> TRADE SHOWS</v>
          </cell>
        </row>
        <row r="157">
          <cell r="C157" t="str">
            <v>OTHER-LEASING &amp; MARKETING</v>
          </cell>
        </row>
        <row r="158">
          <cell r="C158" t="str">
            <v>EVICTIONS</v>
          </cell>
        </row>
        <row r="159">
          <cell r="C159" t="str">
            <v>CONTRACT-LANDSCAPE</v>
          </cell>
        </row>
        <row r="160">
          <cell r="C160" t="str">
            <v>OTHER-LANDSCAPE</v>
          </cell>
        </row>
        <row r="161">
          <cell r="C161" t="str">
            <v>CONTRACT-SECURITY SERVICE</v>
          </cell>
        </row>
        <row r="162">
          <cell r="C162" t="str">
            <v>CONTRACT-FIRE PROTECTION</v>
          </cell>
        </row>
        <row r="163">
          <cell r="C163" t="str">
            <v>OTHER-FIRE PROTECTION</v>
          </cell>
        </row>
        <row r="164">
          <cell r="C164" t="str">
            <v>CONTRACT-GATES &amp; ENTRY SYSTEM</v>
          </cell>
        </row>
        <row r="165">
          <cell r="C165" t="str">
            <v>OTHER-GATES &amp; ENTRY SYSTEM</v>
          </cell>
        </row>
        <row r="166">
          <cell r="C166" t="str">
            <v>OTHER-POOL</v>
          </cell>
        </row>
        <row r="167">
          <cell r="C167" t="str">
            <v xml:space="preserve"> RECREATIONAL AMENITIES R&amp;M</v>
          </cell>
        </row>
        <row r="168">
          <cell r="C168" t="str">
            <v>CONTRACT-PEST CONTROL</v>
          </cell>
        </row>
        <row r="169">
          <cell r="C169" t="str">
            <v>PLUMBING REPAIR</v>
          </cell>
        </row>
        <row r="170">
          <cell r="C170" t="str">
            <v>ELECTRICAL REPAIRS</v>
          </cell>
        </row>
        <row r="171">
          <cell r="C171" t="str">
            <v>APPLIANCE REPAIRS</v>
          </cell>
        </row>
        <row r="172">
          <cell r="C172" t="str">
            <v>UNIT HVAC REPAIRS</v>
          </cell>
        </row>
        <row r="173">
          <cell r="C173" t="str">
            <v>HVAC/PLMB/GASLINE-CONTRACT</v>
          </cell>
        </row>
        <row r="174">
          <cell r="C174" t="str">
            <v>GLASS REPAIR/REPCMT</v>
          </cell>
        </row>
        <row r="175">
          <cell r="C175" t="str">
            <v>OTHER REPAIRS &amp; MAINTENANCE</v>
          </cell>
        </row>
        <row r="176">
          <cell r="C176" t="str">
            <v>PAINTING &amp; WALL REPAIR</v>
          </cell>
        </row>
        <row r="177">
          <cell r="C177" t="str">
            <v>VACANT-CARPET CLEANING</v>
          </cell>
        </row>
        <row r="178">
          <cell r="C178" t="str">
            <v>COUNTERTOP/TUB REPAIR</v>
          </cell>
        </row>
        <row r="179">
          <cell r="C179" t="str">
            <v>CLEANING SERVICE &amp; SUPPLIES</v>
          </cell>
        </row>
        <row r="180">
          <cell r="C180" t="str">
            <v>ELECTRICITY</v>
          </cell>
        </row>
        <row r="181">
          <cell r="C181" t="str">
            <v xml:space="preserve"> ELECTRIC-OFFICE/CLUBHOUSE</v>
          </cell>
        </row>
        <row r="182">
          <cell r="C182" t="str">
            <v>GAS</v>
          </cell>
        </row>
        <row r="183">
          <cell r="C183" t="str">
            <v>WATER</v>
          </cell>
        </row>
        <row r="184">
          <cell r="C184" t="str">
            <v>SEWER</v>
          </cell>
        </row>
        <row r="185">
          <cell r="C185" t="str">
            <v>CABLE</v>
          </cell>
        </row>
        <row r="186">
          <cell r="C186" t="str">
            <v xml:space="preserve"> Valet Trash Expense</v>
          </cell>
        </row>
        <row r="187">
          <cell r="C187" t="str">
            <v>TRASH REMOVAL</v>
          </cell>
        </row>
        <row r="188">
          <cell r="C188" t="str">
            <v>MISCELLANEOUS EXPENSE</v>
          </cell>
        </row>
        <row r="189">
          <cell r="C189" t="str">
            <v xml:space="preserve"> APPLIANCE/FURN-SUPPS</v>
          </cell>
        </row>
        <row r="190">
          <cell r="C190" t="str">
            <v xml:space="preserve"> FLOOR COVER REPAIR</v>
          </cell>
        </row>
        <row r="191">
          <cell r="C191" t="str">
            <v xml:space="preserve"> CARPENTRY-SUPPLIES</v>
          </cell>
        </row>
        <row r="192">
          <cell r="C192" t="str">
            <v xml:space="preserve"> DOOR REPLACEMENT</v>
          </cell>
        </row>
        <row r="193">
          <cell r="C193" t="str">
            <v xml:space="preserve"> ELECTRICAL-SUPPLIES</v>
          </cell>
        </row>
        <row r="194">
          <cell r="C194" t="str">
            <v xml:space="preserve"> HVAC-SUPPLIES</v>
          </cell>
        </row>
        <row r="195">
          <cell r="C195" t="str">
            <v xml:space="preserve"> JANITORIAL-SUPPLIES</v>
          </cell>
        </row>
        <row r="196">
          <cell r="C196" t="str">
            <v xml:space="preserve"> LANDSCAPE-SUPPLIES</v>
          </cell>
        </row>
        <row r="197">
          <cell r="C197" t="str">
            <v xml:space="preserve"> LOCKS/KEYS-SUPPLIES</v>
          </cell>
        </row>
        <row r="198">
          <cell r="C198" t="str">
            <v xml:space="preserve"> PAINTING SUPPLIES</v>
          </cell>
        </row>
        <row r="199">
          <cell r="C199" t="str">
            <v xml:space="preserve"> PLUMBING SUPPLIES</v>
          </cell>
        </row>
        <row r="200">
          <cell r="C200" t="str">
            <v xml:space="preserve"> POOL/SPA SUPPLIES</v>
          </cell>
        </row>
        <row r="201">
          <cell r="C201" t="str">
            <v xml:space="preserve"> SCREEN REPLCMTS</v>
          </cell>
        </row>
        <row r="202">
          <cell r="C202" t="str">
            <v xml:space="preserve"> TOOLS &amp; EQUIPMENT</v>
          </cell>
        </row>
        <row r="203">
          <cell r="C203" t="str">
            <v xml:space="preserve"> HARDWARE-MISC</v>
          </cell>
        </row>
        <row r="204">
          <cell r="C204" t="str">
            <v xml:space="preserve"> MINIBLINDS-SUPPLIES</v>
          </cell>
        </row>
        <row r="205">
          <cell r="C205" t="str">
            <v>Other Adv/Internet/Website</v>
          </cell>
        </row>
        <row r="206">
          <cell r="C206" t="str">
            <v>Other Marketing</v>
          </cell>
        </row>
        <row r="207">
          <cell r="C207" t="str">
            <v>Telephone</v>
          </cell>
        </row>
        <row r="208">
          <cell r="C208" t="str">
            <v>Cell Phone</v>
          </cell>
        </row>
        <row r="209">
          <cell r="C209" t="str">
            <v>Internet Service</v>
          </cell>
        </row>
        <row r="210">
          <cell r="C210" t="str">
            <v>Answering Service</v>
          </cell>
        </row>
        <row r="211">
          <cell r="C211" t="str">
            <v>Employee Recruiting</v>
          </cell>
        </row>
        <row r="212">
          <cell r="C212" t="str">
            <v>Training &amp; Education</v>
          </cell>
        </row>
        <row r="213">
          <cell r="C213" t="str">
            <v>Employee Recognition</v>
          </cell>
        </row>
        <row r="214">
          <cell r="C214" t="str">
            <v>Office Supplies</v>
          </cell>
        </row>
        <row r="215">
          <cell r="C215" t="str">
            <v>Postal/Express Mail</v>
          </cell>
        </row>
        <row r="216">
          <cell r="C216" t="str">
            <v>Dues And Subscriptions</v>
          </cell>
        </row>
        <row r="217">
          <cell r="C217" t="str">
            <v>Office Equipment</v>
          </cell>
        </row>
        <row r="218">
          <cell r="C218" t="str">
            <v>Credit Verification Fees</v>
          </cell>
        </row>
        <row r="219">
          <cell r="C219" t="str">
            <v>Eviction Legal Fees</v>
          </cell>
        </row>
        <row r="220">
          <cell r="C220" t="str">
            <v>Banking Fees/Charges</v>
          </cell>
        </row>
        <row r="221">
          <cell r="C221" t="str">
            <v>Computer Services &amp; Fees</v>
          </cell>
        </row>
        <row r="222">
          <cell r="C222" t="str">
            <v>Apt Association Dues</v>
          </cell>
        </row>
        <row r="223">
          <cell r="C223" t="str">
            <v>Other G &amp; A</v>
          </cell>
        </row>
        <row r="224">
          <cell r="C224" t="str">
            <v>Management Fee</v>
          </cell>
        </row>
        <row r="225">
          <cell r="C225" t="str">
            <v>Property Insurance</v>
          </cell>
        </row>
        <row r="226">
          <cell r="C226" t="str">
            <v>Insurance - Pollution/Mold</v>
          </cell>
        </row>
        <row r="227">
          <cell r="C227" t="str">
            <v>Resident Forced Placed Insurance</v>
          </cell>
        </row>
        <row r="228">
          <cell r="C228" t="str">
            <v>Real Estate Property Taxes</v>
          </cell>
        </row>
        <row r="229">
          <cell r="C229" t="str">
            <v>Insurance - Impounds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50"/>
  <sheetViews>
    <sheetView showGridLines="0"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40625" defaultRowHeight="12.75" outlineLevelCol="1" x14ac:dyDescent="0.2"/>
  <cols>
    <col min="1" max="1" width="11.42578125" customWidth="1"/>
    <col min="2" max="2" width="37.140625" customWidth="1"/>
    <col min="3" max="3" width="0.85546875" customWidth="1"/>
    <col min="4" max="11" width="12.85546875" customWidth="1"/>
    <col min="12" max="12" width="0.85546875" customWidth="1" outlineLevel="1"/>
    <col min="13" max="16" width="12.85546875" customWidth="1" outlineLevel="1"/>
    <col min="17" max="17" width="0.85546875" customWidth="1" outlineLevel="1"/>
    <col min="18" max="18" width="12.85546875" customWidth="1"/>
  </cols>
  <sheetData>
    <row r="1" spans="1:18" ht="15" customHeight="1" x14ac:dyDescent="0.2">
      <c r="A1" s="2" t="s">
        <v>0</v>
      </c>
      <c r="B1" s="2"/>
      <c r="D1" s="2"/>
      <c r="E1" s="2"/>
      <c r="F1" s="2"/>
      <c r="G1" s="2"/>
      <c r="H1" s="2"/>
      <c r="I1" s="2"/>
      <c r="J1" s="2"/>
      <c r="K1" s="2"/>
      <c r="M1" s="2"/>
      <c r="N1" s="2"/>
      <c r="O1" s="2"/>
      <c r="P1" s="2"/>
      <c r="R1" s="2"/>
    </row>
    <row r="2" spans="1:18" ht="15.75" customHeight="1" x14ac:dyDescent="0.2">
      <c r="A2" s="1" t="s">
        <v>1</v>
      </c>
      <c r="B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R2" s="1"/>
    </row>
    <row r="3" spans="1:18" ht="15" customHeight="1" x14ac:dyDescent="0.2">
      <c r="A3" s="2" t="s">
        <v>2</v>
      </c>
      <c r="B3" s="2"/>
      <c r="D3" s="2"/>
      <c r="E3" s="2"/>
      <c r="F3" s="2"/>
      <c r="G3" s="2"/>
      <c r="H3" s="2"/>
      <c r="I3" s="2"/>
      <c r="J3" s="2"/>
      <c r="K3" s="2"/>
      <c r="M3" s="2"/>
      <c r="N3" s="2"/>
      <c r="O3" s="2"/>
      <c r="P3" s="2"/>
      <c r="R3" s="2"/>
    </row>
    <row r="4" spans="1:18" ht="15" customHeight="1" x14ac:dyDescent="0.2">
      <c r="A4" s="2" t="s">
        <v>3</v>
      </c>
      <c r="B4" s="2"/>
      <c r="D4" s="2"/>
      <c r="E4" s="2"/>
      <c r="F4" s="2"/>
      <c r="G4" s="2"/>
      <c r="H4" s="2"/>
      <c r="I4" s="2"/>
      <c r="J4" s="2"/>
      <c r="K4" s="2"/>
      <c r="M4" s="2"/>
      <c r="N4" s="2"/>
      <c r="O4" s="2"/>
      <c r="P4" s="2"/>
      <c r="R4" s="2"/>
    </row>
    <row r="5" spans="1:18" ht="15" customHeight="1" x14ac:dyDescent="0.2">
      <c r="A5" s="3"/>
      <c r="B5" s="4"/>
      <c r="C5" s="3"/>
      <c r="D5" s="19">
        <v>44592</v>
      </c>
      <c r="E5" s="19">
        <f>EOMONTH(D5,1)</f>
        <v>44620</v>
      </c>
      <c r="F5" s="19">
        <f t="shared" ref="F5:P5" si="0">EOMONTH(E5,1)</f>
        <v>44651</v>
      </c>
      <c r="G5" s="19">
        <f t="shared" si="0"/>
        <v>44681</v>
      </c>
      <c r="H5" s="19">
        <f t="shared" si="0"/>
        <v>44712</v>
      </c>
      <c r="I5" s="19">
        <f t="shared" si="0"/>
        <v>44742</v>
      </c>
      <c r="J5" s="19">
        <f t="shared" si="0"/>
        <v>44773</v>
      </c>
      <c r="K5" s="19">
        <f t="shared" si="0"/>
        <v>44804</v>
      </c>
      <c r="L5" s="3"/>
      <c r="M5" s="19">
        <f>EOMONTH(K5,1)</f>
        <v>44834</v>
      </c>
      <c r="N5" s="19">
        <f t="shared" si="0"/>
        <v>44865</v>
      </c>
      <c r="O5" s="19">
        <f t="shared" si="0"/>
        <v>44895</v>
      </c>
      <c r="P5" s="19">
        <f t="shared" si="0"/>
        <v>44926</v>
      </c>
      <c r="Q5" s="3"/>
      <c r="R5" s="3" t="s">
        <v>4</v>
      </c>
    </row>
    <row r="6" spans="1:18" ht="15" customHeight="1" x14ac:dyDescent="0.2">
      <c r="A6" s="5"/>
      <c r="B6" s="6"/>
      <c r="D6" s="5"/>
      <c r="E6" s="5"/>
      <c r="F6" s="5"/>
      <c r="G6" s="5"/>
      <c r="H6" s="5"/>
      <c r="I6" s="5"/>
      <c r="J6" s="5"/>
      <c r="K6" s="5"/>
      <c r="M6" s="5"/>
      <c r="N6" s="5"/>
      <c r="O6" s="5"/>
      <c r="P6" s="5"/>
      <c r="R6" s="5"/>
    </row>
    <row r="7" spans="1:18" ht="15" customHeight="1" x14ac:dyDescent="0.2">
      <c r="A7" s="7" t="s">
        <v>5</v>
      </c>
      <c r="B7" s="8" t="s">
        <v>6</v>
      </c>
      <c r="D7" s="9"/>
      <c r="E7" s="9"/>
      <c r="F7" s="9"/>
      <c r="G7" s="9"/>
      <c r="H7" s="9"/>
      <c r="I7" s="9"/>
      <c r="J7" s="9"/>
      <c r="K7" s="9"/>
      <c r="M7" s="9"/>
      <c r="N7" s="9"/>
      <c r="O7" s="9"/>
      <c r="P7" s="9"/>
      <c r="R7" s="9"/>
    </row>
    <row r="8" spans="1:18" ht="15" customHeight="1" x14ac:dyDescent="0.2">
      <c r="A8" s="10" t="s">
        <v>7</v>
      </c>
      <c r="B8" s="11" t="s">
        <v>8</v>
      </c>
      <c r="D8" s="12">
        <v>409267.15</v>
      </c>
      <c r="E8" s="12">
        <v>422767.15</v>
      </c>
      <c r="F8" s="12">
        <v>428367.15</v>
      </c>
      <c r="G8" s="12">
        <v>428367.15</v>
      </c>
      <c r="H8" s="12">
        <v>428367.15</v>
      </c>
      <c r="I8" s="12">
        <v>428367.15</v>
      </c>
      <c r="J8" s="12">
        <v>428367.15</v>
      </c>
      <c r="K8" s="12">
        <v>428167.15</v>
      </c>
      <c r="M8" s="12">
        <v>441069.43</v>
      </c>
      <c r="N8" s="12">
        <v>441069.43</v>
      </c>
      <c r="O8" s="12">
        <v>441069.43</v>
      </c>
      <c r="P8" s="12">
        <v>439869.43</v>
      </c>
      <c r="R8" s="12">
        <v>5165114.92</v>
      </c>
    </row>
    <row r="9" spans="1:18" ht="15" customHeight="1" x14ac:dyDescent="0.2">
      <c r="A9" s="10" t="s">
        <v>9</v>
      </c>
      <c r="B9" s="11" t="s">
        <v>10</v>
      </c>
      <c r="D9" s="14">
        <v>-26321.29</v>
      </c>
      <c r="E9" s="14">
        <v>-37167.22</v>
      </c>
      <c r="F9" s="14">
        <v>-40429.81</v>
      </c>
      <c r="G9" s="14">
        <v>-38541.370000000003</v>
      </c>
      <c r="H9" s="14">
        <v>-36235.019999999997</v>
      </c>
      <c r="I9" s="14">
        <v>-32536.2</v>
      </c>
      <c r="J9" s="14">
        <v>-29088.15</v>
      </c>
      <c r="K9" s="14">
        <v>-25926.53</v>
      </c>
      <c r="M9" s="14">
        <v>-35982.17</v>
      </c>
      <c r="N9" s="14">
        <v>-32415.360000000001</v>
      </c>
      <c r="O9" s="14">
        <v>-30850.75</v>
      </c>
      <c r="P9" s="14">
        <v>-28357.01</v>
      </c>
      <c r="R9" s="14">
        <v>-393850.88</v>
      </c>
    </row>
    <row r="10" spans="1:18" ht="15" customHeight="1" x14ac:dyDescent="0.2">
      <c r="A10" s="7" t="s">
        <v>11</v>
      </c>
      <c r="B10" s="8" t="s">
        <v>12</v>
      </c>
      <c r="D10" s="13">
        <v>382945.86</v>
      </c>
      <c r="E10" s="13">
        <v>385599.93</v>
      </c>
      <c r="F10" s="13">
        <v>387937.34</v>
      </c>
      <c r="G10" s="13">
        <v>389825.78</v>
      </c>
      <c r="H10" s="13">
        <v>392132.13</v>
      </c>
      <c r="I10" s="13">
        <v>395830.95</v>
      </c>
      <c r="J10" s="13">
        <v>399279</v>
      </c>
      <c r="K10" s="13">
        <v>402240.62</v>
      </c>
      <c r="M10" s="13">
        <v>405087.26</v>
      </c>
      <c r="N10" s="13">
        <v>408654.07</v>
      </c>
      <c r="O10" s="13">
        <v>410218.68</v>
      </c>
      <c r="P10" s="13">
        <v>411512.42</v>
      </c>
      <c r="R10" s="13">
        <v>4771264.04</v>
      </c>
    </row>
    <row r="11" spans="1:18" ht="15" customHeight="1" x14ac:dyDescent="0.2">
      <c r="A11" s="10"/>
      <c r="B11" s="11"/>
      <c r="D11" s="10"/>
      <c r="E11" s="10"/>
      <c r="F11" s="10"/>
      <c r="G11" s="10"/>
      <c r="H11" s="10"/>
      <c r="I11" s="10"/>
      <c r="J11" s="10"/>
      <c r="K11" s="10"/>
      <c r="M11" s="10"/>
      <c r="N11" s="10"/>
      <c r="O11" s="10"/>
      <c r="P11" s="10"/>
      <c r="R11" s="10"/>
    </row>
    <row r="12" spans="1:18" ht="15" customHeight="1" x14ac:dyDescent="0.2">
      <c r="A12" s="7" t="s">
        <v>13</v>
      </c>
      <c r="B12" s="8" t="s">
        <v>14</v>
      </c>
      <c r="D12" s="9"/>
      <c r="E12" s="9"/>
      <c r="F12" s="9"/>
      <c r="G12" s="9"/>
      <c r="H12" s="9"/>
      <c r="I12" s="9"/>
      <c r="J12" s="9"/>
      <c r="K12" s="9"/>
      <c r="M12" s="9"/>
      <c r="N12" s="9"/>
      <c r="O12" s="9"/>
      <c r="P12" s="9"/>
      <c r="R12" s="9"/>
    </row>
    <row r="13" spans="1:18" ht="15" customHeight="1" x14ac:dyDescent="0.2">
      <c r="A13" s="10" t="s">
        <v>15</v>
      </c>
      <c r="B13" s="11" t="s">
        <v>16</v>
      </c>
      <c r="D13" s="14">
        <v>-15420.32</v>
      </c>
      <c r="E13" s="14">
        <v>-17746.849999999999</v>
      </c>
      <c r="F13" s="14">
        <v>-19425.740000000002</v>
      </c>
      <c r="G13" s="14">
        <v>-23916.959999999999</v>
      </c>
      <c r="H13" s="14">
        <v>-28854.19</v>
      </c>
      <c r="I13" s="14">
        <v>-50550.080000000002</v>
      </c>
      <c r="J13" s="14">
        <v>-33300.32</v>
      </c>
      <c r="K13" s="14">
        <v>-24298.22</v>
      </c>
      <c r="M13" s="14">
        <v>-24555.56</v>
      </c>
      <c r="N13" s="14">
        <v>-33655.870000000003</v>
      </c>
      <c r="O13" s="14">
        <v>-27691.759999999998</v>
      </c>
      <c r="P13" s="14">
        <v>-33212.17</v>
      </c>
      <c r="R13" s="14">
        <v>-332628.03999999998</v>
      </c>
    </row>
    <row r="14" spans="1:18" ht="15" customHeight="1" x14ac:dyDescent="0.2">
      <c r="A14" s="7" t="s">
        <v>17</v>
      </c>
      <c r="B14" s="8" t="s">
        <v>18</v>
      </c>
      <c r="D14" s="13">
        <v>-15420.32</v>
      </c>
      <c r="E14" s="13">
        <v>-17746.849999999999</v>
      </c>
      <c r="F14" s="13">
        <v>-19425.740000000002</v>
      </c>
      <c r="G14" s="13">
        <v>-23916.959999999999</v>
      </c>
      <c r="H14" s="13">
        <v>-28854.19</v>
      </c>
      <c r="I14" s="13">
        <v>-50550.080000000002</v>
      </c>
      <c r="J14" s="13">
        <v>-33300.32</v>
      </c>
      <c r="K14" s="13">
        <v>-24298.22</v>
      </c>
      <c r="M14" s="13">
        <v>-24555.56</v>
      </c>
      <c r="N14" s="13">
        <v>-33655.870000000003</v>
      </c>
      <c r="O14" s="13">
        <v>-27691.759999999998</v>
      </c>
      <c r="P14" s="13">
        <v>-33212.17</v>
      </c>
      <c r="R14" s="13">
        <v>-332628.03999999998</v>
      </c>
    </row>
    <row r="15" spans="1:18" ht="15" customHeight="1" x14ac:dyDescent="0.2">
      <c r="A15" s="10"/>
      <c r="B15" s="11"/>
      <c r="D15" s="10"/>
      <c r="E15" s="10"/>
      <c r="F15" s="10"/>
      <c r="G15" s="10"/>
      <c r="H15" s="10"/>
      <c r="I15" s="10"/>
      <c r="J15" s="10"/>
      <c r="K15" s="10"/>
      <c r="M15" s="10"/>
      <c r="N15" s="10"/>
      <c r="O15" s="10"/>
      <c r="P15" s="10"/>
      <c r="R15" s="10"/>
    </row>
    <row r="16" spans="1:18" ht="15" customHeight="1" x14ac:dyDescent="0.2">
      <c r="A16" s="7" t="s">
        <v>19</v>
      </c>
      <c r="B16" s="8" t="s">
        <v>20</v>
      </c>
      <c r="D16" s="9"/>
      <c r="E16" s="9"/>
      <c r="F16" s="9"/>
      <c r="G16" s="9"/>
      <c r="H16" s="9"/>
      <c r="I16" s="9"/>
      <c r="J16" s="9"/>
      <c r="K16" s="9"/>
      <c r="M16" s="9"/>
      <c r="N16" s="9"/>
      <c r="O16" s="9"/>
      <c r="P16" s="9"/>
      <c r="R16" s="9"/>
    </row>
    <row r="17" spans="1:18" ht="15" customHeight="1" x14ac:dyDescent="0.2">
      <c r="A17" s="10" t="s">
        <v>21</v>
      </c>
      <c r="B17" s="11" t="s">
        <v>22</v>
      </c>
      <c r="D17" s="14">
        <v>-1773.47</v>
      </c>
      <c r="E17" s="14">
        <v>-1873.47</v>
      </c>
      <c r="F17" s="14">
        <v>-1873.47</v>
      </c>
      <c r="G17" s="14">
        <v>-1873.47</v>
      </c>
      <c r="H17" s="14">
        <v>-1873.47</v>
      </c>
      <c r="I17" s="14">
        <v>-1873.47</v>
      </c>
      <c r="J17" s="14">
        <v>-1873.47</v>
      </c>
      <c r="K17" s="14">
        <v>-1873.47</v>
      </c>
      <c r="M17" s="14">
        <v>-1998.5</v>
      </c>
      <c r="N17" s="14">
        <v>-1998.5</v>
      </c>
      <c r="O17" s="14">
        <v>-1998.5</v>
      </c>
      <c r="P17" s="14">
        <v>-1998.5</v>
      </c>
      <c r="R17" s="14">
        <v>-22881.759999999998</v>
      </c>
    </row>
    <row r="18" spans="1:18" ht="15" customHeight="1" x14ac:dyDescent="0.2">
      <c r="A18" s="7" t="s">
        <v>23</v>
      </c>
      <c r="B18" s="8" t="s">
        <v>24</v>
      </c>
      <c r="D18" s="13">
        <v>-1773.47</v>
      </c>
      <c r="E18" s="13">
        <v>-1873.47</v>
      </c>
      <c r="F18" s="13">
        <v>-1873.47</v>
      </c>
      <c r="G18" s="13">
        <v>-1873.47</v>
      </c>
      <c r="H18" s="13">
        <v>-1873.47</v>
      </c>
      <c r="I18" s="13">
        <v>-1873.47</v>
      </c>
      <c r="J18" s="13">
        <v>-1873.47</v>
      </c>
      <c r="K18" s="13">
        <v>-1873.47</v>
      </c>
      <c r="M18" s="13">
        <v>-1998.5</v>
      </c>
      <c r="N18" s="13">
        <v>-1998.5</v>
      </c>
      <c r="O18" s="13">
        <v>-1998.5</v>
      </c>
      <c r="P18" s="13">
        <v>-1998.5</v>
      </c>
      <c r="R18" s="13">
        <v>-22881.759999999998</v>
      </c>
    </row>
    <row r="19" spans="1:18" ht="15" customHeight="1" x14ac:dyDescent="0.2">
      <c r="A19" s="10"/>
      <c r="B19" s="11"/>
      <c r="D19" s="10"/>
      <c r="E19" s="10"/>
      <c r="F19" s="10"/>
      <c r="G19" s="10"/>
      <c r="H19" s="10"/>
      <c r="I19" s="10"/>
      <c r="J19" s="10"/>
      <c r="K19" s="10"/>
      <c r="M19" s="10"/>
      <c r="N19" s="10"/>
      <c r="O19" s="10"/>
      <c r="P19" s="10"/>
      <c r="R19" s="10"/>
    </row>
    <row r="20" spans="1:18" ht="15" customHeight="1" x14ac:dyDescent="0.2">
      <c r="A20" s="7" t="s">
        <v>25</v>
      </c>
      <c r="B20" s="8" t="s">
        <v>26</v>
      </c>
      <c r="D20" s="9"/>
      <c r="E20" s="9"/>
      <c r="F20" s="9"/>
      <c r="G20" s="9"/>
      <c r="H20" s="9"/>
      <c r="I20" s="9"/>
      <c r="J20" s="9"/>
      <c r="K20" s="9"/>
      <c r="M20" s="9"/>
      <c r="N20" s="9"/>
      <c r="O20" s="9"/>
      <c r="P20" s="9"/>
      <c r="R20" s="9"/>
    </row>
    <row r="21" spans="1:18" ht="15" customHeight="1" x14ac:dyDescent="0.2">
      <c r="A21" s="10" t="s">
        <v>27</v>
      </c>
      <c r="B21" s="11" t="s">
        <v>28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-1084.58</v>
      </c>
      <c r="K21" s="12">
        <v>0</v>
      </c>
      <c r="M21" s="12">
        <v>0</v>
      </c>
      <c r="N21" s="12">
        <v>0</v>
      </c>
      <c r="O21" s="12">
        <v>-1500</v>
      </c>
      <c r="P21" s="12">
        <v>-1500</v>
      </c>
      <c r="R21" s="12">
        <v>-4084.58</v>
      </c>
    </row>
    <row r="22" spans="1:18" ht="15" customHeight="1" x14ac:dyDescent="0.2">
      <c r="A22" s="10" t="s">
        <v>29</v>
      </c>
      <c r="B22" s="11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-400</v>
      </c>
      <c r="J22" s="14">
        <v>-400</v>
      </c>
      <c r="K22" s="14">
        <v>0</v>
      </c>
      <c r="M22" s="14">
        <v>0</v>
      </c>
      <c r="N22" s="14">
        <v>0</v>
      </c>
      <c r="O22" s="14">
        <v>0</v>
      </c>
      <c r="P22" s="14">
        <v>0</v>
      </c>
      <c r="R22" s="14">
        <v>-800</v>
      </c>
    </row>
    <row r="23" spans="1:18" ht="15" customHeight="1" x14ac:dyDescent="0.2">
      <c r="A23" s="7" t="s">
        <v>31</v>
      </c>
      <c r="B23" s="8" t="s">
        <v>32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-400</v>
      </c>
      <c r="J23" s="13">
        <v>-1484.58</v>
      </c>
      <c r="K23" s="13">
        <v>0</v>
      </c>
      <c r="M23" s="13">
        <v>0</v>
      </c>
      <c r="N23" s="13">
        <v>0</v>
      </c>
      <c r="O23" s="13">
        <v>-1500</v>
      </c>
      <c r="P23" s="13">
        <v>-1500</v>
      </c>
      <c r="R23" s="13">
        <v>-4884.58</v>
      </c>
    </row>
    <row r="24" spans="1:18" ht="15" customHeight="1" x14ac:dyDescent="0.2">
      <c r="A24" s="10"/>
      <c r="B24" s="11"/>
      <c r="D24" s="10"/>
      <c r="E24" s="10"/>
      <c r="F24" s="10"/>
      <c r="G24" s="10"/>
      <c r="H24" s="10"/>
      <c r="I24" s="10"/>
      <c r="J24" s="10"/>
      <c r="K24" s="10"/>
      <c r="M24" s="10"/>
      <c r="N24" s="10"/>
      <c r="O24" s="10"/>
      <c r="P24" s="10"/>
      <c r="R24" s="10"/>
    </row>
    <row r="25" spans="1:18" ht="15" customHeight="1" x14ac:dyDescent="0.2">
      <c r="A25" s="7" t="s">
        <v>33</v>
      </c>
      <c r="B25" s="8" t="s">
        <v>34</v>
      </c>
      <c r="D25" s="9"/>
      <c r="E25" s="9"/>
      <c r="F25" s="9"/>
      <c r="G25" s="9"/>
      <c r="H25" s="9"/>
      <c r="I25" s="9"/>
      <c r="J25" s="9"/>
      <c r="K25" s="9"/>
      <c r="M25" s="9"/>
      <c r="N25" s="9"/>
      <c r="O25" s="9"/>
      <c r="P25" s="9"/>
      <c r="R25" s="9"/>
    </row>
    <row r="26" spans="1:18" ht="15" customHeight="1" x14ac:dyDescent="0.2">
      <c r="A26" s="10" t="s">
        <v>35</v>
      </c>
      <c r="B26" s="11" t="s">
        <v>36</v>
      </c>
      <c r="D26" s="12">
        <v>-2187.2199999999998</v>
      </c>
      <c r="E26" s="12">
        <v>2316.0700000000002</v>
      </c>
      <c r="F26" s="12">
        <v>0</v>
      </c>
      <c r="G26" s="12">
        <v>0</v>
      </c>
      <c r="H26" s="12">
        <v>-2267.04</v>
      </c>
      <c r="I26" s="12">
        <v>-1681.84</v>
      </c>
      <c r="J26" s="12">
        <v>-2871.63</v>
      </c>
      <c r="K26" s="12">
        <v>-605.76</v>
      </c>
      <c r="M26" s="12">
        <v>-375</v>
      </c>
      <c r="N26" s="12">
        <v>0</v>
      </c>
      <c r="O26" s="12">
        <v>0</v>
      </c>
      <c r="P26" s="12">
        <v>0</v>
      </c>
      <c r="R26" s="12">
        <v>-7672.42</v>
      </c>
    </row>
    <row r="27" spans="1:18" ht="15" customHeight="1" x14ac:dyDescent="0.2">
      <c r="A27" s="10" t="s">
        <v>37</v>
      </c>
      <c r="B27" s="11" t="s">
        <v>38</v>
      </c>
      <c r="D27" s="12">
        <v>-51.84</v>
      </c>
      <c r="E27" s="12">
        <v>850.67</v>
      </c>
      <c r="F27" s="12">
        <v>418.75</v>
      </c>
      <c r="G27" s="12">
        <v>1022.92</v>
      </c>
      <c r="H27" s="12">
        <v>577.54</v>
      </c>
      <c r="I27" s="12">
        <v>731.66</v>
      </c>
      <c r="J27" s="12">
        <v>-309.39</v>
      </c>
      <c r="K27" s="12">
        <v>1453.43</v>
      </c>
      <c r="M27" s="12">
        <v>1413.06</v>
      </c>
      <c r="N27" s="12">
        <v>179.89</v>
      </c>
      <c r="O27" s="12">
        <v>305.97000000000003</v>
      </c>
      <c r="P27" s="12">
        <v>19.41</v>
      </c>
      <c r="R27" s="12">
        <v>6612.07</v>
      </c>
    </row>
    <row r="28" spans="1:18" ht="15" customHeight="1" x14ac:dyDescent="0.2">
      <c r="A28" s="10" t="s">
        <v>39</v>
      </c>
      <c r="B28" s="11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500</v>
      </c>
      <c r="M28" s="14">
        <v>-500</v>
      </c>
      <c r="N28" s="14">
        <v>0</v>
      </c>
      <c r="O28" s="14">
        <v>0</v>
      </c>
      <c r="P28" s="14">
        <v>0</v>
      </c>
      <c r="R28" s="14">
        <v>0</v>
      </c>
    </row>
    <row r="29" spans="1:18" ht="15" customHeight="1" x14ac:dyDescent="0.2">
      <c r="A29" s="7" t="s">
        <v>41</v>
      </c>
      <c r="B29" s="8" t="s">
        <v>42</v>
      </c>
      <c r="D29" s="13">
        <v>-2239.06</v>
      </c>
      <c r="E29" s="13">
        <v>3166.74</v>
      </c>
      <c r="F29" s="13">
        <v>418.75</v>
      </c>
      <c r="G29" s="13">
        <v>1022.92</v>
      </c>
      <c r="H29" s="13">
        <v>-1689.5</v>
      </c>
      <c r="I29" s="13">
        <v>-950.18</v>
      </c>
      <c r="J29" s="13">
        <v>-3181.02</v>
      </c>
      <c r="K29" s="13">
        <v>1347.67</v>
      </c>
      <c r="M29" s="13">
        <v>538.05999999999995</v>
      </c>
      <c r="N29" s="13">
        <v>179.89</v>
      </c>
      <c r="O29" s="13">
        <v>305.97000000000003</v>
      </c>
      <c r="P29" s="13">
        <v>19.41</v>
      </c>
      <c r="R29" s="13">
        <v>-1060.3499999999999</v>
      </c>
    </row>
    <row r="30" spans="1:18" ht="15" customHeight="1" x14ac:dyDescent="0.2">
      <c r="A30" s="10"/>
      <c r="B30" s="11"/>
      <c r="D30" s="15"/>
      <c r="E30" s="15"/>
      <c r="F30" s="15"/>
      <c r="G30" s="15"/>
      <c r="H30" s="15"/>
      <c r="I30" s="15"/>
      <c r="J30" s="15"/>
      <c r="K30" s="15"/>
      <c r="M30" s="15"/>
      <c r="N30" s="15"/>
      <c r="O30" s="15"/>
      <c r="P30" s="15"/>
      <c r="R30" s="15"/>
    </row>
    <row r="31" spans="1:18" ht="15" customHeight="1" x14ac:dyDescent="0.2">
      <c r="A31" s="7" t="s">
        <v>43</v>
      </c>
      <c r="B31" s="8" t="s">
        <v>44</v>
      </c>
      <c r="D31" s="13">
        <v>363513.01</v>
      </c>
      <c r="E31" s="13">
        <v>369146.35</v>
      </c>
      <c r="F31" s="13">
        <v>367056.88</v>
      </c>
      <c r="G31" s="13">
        <v>365058.27</v>
      </c>
      <c r="H31" s="13">
        <v>359714.97</v>
      </c>
      <c r="I31" s="13">
        <v>342057.22</v>
      </c>
      <c r="J31" s="13">
        <v>359439.61</v>
      </c>
      <c r="K31" s="13">
        <v>377416.6</v>
      </c>
      <c r="M31" s="13">
        <v>379071.26</v>
      </c>
      <c r="N31" s="13">
        <v>373179.59</v>
      </c>
      <c r="O31" s="13">
        <v>379334.39</v>
      </c>
      <c r="P31" s="13">
        <v>374821.16</v>
      </c>
      <c r="R31" s="13">
        <v>4409809.3099999996</v>
      </c>
    </row>
    <row r="32" spans="1:18" ht="15" customHeight="1" x14ac:dyDescent="0.2">
      <c r="A32" s="10"/>
      <c r="B32" s="11"/>
      <c r="D32" s="10"/>
      <c r="E32" s="10"/>
      <c r="F32" s="10"/>
      <c r="G32" s="10"/>
      <c r="H32" s="10"/>
      <c r="I32" s="10"/>
      <c r="J32" s="10"/>
      <c r="K32" s="10"/>
      <c r="M32" s="10"/>
      <c r="N32" s="10"/>
      <c r="O32" s="10"/>
      <c r="P32" s="10"/>
      <c r="R32" s="10"/>
    </row>
    <row r="33" spans="1:18" ht="15" customHeight="1" x14ac:dyDescent="0.2">
      <c r="A33" s="7" t="s">
        <v>45</v>
      </c>
      <c r="B33" s="8" t="s">
        <v>46</v>
      </c>
      <c r="D33" s="9"/>
      <c r="E33" s="9"/>
      <c r="F33" s="9"/>
      <c r="G33" s="9"/>
      <c r="H33" s="9"/>
      <c r="I33" s="9"/>
      <c r="J33" s="9"/>
      <c r="K33" s="9"/>
      <c r="M33" s="9"/>
      <c r="N33" s="9"/>
      <c r="O33" s="9"/>
      <c r="P33" s="9"/>
      <c r="R33" s="9"/>
    </row>
    <row r="34" spans="1:18" ht="15" customHeight="1" x14ac:dyDescent="0.2">
      <c r="A34" s="10"/>
      <c r="B34" s="11"/>
      <c r="D34" s="10"/>
      <c r="E34" s="10"/>
      <c r="F34" s="10"/>
      <c r="G34" s="10"/>
      <c r="H34" s="10"/>
      <c r="I34" s="10"/>
      <c r="J34" s="10"/>
      <c r="K34" s="10"/>
      <c r="M34" s="10"/>
      <c r="N34" s="10"/>
      <c r="O34" s="10"/>
      <c r="P34" s="10"/>
      <c r="R34" s="10"/>
    </row>
    <row r="35" spans="1:18" ht="15" customHeight="1" x14ac:dyDescent="0.2">
      <c r="A35" s="7" t="s">
        <v>47</v>
      </c>
      <c r="B35" s="8" t="s">
        <v>48</v>
      </c>
      <c r="D35" s="9"/>
      <c r="E35" s="9"/>
      <c r="F35" s="9"/>
      <c r="G35" s="9"/>
      <c r="H35" s="9"/>
      <c r="I35" s="9"/>
      <c r="J35" s="9"/>
      <c r="K35" s="9"/>
      <c r="M35" s="9"/>
      <c r="N35" s="9"/>
      <c r="O35" s="9"/>
      <c r="P35" s="9"/>
      <c r="R35" s="9"/>
    </row>
    <row r="36" spans="1:18" ht="15" customHeight="1" x14ac:dyDescent="0.2">
      <c r="A36" s="10" t="s">
        <v>49</v>
      </c>
      <c r="B36" s="11" t="s">
        <v>50</v>
      </c>
      <c r="D36" s="12">
        <v>1530.64</v>
      </c>
      <c r="E36" s="12">
        <v>1603.57</v>
      </c>
      <c r="F36" s="12">
        <v>1675</v>
      </c>
      <c r="G36" s="12">
        <v>1217.5</v>
      </c>
      <c r="H36" s="12">
        <v>1228.3800000000001</v>
      </c>
      <c r="I36" s="12">
        <v>1147.5</v>
      </c>
      <c r="J36" s="12">
        <v>1491.66</v>
      </c>
      <c r="K36" s="12">
        <v>1637.1</v>
      </c>
      <c r="M36" s="12">
        <v>2070</v>
      </c>
      <c r="N36" s="12">
        <v>1442.44</v>
      </c>
      <c r="O36" s="12">
        <v>2572.84</v>
      </c>
      <c r="P36" s="12">
        <v>2784.73</v>
      </c>
      <c r="R36" s="12">
        <v>20401.36</v>
      </c>
    </row>
    <row r="37" spans="1:18" ht="15" customHeight="1" x14ac:dyDescent="0.2">
      <c r="A37" s="10" t="s">
        <v>51</v>
      </c>
      <c r="B37" s="11" t="s">
        <v>52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150</v>
      </c>
      <c r="M37" s="14">
        <v>-150</v>
      </c>
      <c r="N37" s="14">
        <v>0</v>
      </c>
      <c r="O37" s="14">
        <v>0</v>
      </c>
      <c r="P37" s="14">
        <v>0</v>
      </c>
      <c r="R37" s="14">
        <v>0</v>
      </c>
    </row>
    <row r="38" spans="1:18" ht="15" customHeight="1" x14ac:dyDescent="0.2">
      <c r="A38" s="7" t="s">
        <v>53</v>
      </c>
      <c r="B38" s="8" t="s">
        <v>54</v>
      </c>
      <c r="D38" s="13">
        <v>1530.64</v>
      </c>
      <c r="E38" s="13">
        <v>1603.57</v>
      </c>
      <c r="F38" s="13">
        <v>1675</v>
      </c>
      <c r="G38" s="13">
        <v>1217.5</v>
      </c>
      <c r="H38" s="13">
        <v>1228.3800000000001</v>
      </c>
      <c r="I38" s="13">
        <v>1147.5</v>
      </c>
      <c r="J38" s="13">
        <v>1491.66</v>
      </c>
      <c r="K38" s="13">
        <v>1787.1</v>
      </c>
      <c r="M38" s="13">
        <v>1920</v>
      </c>
      <c r="N38" s="13">
        <v>1442.44</v>
      </c>
      <c r="O38" s="13">
        <v>2572.84</v>
      </c>
      <c r="P38" s="13">
        <v>2784.73</v>
      </c>
      <c r="R38" s="13">
        <v>20401.36</v>
      </c>
    </row>
    <row r="39" spans="1:18" ht="15" customHeight="1" x14ac:dyDescent="0.2">
      <c r="A39" s="10"/>
      <c r="B39" s="11"/>
      <c r="D39" s="10"/>
      <c r="E39" s="10"/>
      <c r="F39" s="10"/>
      <c r="G39" s="10"/>
      <c r="H39" s="10"/>
      <c r="I39" s="10"/>
      <c r="J39" s="10"/>
      <c r="K39" s="10"/>
      <c r="M39" s="10"/>
      <c r="N39" s="10"/>
      <c r="O39" s="10"/>
      <c r="P39" s="10"/>
      <c r="R39" s="10"/>
    </row>
    <row r="40" spans="1:18" ht="15" customHeight="1" x14ac:dyDescent="0.2">
      <c r="A40" s="7" t="s">
        <v>55</v>
      </c>
      <c r="B40" s="8" t="s">
        <v>56</v>
      </c>
      <c r="D40" s="9"/>
      <c r="E40" s="9"/>
      <c r="F40" s="9"/>
      <c r="G40" s="9"/>
      <c r="H40" s="9"/>
      <c r="I40" s="9"/>
      <c r="J40" s="9"/>
      <c r="K40" s="9"/>
      <c r="M40" s="9"/>
      <c r="N40" s="9"/>
      <c r="O40" s="9"/>
      <c r="P40" s="9"/>
      <c r="R40" s="9"/>
    </row>
    <row r="41" spans="1:18" ht="15" customHeight="1" x14ac:dyDescent="0.2">
      <c r="A41" s="10" t="s">
        <v>57</v>
      </c>
      <c r="B41" s="11" t="s">
        <v>58</v>
      </c>
      <c r="D41" s="14">
        <v>14785.91</v>
      </c>
      <c r="E41" s="14">
        <v>15636.96</v>
      </c>
      <c r="F41" s="14">
        <v>15622.61</v>
      </c>
      <c r="G41" s="14">
        <v>15978.49</v>
      </c>
      <c r="H41" s="14">
        <v>16967.64</v>
      </c>
      <c r="I41" s="14">
        <v>16337</v>
      </c>
      <c r="J41" s="14">
        <v>16979.419999999998</v>
      </c>
      <c r="K41" s="14">
        <v>19258.37</v>
      </c>
      <c r="M41" s="14">
        <v>19418.91</v>
      </c>
      <c r="N41" s="14">
        <v>23248.34</v>
      </c>
      <c r="O41" s="14">
        <v>17417.25</v>
      </c>
      <c r="P41" s="14">
        <v>18613</v>
      </c>
      <c r="R41" s="14">
        <v>210263.9</v>
      </c>
    </row>
    <row r="42" spans="1:18" ht="15" customHeight="1" x14ac:dyDescent="0.2">
      <c r="A42" s="7" t="s">
        <v>59</v>
      </c>
      <c r="B42" s="8" t="s">
        <v>60</v>
      </c>
      <c r="D42" s="13">
        <v>14785.91</v>
      </c>
      <c r="E42" s="13">
        <v>15636.96</v>
      </c>
      <c r="F42" s="13">
        <v>15622.61</v>
      </c>
      <c r="G42" s="13">
        <v>15978.49</v>
      </c>
      <c r="H42" s="13">
        <v>16967.64</v>
      </c>
      <c r="I42" s="13">
        <v>16337</v>
      </c>
      <c r="J42" s="13">
        <v>16979.419999999998</v>
      </c>
      <c r="K42" s="13">
        <v>19258.37</v>
      </c>
      <c r="M42" s="13">
        <v>19418.91</v>
      </c>
      <c r="N42" s="13">
        <v>23248.34</v>
      </c>
      <c r="O42" s="13">
        <v>17417.25</v>
      </c>
      <c r="P42" s="13">
        <v>18613</v>
      </c>
      <c r="R42" s="13">
        <v>210263.9</v>
      </c>
    </row>
    <row r="43" spans="1:18" ht="15" customHeight="1" x14ac:dyDescent="0.2">
      <c r="A43" s="10"/>
      <c r="B43" s="11"/>
      <c r="D43" s="10"/>
      <c r="E43" s="10"/>
      <c r="F43" s="10"/>
      <c r="G43" s="10"/>
      <c r="H43" s="10"/>
      <c r="I43" s="10"/>
      <c r="J43" s="10"/>
      <c r="K43" s="10"/>
      <c r="M43" s="10"/>
      <c r="N43" s="10"/>
      <c r="O43" s="10"/>
      <c r="P43" s="10"/>
      <c r="R43" s="10"/>
    </row>
    <row r="44" spans="1:18" ht="15" customHeight="1" x14ac:dyDescent="0.2">
      <c r="A44" s="7" t="s">
        <v>61</v>
      </c>
      <c r="B44" s="8" t="s">
        <v>62</v>
      </c>
      <c r="D44" s="9"/>
      <c r="E44" s="9"/>
      <c r="F44" s="9"/>
      <c r="G44" s="9"/>
      <c r="H44" s="9"/>
      <c r="I44" s="9"/>
      <c r="J44" s="9"/>
      <c r="K44" s="9"/>
      <c r="M44" s="9"/>
      <c r="N44" s="9"/>
      <c r="O44" s="9"/>
      <c r="P44" s="9"/>
      <c r="R44" s="9"/>
    </row>
    <row r="45" spans="1:18" ht="15" customHeight="1" x14ac:dyDescent="0.2">
      <c r="A45" s="10" t="s">
        <v>63</v>
      </c>
      <c r="B45" s="11" t="s">
        <v>64</v>
      </c>
      <c r="D45" s="14">
        <v>15981.64</v>
      </c>
      <c r="E45" s="14">
        <v>3991.37</v>
      </c>
      <c r="F45" s="14">
        <v>0</v>
      </c>
      <c r="G45" s="14">
        <v>0</v>
      </c>
      <c r="H45" s="14">
        <v>3939.78</v>
      </c>
      <c r="I45" s="14">
        <v>0</v>
      </c>
      <c r="J45" s="14">
        <v>0</v>
      </c>
      <c r="K45" s="14">
        <v>2982.3</v>
      </c>
      <c r="M45" s="14">
        <v>0</v>
      </c>
      <c r="N45" s="14">
        <v>0</v>
      </c>
      <c r="O45" s="14">
        <v>4112.82</v>
      </c>
      <c r="P45" s="14">
        <v>0</v>
      </c>
      <c r="R45" s="14">
        <v>31007.91</v>
      </c>
    </row>
    <row r="46" spans="1:18" ht="15" customHeight="1" x14ac:dyDescent="0.2">
      <c r="A46" s="7" t="s">
        <v>65</v>
      </c>
      <c r="B46" s="8" t="s">
        <v>66</v>
      </c>
      <c r="D46" s="13">
        <v>15981.64</v>
      </c>
      <c r="E46" s="13">
        <v>3991.37</v>
      </c>
      <c r="F46" s="13">
        <v>0</v>
      </c>
      <c r="G46" s="13">
        <v>0</v>
      </c>
      <c r="H46" s="13">
        <v>3939.78</v>
      </c>
      <c r="I46" s="13">
        <v>0</v>
      </c>
      <c r="J46" s="13">
        <v>0</v>
      </c>
      <c r="K46" s="13">
        <v>2982.3</v>
      </c>
      <c r="M46" s="13">
        <v>0</v>
      </c>
      <c r="N46" s="13">
        <v>0</v>
      </c>
      <c r="O46" s="13">
        <v>4112.82</v>
      </c>
      <c r="P46" s="13">
        <v>0</v>
      </c>
      <c r="R46" s="13">
        <v>31007.91</v>
      </c>
    </row>
    <row r="47" spans="1:18" ht="15" customHeight="1" x14ac:dyDescent="0.2">
      <c r="A47" s="10"/>
      <c r="B47" s="11"/>
      <c r="D47" s="10"/>
      <c r="E47" s="10"/>
      <c r="F47" s="10"/>
      <c r="G47" s="10"/>
      <c r="H47" s="10"/>
      <c r="I47" s="10"/>
      <c r="J47" s="10"/>
      <c r="K47" s="10"/>
      <c r="M47" s="10"/>
      <c r="N47" s="10"/>
      <c r="O47" s="10"/>
      <c r="P47" s="10"/>
      <c r="R47" s="10"/>
    </row>
    <row r="48" spans="1:18" ht="15" customHeight="1" x14ac:dyDescent="0.2">
      <c r="A48" s="7" t="s">
        <v>67</v>
      </c>
      <c r="B48" s="8" t="s">
        <v>68</v>
      </c>
      <c r="D48" s="9"/>
      <c r="E48" s="9"/>
      <c r="F48" s="9"/>
      <c r="G48" s="9"/>
      <c r="H48" s="9"/>
      <c r="I48" s="9"/>
      <c r="J48" s="9"/>
      <c r="K48" s="9"/>
      <c r="M48" s="9"/>
      <c r="N48" s="9"/>
      <c r="O48" s="9"/>
      <c r="P48" s="9"/>
      <c r="R48" s="9"/>
    </row>
    <row r="49" spans="1:18" ht="15" customHeight="1" x14ac:dyDescent="0.2">
      <c r="A49" s="10" t="s">
        <v>69</v>
      </c>
      <c r="B49" s="11" t="s">
        <v>70</v>
      </c>
      <c r="D49" s="14">
        <v>5676.24</v>
      </c>
      <c r="E49" s="14">
        <v>0</v>
      </c>
      <c r="F49" s="14">
        <v>0</v>
      </c>
      <c r="G49" s="14">
        <v>3113.04</v>
      </c>
      <c r="H49" s="14">
        <v>8491.94</v>
      </c>
      <c r="I49" s="14">
        <v>0</v>
      </c>
      <c r="J49" s="14">
        <v>0</v>
      </c>
      <c r="K49" s="14">
        <v>0</v>
      </c>
      <c r="M49" s="14">
        <v>3546.94</v>
      </c>
      <c r="N49" s="14">
        <v>0</v>
      </c>
      <c r="O49" s="14">
        <v>1513.68</v>
      </c>
      <c r="P49" s="14">
        <v>0</v>
      </c>
      <c r="R49" s="14">
        <v>22341.84</v>
      </c>
    </row>
    <row r="50" spans="1:18" ht="15" customHeight="1" x14ac:dyDescent="0.2">
      <c r="A50" s="7" t="s">
        <v>71</v>
      </c>
      <c r="B50" s="8" t="s">
        <v>72</v>
      </c>
      <c r="D50" s="13">
        <v>5676.24</v>
      </c>
      <c r="E50" s="13">
        <v>0</v>
      </c>
      <c r="F50" s="13">
        <v>0</v>
      </c>
      <c r="G50" s="13">
        <v>3113.04</v>
      </c>
      <c r="H50" s="13">
        <v>8491.94</v>
      </c>
      <c r="I50" s="13">
        <v>0</v>
      </c>
      <c r="J50" s="13">
        <v>0</v>
      </c>
      <c r="K50" s="13">
        <v>0</v>
      </c>
      <c r="M50" s="13">
        <v>3546.94</v>
      </c>
      <c r="N50" s="13">
        <v>0</v>
      </c>
      <c r="O50" s="13">
        <v>1513.68</v>
      </c>
      <c r="P50" s="13">
        <v>0</v>
      </c>
      <c r="R50" s="13">
        <v>22341.84</v>
      </c>
    </row>
    <row r="51" spans="1:18" ht="15" customHeight="1" x14ac:dyDescent="0.2">
      <c r="A51" s="10"/>
      <c r="B51" s="11"/>
      <c r="D51" s="10"/>
      <c r="E51" s="10"/>
      <c r="F51" s="10"/>
      <c r="G51" s="10"/>
      <c r="H51" s="10"/>
      <c r="I51" s="10"/>
      <c r="J51" s="10"/>
      <c r="K51" s="10"/>
      <c r="M51" s="10"/>
      <c r="N51" s="10"/>
      <c r="O51" s="10"/>
      <c r="P51" s="10"/>
      <c r="R51" s="10"/>
    </row>
    <row r="52" spans="1:18" ht="15" customHeight="1" x14ac:dyDescent="0.2">
      <c r="A52" s="7" t="s">
        <v>73</v>
      </c>
      <c r="B52" s="8" t="s">
        <v>74</v>
      </c>
      <c r="D52" s="9"/>
      <c r="E52" s="9"/>
      <c r="F52" s="9"/>
      <c r="G52" s="9"/>
      <c r="H52" s="9"/>
      <c r="I52" s="9"/>
      <c r="J52" s="9"/>
      <c r="K52" s="9"/>
      <c r="M52" s="9"/>
      <c r="N52" s="9"/>
      <c r="O52" s="9"/>
      <c r="P52" s="9"/>
      <c r="R52" s="9"/>
    </row>
    <row r="53" spans="1:18" ht="15" customHeight="1" x14ac:dyDescent="0.2">
      <c r="A53" s="10" t="s">
        <v>75</v>
      </c>
      <c r="B53" s="11" t="s">
        <v>76</v>
      </c>
      <c r="D53" s="12">
        <v>0</v>
      </c>
      <c r="E53" s="12">
        <v>0</v>
      </c>
      <c r="F53" s="12">
        <v>100</v>
      </c>
      <c r="G53" s="12">
        <v>-50</v>
      </c>
      <c r="H53" s="12">
        <v>0</v>
      </c>
      <c r="I53" s="12">
        <v>0</v>
      </c>
      <c r="J53" s="12">
        <v>0</v>
      </c>
      <c r="K53" s="12">
        <v>0</v>
      </c>
      <c r="M53" s="12">
        <v>0</v>
      </c>
      <c r="N53" s="12">
        <v>0</v>
      </c>
      <c r="O53" s="12">
        <v>0</v>
      </c>
      <c r="P53" s="12">
        <v>0</v>
      </c>
      <c r="R53" s="12">
        <v>50</v>
      </c>
    </row>
    <row r="54" spans="1:18" ht="15" customHeight="1" x14ac:dyDescent="0.2">
      <c r="A54" s="10" t="s">
        <v>77</v>
      </c>
      <c r="B54" s="11" t="s">
        <v>78</v>
      </c>
      <c r="D54" s="12">
        <v>349.91</v>
      </c>
      <c r="E54" s="12">
        <v>295</v>
      </c>
      <c r="F54" s="12">
        <v>564.76</v>
      </c>
      <c r="G54" s="12">
        <v>580</v>
      </c>
      <c r="H54" s="12">
        <v>954.95</v>
      </c>
      <c r="I54" s="12">
        <v>1810.21</v>
      </c>
      <c r="J54" s="12">
        <v>610</v>
      </c>
      <c r="K54" s="12">
        <v>1278.47</v>
      </c>
      <c r="M54" s="12">
        <v>345</v>
      </c>
      <c r="N54" s="12">
        <v>585</v>
      </c>
      <c r="O54" s="12">
        <v>145</v>
      </c>
      <c r="P54" s="12">
        <v>260</v>
      </c>
      <c r="R54" s="12">
        <v>7778.3</v>
      </c>
    </row>
    <row r="55" spans="1:18" ht="15" customHeight="1" x14ac:dyDescent="0.2">
      <c r="A55" s="10" t="s">
        <v>79</v>
      </c>
      <c r="B55" s="11" t="s">
        <v>80</v>
      </c>
      <c r="D55" s="12">
        <v>780</v>
      </c>
      <c r="E55" s="12">
        <v>420</v>
      </c>
      <c r="F55" s="12">
        <v>320</v>
      </c>
      <c r="G55" s="12">
        <v>1020</v>
      </c>
      <c r="H55" s="12">
        <v>2040</v>
      </c>
      <c r="I55" s="12">
        <v>1860</v>
      </c>
      <c r="J55" s="12">
        <v>1800</v>
      </c>
      <c r="K55" s="12">
        <v>1800</v>
      </c>
      <c r="M55" s="12">
        <v>300</v>
      </c>
      <c r="N55" s="12">
        <v>900</v>
      </c>
      <c r="O55" s="12">
        <v>600</v>
      </c>
      <c r="P55" s="12">
        <v>540</v>
      </c>
      <c r="R55" s="12">
        <v>12380</v>
      </c>
    </row>
    <row r="56" spans="1:18" ht="15" customHeight="1" x14ac:dyDescent="0.2">
      <c r="A56" s="10" t="s">
        <v>81</v>
      </c>
      <c r="B56" s="11" t="s">
        <v>82</v>
      </c>
      <c r="D56" s="12">
        <v>454.6</v>
      </c>
      <c r="E56" s="12">
        <v>616.89</v>
      </c>
      <c r="F56" s="12">
        <v>863</v>
      </c>
      <c r="G56" s="12">
        <v>730</v>
      </c>
      <c r="H56" s="12">
        <v>904.52</v>
      </c>
      <c r="I56" s="12">
        <v>1110.04</v>
      </c>
      <c r="J56" s="12">
        <v>336.67</v>
      </c>
      <c r="K56" s="12">
        <v>810.1</v>
      </c>
      <c r="M56" s="12">
        <v>609.15</v>
      </c>
      <c r="N56" s="12">
        <v>2731.5</v>
      </c>
      <c r="O56" s="12">
        <v>-268.11</v>
      </c>
      <c r="P56" s="12">
        <v>2258.27</v>
      </c>
      <c r="R56" s="12">
        <v>11156.63</v>
      </c>
    </row>
    <row r="57" spans="1:18" ht="15" customHeight="1" x14ac:dyDescent="0.2">
      <c r="A57" s="10" t="s">
        <v>83</v>
      </c>
      <c r="B57" s="11" t="s">
        <v>84</v>
      </c>
      <c r="D57" s="12">
        <v>2110</v>
      </c>
      <c r="E57" s="12">
        <v>1220</v>
      </c>
      <c r="F57" s="12">
        <v>910</v>
      </c>
      <c r="G57" s="12">
        <v>360</v>
      </c>
      <c r="H57" s="12">
        <v>1910</v>
      </c>
      <c r="I57" s="12">
        <v>860</v>
      </c>
      <c r="J57" s="12">
        <v>1620</v>
      </c>
      <c r="K57" s="12">
        <v>730</v>
      </c>
      <c r="M57" s="12">
        <v>1940</v>
      </c>
      <c r="N57" s="12">
        <v>1430</v>
      </c>
      <c r="O57" s="12">
        <v>2290</v>
      </c>
      <c r="P57" s="12">
        <v>1130</v>
      </c>
      <c r="R57" s="12">
        <v>16510</v>
      </c>
    </row>
    <row r="58" spans="1:18" ht="15" customHeight="1" x14ac:dyDescent="0.2">
      <c r="A58" s="10" t="s">
        <v>85</v>
      </c>
      <c r="B58" s="11" t="s">
        <v>86</v>
      </c>
      <c r="D58" s="12">
        <v>526</v>
      </c>
      <c r="E58" s="12">
        <v>483</v>
      </c>
      <c r="F58" s="12">
        <v>315</v>
      </c>
      <c r="G58" s="12">
        <v>-163</v>
      </c>
      <c r="H58" s="12">
        <v>275</v>
      </c>
      <c r="I58" s="12">
        <v>50</v>
      </c>
      <c r="J58" s="12">
        <v>425</v>
      </c>
      <c r="K58" s="12">
        <v>200</v>
      </c>
      <c r="M58" s="12">
        <v>750</v>
      </c>
      <c r="N58" s="12">
        <v>100</v>
      </c>
      <c r="O58" s="12">
        <v>921</v>
      </c>
      <c r="P58" s="12">
        <v>387</v>
      </c>
      <c r="R58" s="12">
        <v>4269</v>
      </c>
    </row>
    <row r="59" spans="1:18" ht="15" customHeight="1" x14ac:dyDescent="0.2">
      <c r="A59" s="10" t="s">
        <v>87</v>
      </c>
      <c r="B59" s="11" t="s">
        <v>88</v>
      </c>
      <c r="D59" s="12">
        <v>2651.8</v>
      </c>
      <c r="E59" s="12">
        <v>3182.78</v>
      </c>
      <c r="F59" s="12">
        <v>2883.06</v>
      </c>
      <c r="G59" s="12">
        <v>2915.01</v>
      </c>
      <c r="H59" s="12">
        <v>3113.77</v>
      </c>
      <c r="I59" s="12">
        <v>1608.79</v>
      </c>
      <c r="J59" s="12">
        <v>990.16</v>
      </c>
      <c r="K59" s="12">
        <v>600</v>
      </c>
      <c r="M59" s="12">
        <v>600</v>
      </c>
      <c r="N59" s="12">
        <v>445.16</v>
      </c>
      <c r="O59" s="12">
        <v>900</v>
      </c>
      <c r="P59" s="12">
        <v>1199.03</v>
      </c>
      <c r="R59" s="12">
        <v>21089.56</v>
      </c>
    </row>
    <row r="60" spans="1:18" ht="15" customHeight="1" x14ac:dyDescent="0.2">
      <c r="A60" s="10" t="s">
        <v>89</v>
      </c>
      <c r="B60" s="11" t="s">
        <v>90</v>
      </c>
      <c r="D60" s="12">
        <v>675</v>
      </c>
      <c r="E60" s="12">
        <v>616.07000000000005</v>
      </c>
      <c r="F60" s="12">
        <v>600</v>
      </c>
      <c r="G60" s="12">
        <v>345</v>
      </c>
      <c r="H60" s="12">
        <v>0</v>
      </c>
      <c r="I60" s="12">
        <v>375</v>
      </c>
      <c r="J60" s="12">
        <v>250</v>
      </c>
      <c r="K60" s="12">
        <v>-250</v>
      </c>
      <c r="M60" s="12">
        <v>900</v>
      </c>
      <c r="N60" s="12">
        <v>1366.67</v>
      </c>
      <c r="O60" s="12">
        <v>1429.03</v>
      </c>
      <c r="P60" s="12">
        <v>1270.97</v>
      </c>
      <c r="R60" s="12">
        <v>7577.74</v>
      </c>
    </row>
    <row r="61" spans="1:18" ht="15" customHeight="1" x14ac:dyDescent="0.2">
      <c r="A61" s="10" t="s">
        <v>91</v>
      </c>
      <c r="B61" s="11" t="s">
        <v>92</v>
      </c>
      <c r="D61" s="12">
        <v>2250</v>
      </c>
      <c r="E61" s="12">
        <v>500</v>
      </c>
      <c r="F61" s="12">
        <v>500</v>
      </c>
      <c r="G61" s="12">
        <v>1750</v>
      </c>
      <c r="H61" s="12">
        <v>3000</v>
      </c>
      <c r="I61" s="12">
        <v>3500</v>
      </c>
      <c r="J61" s="12">
        <v>0</v>
      </c>
      <c r="K61" s="12">
        <v>2000</v>
      </c>
      <c r="M61" s="12">
        <v>750</v>
      </c>
      <c r="N61" s="12">
        <v>1500</v>
      </c>
      <c r="O61" s="12">
        <v>1000</v>
      </c>
      <c r="P61" s="12">
        <v>1525</v>
      </c>
      <c r="R61" s="12">
        <v>18275</v>
      </c>
    </row>
    <row r="62" spans="1:18" ht="15" customHeight="1" x14ac:dyDescent="0.2">
      <c r="A62" s="10" t="s">
        <v>93</v>
      </c>
      <c r="B62" s="11" t="s">
        <v>94</v>
      </c>
      <c r="D62" s="12">
        <v>100</v>
      </c>
      <c r="E62" s="12">
        <v>0</v>
      </c>
      <c r="F62" s="12">
        <v>185</v>
      </c>
      <c r="G62" s="12">
        <v>100</v>
      </c>
      <c r="H62" s="12">
        <v>100</v>
      </c>
      <c r="I62" s="12">
        <v>50</v>
      </c>
      <c r="J62" s="12">
        <v>50</v>
      </c>
      <c r="K62" s="12">
        <v>50</v>
      </c>
      <c r="M62" s="12">
        <v>100</v>
      </c>
      <c r="N62" s="12">
        <v>0</v>
      </c>
      <c r="O62" s="12">
        <v>50</v>
      </c>
      <c r="P62" s="12">
        <v>50</v>
      </c>
      <c r="R62" s="12">
        <v>835</v>
      </c>
    </row>
    <row r="63" spans="1:18" ht="15" customHeight="1" x14ac:dyDescent="0.2">
      <c r="A63" s="10" t="s">
        <v>95</v>
      </c>
      <c r="B63" s="11" t="s">
        <v>96</v>
      </c>
      <c r="D63" s="12">
        <v>1835.65</v>
      </c>
      <c r="E63" s="12">
        <v>1811.43</v>
      </c>
      <c r="F63" s="12">
        <v>1981.57</v>
      </c>
      <c r="G63" s="12">
        <v>2116</v>
      </c>
      <c r="H63" s="12">
        <v>1943.28</v>
      </c>
      <c r="I63" s="12">
        <v>1785.34</v>
      </c>
      <c r="J63" s="12">
        <v>1778.39</v>
      </c>
      <c r="K63" s="12">
        <v>1749.03</v>
      </c>
      <c r="M63" s="12">
        <v>1744.67</v>
      </c>
      <c r="N63" s="12">
        <v>1704.19</v>
      </c>
      <c r="O63" s="12">
        <v>1701.67</v>
      </c>
      <c r="P63" s="12">
        <v>1820</v>
      </c>
      <c r="R63" s="12">
        <v>21971.22</v>
      </c>
    </row>
    <row r="64" spans="1:18" ht="15" customHeight="1" x14ac:dyDescent="0.2">
      <c r="A64" s="10" t="s">
        <v>97</v>
      </c>
      <c r="B64" s="11" t="s">
        <v>98</v>
      </c>
      <c r="D64" s="12">
        <v>550</v>
      </c>
      <c r="E64" s="12">
        <v>0</v>
      </c>
      <c r="F64" s="12">
        <v>600</v>
      </c>
      <c r="G64" s="12">
        <v>300</v>
      </c>
      <c r="H64" s="12">
        <v>300</v>
      </c>
      <c r="I64" s="12">
        <v>300</v>
      </c>
      <c r="J64" s="12">
        <v>600</v>
      </c>
      <c r="K64" s="12">
        <v>300</v>
      </c>
      <c r="M64" s="12">
        <v>300</v>
      </c>
      <c r="N64" s="12">
        <v>300</v>
      </c>
      <c r="O64" s="12">
        <v>450</v>
      </c>
      <c r="P64" s="12">
        <v>0</v>
      </c>
      <c r="R64" s="12">
        <v>4000</v>
      </c>
    </row>
    <row r="65" spans="1:20" ht="15" customHeight="1" x14ac:dyDescent="0.2">
      <c r="A65" s="10" t="s">
        <v>99</v>
      </c>
      <c r="B65" s="11" t="s">
        <v>100</v>
      </c>
      <c r="D65" s="12">
        <v>468.55</v>
      </c>
      <c r="E65" s="12">
        <v>1379.25</v>
      </c>
      <c r="F65" s="12">
        <v>1017.18</v>
      </c>
      <c r="G65" s="12">
        <v>1328.43</v>
      </c>
      <c r="H65" s="12">
        <v>1638.3</v>
      </c>
      <c r="I65" s="12">
        <v>1814.52</v>
      </c>
      <c r="J65" s="12">
        <v>2010.17</v>
      </c>
      <c r="K65" s="12">
        <v>2270.16</v>
      </c>
      <c r="M65" s="12">
        <v>3039.07</v>
      </c>
      <c r="N65" s="12">
        <v>3650.01</v>
      </c>
      <c r="O65" s="12">
        <v>4085.49</v>
      </c>
      <c r="P65" s="12">
        <v>4473.45</v>
      </c>
      <c r="R65" s="12">
        <v>27174.58</v>
      </c>
    </row>
    <row r="66" spans="1:20" ht="15" customHeight="1" x14ac:dyDescent="0.2">
      <c r="A66" s="10" t="s">
        <v>101</v>
      </c>
      <c r="B66" s="11" t="s">
        <v>102</v>
      </c>
      <c r="D66" s="12">
        <v>250</v>
      </c>
      <c r="E66" s="12">
        <v>0</v>
      </c>
      <c r="F66" s="12">
        <v>750</v>
      </c>
      <c r="G66" s="12">
        <v>250</v>
      </c>
      <c r="H66" s="12">
        <v>250</v>
      </c>
      <c r="I66" s="12">
        <v>0</v>
      </c>
      <c r="J66" s="12">
        <v>0</v>
      </c>
      <c r="K66" s="12">
        <v>500</v>
      </c>
      <c r="M66" s="12">
        <v>0</v>
      </c>
      <c r="N66" s="12">
        <v>250</v>
      </c>
      <c r="O66" s="12">
        <v>250</v>
      </c>
      <c r="P66" s="12">
        <v>0</v>
      </c>
      <c r="R66" s="12">
        <v>2500</v>
      </c>
    </row>
    <row r="67" spans="1:20" ht="15" customHeight="1" x14ac:dyDescent="0.2">
      <c r="A67" s="10" t="s">
        <v>103</v>
      </c>
      <c r="B67" s="11" t="s">
        <v>104</v>
      </c>
      <c r="D67" s="12">
        <v>500</v>
      </c>
      <c r="E67" s="12">
        <v>250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500</v>
      </c>
      <c r="M67" s="12">
        <v>0</v>
      </c>
      <c r="N67" s="12">
        <v>250</v>
      </c>
      <c r="O67" s="12">
        <v>0</v>
      </c>
      <c r="P67" s="12">
        <v>0</v>
      </c>
      <c r="R67" s="12">
        <v>1500</v>
      </c>
    </row>
    <row r="68" spans="1:20" ht="15" customHeight="1" x14ac:dyDescent="0.2">
      <c r="A68" s="10" t="s">
        <v>105</v>
      </c>
      <c r="B68" s="11" t="s">
        <v>106</v>
      </c>
      <c r="D68" s="12">
        <v>0.74</v>
      </c>
      <c r="E68" s="12">
        <v>0.77</v>
      </c>
      <c r="F68" s="12">
        <v>0.74</v>
      </c>
      <c r="G68" s="12">
        <v>0.85</v>
      </c>
      <c r="H68" s="12">
        <v>0.83</v>
      </c>
      <c r="I68" s="12">
        <v>0.89</v>
      </c>
      <c r="J68" s="12">
        <v>0.89</v>
      </c>
      <c r="K68" s="12">
        <v>8.15</v>
      </c>
      <c r="M68" s="12">
        <v>14.62</v>
      </c>
      <c r="N68" s="12">
        <v>30.48</v>
      </c>
      <c r="O68" s="12">
        <v>33.86</v>
      </c>
      <c r="P68" s="12">
        <v>50.39</v>
      </c>
      <c r="R68" s="12">
        <v>143.21</v>
      </c>
    </row>
    <row r="69" spans="1:20" ht="15" customHeight="1" x14ac:dyDescent="0.2">
      <c r="A69" s="10" t="s">
        <v>107</v>
      </c>
      <c r="B69" s="11" t="s">
        <v>108</v>
      </c>
      <c r="D69" s="14">
        <v>47.55</v>
      </c>
      <c r="E69" s="14">
        <v>75</v>
      </c>
      <c r="F69" s="14">
        <v>607.47</v>
      </c>
      <c r="G69" s="14">
        <v>506.79</v>
      </c>
      <c r="H69" s="14">
        <v>205</v>
      </c>
      <c r="I69" s="14">
        <v>175</v>
      </c>
      <c r="J69" s="14">
        <v>0</v>
      </c>
      <c r="K69" s="14">
        <v>0</v>
      </c>
      <c r="M69" s="14">
        <v>125</v>
      </c>
      <c r="N69" s="14">
        <v>250</v>
      </c>
      <c r="O69" s="14">
        <v>5</v>
      </c>
      <c r="P69" s="14">
        <v>215</v>
      </c>
      <c r="R69" s="14">
        <v>2211.81</v>
      </c>
    </row>
    <row r="70" spans="1:20" ht="15" customHeight="1" x14ac:dyDescent="0.2">
      <c r="A70" s="7" t="s">
        <v>109</v>
      </c>
      <c r="B70" s="8" t="s">
        <v>110</v>
      </c>
      <c r="D70" s="13">
        <v>13549.8</v>
      </c>
      <c r="E70" s="13">
        <v>10850.19</v>
      </c>
      <c r="F70" s="13">
        <v>12197.78</v>
      </c>
      <c r="G70" s="13">
        <v>12089.08</v>
      </c>
      <c r="H70" s="13">
        <v>16635.650000000001</v>
      </c>
      <c r="I70" s="13">
        <v>15299.79</v>
      </c>
      <c r="J70" s="13">
        <v>10471.280000000001</v>
      </c>
      <c r="K70" s="13">
        <v>12545.91</v>
      </c>
      <c r="M70" s="13">
        <v>11517.51</v>
      </c>
      <c r="N70" s="13">
        <v>15493.01</v>
      </c>
      <c r="O70" s="13">
        <v>13592.94</v>
      </c>
      <c r="P70" s="13">
        <v>15179.11</v>
      </c>
      <c r="R70" s="13">
        <v>159422.04999999999</v>
      </c>
    </row>
    <row r="71" spans="1:20" ht="15" customHeight="1" x14ac:dyDescent="0.2">
      <c r="A71" s="10"/>
      <c r="B71" s="11"/>
      <c r="D71" s="10"/>
      <c r="E71" s="10"/>
      <c r="F71" s="10"/>
      <c r="G71" s="10"/>
      <c r="H71" s="10"/>
      <c r="I71" s="10"/>
      <c r="J71" s="10"/>
      <c r="K71" s="10"/>
      <c r="M71" s="10"/>
      <c r="N71" s="10"/>
      <c r="O71" s="10"/>
      <c r="P71" s="10"/>
      <c r="R71" s="10"/>
    </row>
    <row r="72" spans="1:20" ht="15" customHeight="1" x14ac:dyDescent="0.2">
      <c r="A72" s="10"/>
      <c r="B72" s="11"/>
      <c r="D72" s="15"/>
      <c r="E72" s="15"/>
      <c r="F72" s="15"/>
      <c r="G72" s="15"/>
      <c r="H72" s="15"/>
      <c r="I72" s="15"/>
      <c r="J72" s="15"/>
      <c r="K72" s="15"/>
      <c r="M72" s="15"/>
      <c r="N72" s="15"/>
      <c r="O72" s="15"/>
      <c r="P72" s="15"/>
      <c r="R72" s="15"/>
    </row>
    <row r="73" spans="1:20" ht="15" customHeight="1" x14ac:dyDescent="0.2">
      <c r="A73" s="7" t="s">
        <v>111</v>
      </c>
      <c r="B73" s="8" t="s">
        <v>112</v>
      </c>
      <c r="D73" s="13">
        <v>51524.23</v>
      </c>
      <c r="E73" s="13">
        <v>32082.09</v>
      </c>
      <c r="F73" s="13">
        <v>29495.39</v>
      </c>
      <c r="G73" s="13">
        <v>32398.11</v>
      </c>
      <c r="H73" s="13">
        <v>47263.39</v>
      </c>
      <c r="I73" s="13">
        <v>32784.29</v>
      </c>
      <c r="J73" s="13">
        <v>28942.36</v>
      </c>
      <c r="K73" s="13">
        <v>36573.68</v>
      </c>
      <c r="M73" s="13">
        <v>36403.360000000001</v>
      </c>
      <c r="N73" s="13">
        <v>40183.79</v>
      </c>
      <c r="O73" s="13">
        <v>39209.53</v>
      </c>
      <c r="P73" s="13">
        <v>36576.839999999997</v>
      </c>
      <c r="R73" s="13">
        <v>443437.06</v>
      </c>
    </row>
    <row r="74" spans="1:20" ht="15" customHeight="1" x14ac:dyDescent="0.2">
      <c r="A74" s="10"/>
      <c r="B74" s="11"/>
      <c r="D74" s="15"/>
      <c r="E74" s="15"/>
      <c r="F74" s="15"/>
      <c r="G74" s="15"/>
      <c r="H74" s="15"/>
      <c r="I74" s="15"/>
      <c r="J74" s="15"/>
      <c r="K74" s="15"/>
      <c r="M74" s="15"/>
      <c r="N74" s="15"/>
      <c r="O74" s="15"/>
      <c r="P74" s="15"/>
      <c r="R74" s="15"/>
    </row>
    <row r="75" spans="1:20" ht="15" customHeight="1" x14ac:dyDescent="0.2">
      <c r="A75" s="7" t="s">
        <v>113</v>
      </c>
      <c r="B75" s="8" t="s">
        <v>114</v>
      </c>
      <c r="D75" s="13">
        <v>415037.24</v>
      </c>
      <c r="E75" s="13">
        <v>401228.44</v>
      </c>
      <c r="F75" s="13">
        <v>396552.27</v>
      </c>
      <c r="G75" s="13">
        <v>397456.38</v>
      </c>
      <c r="H75" s="13">
        <v>406978.36</v>
      </c>
      <c r="I75" s="13">
        <v>374841.51</v>
      </c>
      <c r="J75" s="13">
        <v>388381.97</v>
      </c>
      <c r="K75" s="13">
        <v>413990.28</v>
      </c>
      <c r="M75" s="13">
        <v>415474.62</v>
      </c>
      <c r="N75" s="13">
        <v>413363.38</v>
      </c>
      <c r="O75" s="13">
        <v>418543.92</v>
      </c>
      <c r="P75" s="13">
        <v>411398</v>
      </c>
      <c r="R75" s="13">
        <v>4853246.37</v>
      </c>
    </row>
    <row r="76" spans="1:20" ht="15" customHeight="1" x14ac:dyDescent="0.2">
      <c r="A76" s="10"/>
      <c r="B76" s="11"/>
      <c r="D76" s="10"/>
      <c r="E76" s="10"/>
      <c r="F76" s="10"/>
      <c r="G76" s="10"/>
      <c r="H76" s="10"/>
      <c r="I76" s="10"/>
      <c r="J76" s="10"/>
      <c r="K76" s="10"/>
      <c r="M76" s="10"/>
      <c r="N76" s="10"/>
      <c r="O76" s="10"/>
      <c r="P76" s="10"/>
      <c r="R76" s="10"/>
    </row>
    <row r="77" spans="1:20" ht="15" customHeight="1" x14ac:dyDescent="0.2">
      <c r="A77" s="7" t="s">
        <v>115</v>
      </c>
      <c r="B77" s="8" t="s">
        <v>116</v>
      </c>
      <c r="D77" s="9"/>
      <c r="E77" s="9"/>
      <c r="F77" s="9"/>
      <c r="G77" s="9"/>
      <c r="H77" s="9"/>
      <c r="I77" s="9"/>
      <c r="J77" s="9"/>
      <c r="K77" s="9"/>
      <c r="M77" s="9"/>
      <c r="N77" s="9"/>
      <c r="O77" s="9"/>
      <c r="P77" s="9"/>
      <c r="R77" s="9"/>
    </row>
    <row r="78" spans="1:20" ht="15" customHeight="1" x14ac:dyDescent="0.2">
      <c r="A78" s="10"/>
      <c r="B78" s="11"/>
      <c r="D78" s="10"/>
      <c r="E78" s="10"/>
      <c r="F78" s="10"/>
      <c r="G78" s="10"/>
      <c r="H78" s="10"/>
      <c r="I78" s="10"/>
      <c r="J78" s="10"/>
      <c r="K78" s="10"/>
      <c r="M78" s="10"/>
      <c r="N78" s="10"/>
      <c r="O78" s="10"/>
      <c r="P78" s="10"/>
      <c r="R78" s="10"/>
    </row>
    <row r="79" spans="1:20" ht="15" customHeight="1" x14ac:dyDescent="0.2">
      <c r="A79" s="7" t="s">
        <v>117</v>
      </c>
      <c r="B79" s="8" t="s">
        <v>118</v>
      </c>
      <c r="D79" s="9"/>
      <c r="E79" s="9"/>
      <c r="F79" s="9"/>
      <c r="G79" s="9"/>
      <c r="H79" s="9"/>
      <c r="I79" s="9"/>
      <c r="J79" s="9"/>
      <c r="K79" s="9"/>
      <c r="M79" s="9"/>
      <c r="N79" s="9"/>
      <c r="O79" s="9"/>
      <c r="P79" s="9"/>
      <c r="R79" s="9"/>
    </row>
    <row r="80" spans="1:20" ht="15" customHeight="1" x14ac:dyDescent="0.2">
      <c r="A80" s="10" t="s">
        <v>119</v>
      </c>
      <c r="B80" s="11" t="s">
        <v>120</v>
      </c>
      <c r="D80" s="12">
        <v>625.09</v>
      </c>
      <c r="E80" s="12">
        <v>620.05999999999995</v>
      </c>
      <c r="F80" s="12">
        <v>620.05999999999995</v>
      </c>
      <c r="G80" s="12">
        <v>620.17999999999995</v>
      </c>
      <c r="H80" s="12">
        <v>618.37</v>
      </c>
      <c r="I80" s="12">
        <v>619.17999999999995</v>
      </c>
      <c r="J80" s="12">
        <v>618.37</v>
      </c>
      <c r="K80" s="12">
        <v>556.24</v>
      </c>
      <c r="M80" s="12">
        <v>191.91</v>
      </c>
      <c r="N80" s="12">
        <v>1241.03</v>
      </c>
      <c r="O80" s="12">
        <v>785.88</v>
      </c>
      <c r="P80" s="12">
        <v>635.91</v>
      </c>
      <c r="R80" s="12">
        <v>7752.28</v>
      </c>
      <c r="T80" s="20">
        <f>MATCH($B80,'[1]Monthly Operations (Actuals)'!$C$111:$C$229,0)</f>
        <v>1</v>
      </c>
    </row>
    <row r="81" spans="1:20" ht="15" customHeight="1" x14ac:dyDescent="0.2">
      <c r="A81" s="10" t="s">
        <v>121</v>
      </c>
      <c r="B81" s="11" t="s">
        <v>122</v>
      </c>
      <c r="D81" s="12">
        <v>333.88</v>
      </c>
      <c r="E81" s="12">
        <v>937.05</v>
      </c>
      <c r="F81" s="12">
        <v>740.69</v>
      </c>
      <c r="G81" s="12">
        <v>1067.27</v>
      </c>
      <c r="H81" s="12">
        <v>550.61</v>
      </c>
      <c r="I81" s="12">
        <v>739.88</v>
      </c>
      <c r="J81" s="12">
        <v>776.97</v>
      </c>
      <c r="K81" s="12">
        <v>778.41</v>
      </c>
      <c r="M81" s="12">
        <v>768.48</v>
      </c>
      <c r="N81" s="12">
        <v>747.69</v>
      </c>
      <c r="O81" s="12">
        <v>596.91</v>
      </c>
      <c r="P81" s="12">
        <v>559.80999999999995</v>
      </c>
      <c r="R81" s="12">
        <v>8597.65</v>
      </c>
      <c r="T81" s="20">
        <f>MATCH($B81,'[1]Monthly Operations (Actuals)'!$C$111:$C$229,0)</f>
        <v>2</v>
      </c>
    </row>
    <row r="82" spans="1:20" ht="15" customHeight="1" x14ac:dyDescent="0.2">
      <c r="A82" s="10" t="s">
        <v>123</v>
      </c>
      <c r="B82" s="11" t="s">
        <v>124</v>
      </c>
      <c r="D82" s="12">
        <v>50</v>
      </c>
      <c r="E82" s="12">
        <v>50</v>
      </c>
      <c r="F82" s="12">
        <v>50</v>
      </c>
      <c r="G82" s="12">
        <v>50</v>
      </c>
      <c r="H82" s="12">
        <v>50</v>
      </c>
      <c r="I82" s="12">
        <v>50</v>
      </c>
      <c r="J82" s="12">
        <v>50</v>
      </c>
      <c r="K82" s="12">
        <v>50</v>
      </c>
      <c r="M82" s="12">
        <v>50</v>
      </c>
      <c r="N82" s="12">
        <v>50</v>
      </c>
      <c r="O82" s="12">
        <v>50</v>
      </c>
      <c r="P82" s="12">
        <v>50</v>
      </c>
      <c r="R82" s="12">
        <v>600</v>
      </c>
      <c r="T82" s="20">
        <f>MATCH($B82,'[1]Monthly Operations (Actuals)'!$C$111:$C$229,0)</f>
        <v>3</v>
      </c>
    </row>
    <row r="83" spans="1:20" ht="15" customHeight="1" x14ac:dyDescent="0.2">
      <c r="A83" s="10" t="s">
        <v>125</v>
      </c>
      <c r="B83" s="11" t="s">
        <v>126</v>
      </c>
      <c r="D83" s="12">
        <v>260.52999999999997</v>
      </c>
      <c r="E83" s="12">
        <v>264.39</v>
      </c>
      <c r="F83" s="12">
        <v>264.39</v>
      </c>
      <c r="G83" s="12">
        <v>264.39</v>
      </c>
      <c r="H83" s="12">
        <v>264.39</v>
      </c>
      <c r="I83" s="12">
        <v>303.89</v>
      </c>
      <c r="J83" s="12">
        <v>299.39</v>
      </c>
      <c r="K83" s="12">
        <v>264.39</v>
      </c>
      <c r="M83" s="12">
        <v>264.39</v>
      </c>
      <c r="N83" s="12">
        <v>264.39</v>
      </c>
      <c r="O83" s="12">
        <v>264.39</v>
      </c>
      <c r="P83" s="12">
        <v>264.39</v>
      </c>
      <c r="R83" s="12">
        <v>3243.32</v>
      </c>
      <c r="T83" s="20">
        <f>MATCH($B83,'[1]Monthly Operations (Actuals)'!$C$111:$C$229,0)</f>
        <v>4</v>
      </c>
    </row>
    <row r="84" spans="1:20" ht="15" customHeight="1" x14ac:dyDescent="0.2">
      <c r="A84" s="10" t="s">
        <v>127</v>
      </c>
      <c r="B84" s="11" t="s">
        <v>128</v>
      </c>
      <c r="D84" s="12">
        <v>85.46</v>
      </c>
      <c r="E84" s="12">
        <v>378.14</v>
      </c>
      <c r="F84" s="12">
        <v>116.03</v>
      </c>
      <c r="G84" s="12">
        <v>157.94</v>
      </c>
      <c r="H84" s="12">
        <v>82.99</v>
      </c>
      <c r="I84" s="12">
        <v>137.44</v>
      </c>
      <c r="J84" s="12">
        <v>223.05</v>
      </c>
      <c r="K84" s="12">
        <v>26.23</v>
      </c>
      <c r="M84" s="12">
        <v>6.52</v>
      </c>
      <c r="N84" s="12">
        <v>2.52</v>
      </c>
      <c r="O84" s="12">
        <v>175.1</v>
      </c>
      <c r="P84" s="12">
        <v>0</v>
      </c>
      <c r="R84" s="12">
        <v>1391.42</v>
      </c>
      <c r="T84" s="20">
        <f>MATCH($B84,'[1]Monthly Operations (Actuals)'!$C$111:$C$229,0)</f>
        <v>5</v>
      </c>
    </row>
    <row r="85" spans="1:20" ht="15" customHeight="1" x14ac:dyDescent="0.2">
      <c r="A85" s="10" t="s">
        <v>129</v>
      </c>
      <c r="B85" s="11" t="s">
        <v>130</v>
      </c>
      <c r="D85" s="12">
        <v>1447.33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M85" s="12">
        <v>0</v>
      </c>
      <c r="N85" s="12">
        <v>0</v>
      </c>
      <c r="O85" s="12">
        <v>0</v>
      </c>
      <c r="P85" s="12">
        <v>0</v>
      </c>
      <c r="R85" s="12">
        <v>1447.33</v>
      </c>
      <c r="T85" s="20">
        <f>MATCH($B85,'[1]Monthly Operations (Actuals)'!$C$111:$C$229,0)</f>
        <v>6</v>
      </c>
    </row>
    <row r="86" spans="1:20" ht="15" customHeight="1" x14ac:dyDescent="0.2">
      <c r="A86" s="10" t="s">
        <v>131</v>
      </c>
      <c r="B86" s="11" t="s">
        <v>132</v>
      </c>
      <c r="D86" s="12">
        <v>815.18</v>
      </c>
      <c r="E86" s="12">
        <v>300</v>
      </c>
      <c r="F86" s="12">
        <v>55</v>
      </c>
      <c r="G86" s="12">
        <v>0</v>
      </c>
      <c r="H86" s="12">
        <v>0</v>
      </c>
      <c r="I86" s="12">
        <v>0</v>
      </c>
      <c r="J86" s="12">
        <v>0</v>
      </c>
      <c r="K86" s="12">
        <v>55</v>
      </c>
      <c r="M86" s="12">
        <v>0</v>
      </c>
      <c r="N86" s="12">
        <v>-721.72</v>
      </c>
      <c r="O86" s="12">
        <v>0</v>
      </c>
      <c r="P86" s="12">
        <v>0</v>
      </c>
      <c r="R86" s="12">
        <v>503.46</v>
      </c>
      <c r="T86" s="20">
        <f>MATCH($B86,'[1]Monthly Operations (Actuals)'!$C$111:$C$229,0)</f>
        <v>7</v>
      </c>
    </row>
    <row r="87" spans="1:20" ht="15" customHeight="1" x14ac:dyDescent="0.2">
      <c r="A87" s="10" t="s">
        <v>133</v>
      </c>
      <c r="B87" s="11" t="s">
        <v>134</v>
      </c>
      <c r="D87" s="12">
        <v>171.86</v>
      </c>
      <c r="E87" s="12">
        <v>150.68</v>
      </c>
      <c r="F87" s="12">
        <v>250</v>
      </c>
      <c r="G87" s="12">
        <v>324.19</v>
      </c>
      <c r="H87" s="12">
        <v>195.3</v>
      </c>
      <c r="I87" s="12">
        <v>194.65</v>
      </c>
      <c r="J87" s="12">
        <v>139.94999999999999</v>
      </c>
      <c r="K87" s="12">
        <v>-8.4</v>
      </c>
      <c r="M87" s="12">
        <v>175.27</v>
      </c>
      <c r="N87" s="12">
        <v>182.61</v>
      </c>
      <c r="O87" s="12">
        <v>199.24</v>
      </c>
      <c r="P87" s="12">
        <v>175.27</v>
      </c>
      <c r="R87" s="12">
        <v>2150.62</v>
      </c>
      <c r="T87" s="20">
        <f>MATCH($B87,'[1]Monthly Operations (Actuals)'!$C$111:$C$229,0)</f>
        <v>8</v>
      </c>
    </row>
    <row r="88" spans="1:20" ht="15" customHeight="1" x14ac:dyDescent="0.2">
      <c r="A88" s="10" t="s">
        <v>135</v>
      </c>
      <c r="B88" s="11" t="s">
        <v>136</v>
      </c>
      <c r="D88" s="12">
        <v>3386.16</v>
      </c>
      <c r="E88" s="12">
        <v>418</v>
      </c>
      <c r="F88" s="12">
        <v>1013</v>
      </c>
      <c r="G88" s="12">
        <v>3371.17</v>
      </c>
      <c r="H88" s="12">
        <v>1284.96</v>
      </c>
      <c r="I88" s="12">
        <v>448.93</v>
      </c>
      <c r="J88" s="12">
        <v>3415.15</v>
      </c>
      <c r="K88" s="12">
        <v>665.6</v>
      </c>
      <c r="M88" s="12">
        <v>448.93</v>
      </c>
      <c r="N88" s="12">
        <v>3402.1</v>
      </c>
      <c r="O88" s="12">
        <v>448.93</v>
      </c>
      <c r="P88" s="12">
        <v>448.93</v>
      </c>
      <c r="R88" s="12">
        <v>18751.86</v>
      </c>
      <c r="T88" s="20">
        <f>MATCH($B88,'[1]Monthly Operations (Actuals)'!$C$111:$C$229,0)</f>
        <v>9</v>
      </c>
    </row>
    <row r="89" spans="1:20" ht="15" customHeight="1" x14ac:dyDescent="0.2">
      <c r="A89" s="10" t="s">
        <v>137</v>
      </c>
      <c r="B89" s="11" t="s">
        <v>138</v>
      </c>
      <c r="D89" s="12">
        <v>220.1</v>
      </c>
      <c r="E89" s="12">
        <v>175.98</v>
      </c>
      <c r="F89" s="12">
        <v>298.95</v>
      </c>
      <c r="G89" s="12">
        <v>661.76</v>
      </c>
      <c r="H89" s="12">
        <v>799.79</v>
      </c>
      <c r="I89" s="12">
        <v>-132.30000000000001</v>
      </c>
      <c r="J89" s="12">
        <v>364.75</v>
      </c>
      <c r="K89" s="12">
        <v>356.25</v>
      </c>
      <c r="M89" s="12">
        <v>251.13</v>
      </c>
      <c r="N89" s="12">
        <v>267.44</v>
      </c>
      <c r="O89" s="12">
        <v>267.26</v>
      </c>
      <c r="P89" s="12">
        <v>116.62</v>
      </c>
      <c r="R89" s="12">
        <v>3647.73</v>
      </c>
      <c r="T89" s="20">
        <f>MATCH($B89,'[1]Monthly Operations (Actuals)'!$C$111:$C$229,0)</f>
        <v>10</v>
      </c>
    </row>
    <row r="90" spans="1:20" ht="15" customHeight="1" x14ac:dyDescent="0.2">
      <c r="A90" s="10" t="s">
        <v>139</v>
      </c>
      <c r="B90" s="11" t="s">
        <v>140</v>
      </c>
      <c r="D90" s="12">
        <v>95.17</v>
      </c>
      <c r="E90" s="12">
        <v>81.400000000000006</v>
      </c>
      <c r="F90" s="12">
        <v>44.33</v>
      </c>
      <c r="G90" s="12">
        <v>15.9</v>
      </c>
      <c r="H90" s="12">
        <v>37.1</v>
      </c>
      <c r="I90" s="12">
        <v>37.020000000000003</v>
      </c>
      <c r="J90" s="12">
        <v>67.13</v>
      </c>
      <c r="K90" s="12">
        <v>18.239999999999998</v>
      </c>
      <c r="M90" s="12">
        <v>52.78</v>
      </c>
      <c r="N90" s="12">
        <v>42.75</v>
      </c>
      <c r="O90" s="12">
        <v>6.84</v>
      </c>
      <c r="P90" s="12">
        <v>43.32</v>
      </c>
      <c r="R90" s="12">
        <v>541.98</v>
      </c>
      <c r="T90" s="20">
        <f>MATCH($B90,'[1]Monthly Operations (Actuals)'!$C$111:$C$229,0)</f>
        <v>11</v>
      </c>
    </row>
    <row r="91" spans="1:20" ht="15" customHeight="1" x14ac:dyDescent="0.2">
      <c r="A91" s="10" t="s">
        <v>141</v>
      </c>
      <c r="B91" s="11" t="s">
        <v>142</v>
      </c>
      <c r="D91" s="12">
        <v>0</v>
      </c>
      <c r="E91" s="12">
        <v>7.38</v>
      </c>
      <c r="F91" s="12">
        <v>-7.38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M91" s="12">
        <v>0</v>
      </c>
      <c r="N91" s="12">
        <v>0</v>
      </c>
      <c r="O91" s="12">
        <v>0</v>
      </c>
      <c r="P91" s="12">
        <v>0</v>
      </c>
      <c r="R91" s="12">
        <v>0</v>
      </c>
      <c r="T91" s="20">
        <f>MATCH($B91,'[1]Monthly Operations (Actuals)'!$C$111:$C$229,0)</f>
        <v>12</v>
      </c>
    </row>
    <row r="92" spans="1:20" ht="15" customHeight="1" x14ac:dyDescent="0.2">
      <c r="A92" s="10" t="s">
        <v>143</v>
      </c>
      <c r="B92" s="11" t="s">
        <v>144</v>
      </c>
      <c r="D92" s="12">
        <v>7.07</v>
      </c>
      <c r="E92" s="12">
        <v>7.07</v>
      </c>
      <c r="F92" s="12">
        <v>7</v>
      </c>
      <c r="G92" s="12">
        <v>7</v>
      </c>
      <c r="H92" s="12">
        <v>14.84</v>
      </c>
      <c r="I92" s="12">
        <v>7</v>
      </c>
      <c r="J92" s="12">
        <v>7</v>
      </c>
      <c r="K92" s="12">
        <v>7.42</v>
      </c>
      <c r="M92" s="12">
        <v>7</v>
      </c>
      <c r="N92" s="12">
        <v>7</v>
      </c>
      <c r="O92" s="12">
        <v>7</v>
      </c>
      <c r="P92" s="12">
        <v>7</v>
      </c>
      <c r="R92" s="12">
        <v>92.4</v>
      </c>
      <c r="T92" s="20">
        <f>MATCH($B92,'[1]Monthly Operations (Actuals)'!$C$111:$C$229,0)</f>
        <v>13</v>
      </c>
    </row>
    <row r="93" spans="1:20" ht="15" customHeight="1" x14ac:dyDescent="0.2">
      <c r="A93" s="10" t="s">
        <v>145</v>
      </c>
      <c r="B93" s="11" t="s">
        <v>146</v>
      </c>
      <c r="D93" s="12">
        <v>0</v>
      </c>
      <c r="E93" s="12">
        <v>0</v>
      </c>
      <c r="F93" s="12">
        <v>20.16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M93" s="12">
        <v>0</v>
      </c>
      <c r="N93" s="12">
        <v>0</v>
      </c>
      <c r="O93" s="12">
        <v>0</v>
      </c>
      <c r="P93" s="12">
        <v>0</v>
      </c>
      <c r="R93" s="12">
        <v>20.16</v>
      </c>
      <c r="T93" s="20">
        <f>MATCH($B93,'[1]Monthly Operations (Actuals)'!$C$111:$C$229,0)</f>
        <v>14</v>
      </c>
    </row>
    <row r="94" spans="1:20" ht="15" customHeight="1" x14ac:dyDescent="0.2">
      <c r="A94" s="10" t="s">
        <v>147</v>
      </c>
      <c r="B94" s="11" t="s">
        <v>148</v>
      </c>
      <c r="D94" s="12">
        <v>145.84</v>
      </c>
      <c r="E94" s="12">
        <v>94.05</v>
      </c>
      <c r="F94" s="12">
        <v>41.43</v>
      </c>
      <c r="G94" s="12">
        <v>100</v>
      </c>
      <c r="H94" s="12">
        <v>-15</v>
      </c>
      <c r="I94" s="12">
        <v>219.71</v>
      </c>
      <c r="J94" s="12">
        <v>0</v>
      </c>
      <c r="K94" s="12">
        <v>156.22999999999999</v>
      </c>
      <c r="M94" s="12">
        <v>68.2</v>
      </c>
      <c r="N94" s="12">
        <v>567.70000000000005</v>
      </c>
      <c r="O94" s="12">
        <v>105</v>
      </c>
      <c r="P94" s="12">
        <v>730.53</v>
      </c>
      <c r="R94" s="12">
        <v>2213.69</v>
      </c>
      <c r="T94" s="20">
        <f>MATCH($B94,'[1]Monthly Operations (Actuals)'!$C$111:$C$229,0)</f>
        <v>15</v>
      </c>
    </row>
    <row r="95" spans="1:20" ht="15" customHeight="1" x14ac:dyDescent="0.2">
      <c r="A95" s="10" t="s">
        <v>149</v>
      </c>
      <c r="B95" s="11" t="s">
        <v>150</v>
      </c>
      <c r="D95" s="14">
        <v>115.29</v>
      </c>
      <c r="E95" s="14">
        <v>146.76</v>
      </c>
      <c r="F95" s="14">
        <v>115.29</v>
      </c>
      <c r="G95" s="14">
        <v>115.29</v>
      </c>
      <c r="H95" s="14">
        <v>115.29</v>
      </c>
      <c r="I95" s="14">
        <v>-68.239999999999995</v>
      </c>
      <c r="J95" s="14">
        <v>206.76</v>
      </c>
      <c r="K95" s="14">
        <v>143.82</v>
      </c>
      <c r="M95" s="14">
        <v>143.82</v>
      </c>
      <c r="N95" s="14">
        <v>236.76</v>
      </c>
      <c r="O95" s="14">
        <v>299.7</v>
      </c>
      <c r="P95" s="14">
        <v>215.73</v>
      </c>
      <c r="R95" s="14">
        <v>1786.27</v>
      </c>
      <c r="T95" s="20">
        <f>MATCH($B95,'[1]Monthly Operations (Actuals)'!$C$111:$C$229,0)</f>
        <v>16</v>
      </c>
    </row>
    <row r="96" spans="1:20" ht="15" customHeight="1" x14ac:dyDescent="0.2">
      <c r="A96" s="7" t="s">
        <v>151</v>
      </c>
      <c r="B96" s="8" t="s">
        <v>152</v>
      </c>
      <c r="D96" s="13">
        <v>7758.96</v>
      </c>
      <c r="E96" s="13">
        <v>3630.96</v>
      </c>
      <c r="F96" s="13">
        <v>3628.95</v>
      </c>
      <c r="G96" s="13">
        <v>6755.09</v>
      </c>
      <c r="H96" s="13">
        <v>3998.64</v>
      </c>
      <c r="I96" s="13">
        <v>2557.16</v>
      </c>
      <c r="J96" s="13">
        <v>6168.52</v>
      </c>
      <c r="K96" s="13">
        <v>3069.43</v>
      </c>
      <c r="M96" s="13">
        <v>2428.4299999999998</v>
      </c>
      <c r="N96" s="13">
        <v>6290.27</v>
      </c>
      <c r="O96" s="13">
        <v>3206.25</v>
      </c>
      <c r="P96" s="13">
        <v>3247.51</v>
      </c>
      <c r="R96" s="13">
        <v>52740.17</v>
      </c>
    </row>
    <row r="97" spans="1:20" ht="15" customHeight="1" x14ac:dyDescent="0.2">
      <c r="A97" s="10"/>
      <c r="B97" s="11"/>
      <c r="D97" s="10"/>
      <c r="E97" s="10"/>
      <c r="F97" s="10"/>
      <c r="G97" s="10"/>
      <c r="H97" s="10"/>
      <c r="I97" s="10"/>
      <c r="J97" s="10"/>
      <c r="K97" s="10"/>
      <c r="M97" s="10"/>
      <c r="N97" s="10"/>
      <c r="O97" s="10"/>
      <c r="P97" s="10"/>
      <c r="R97" s="10"/>
    </row>
    <row r="98" spans="1:20" ht="15" customHeight="1" x14ac:dyDescent="0.2">
      <c r="A98" s="7" t="s">
        <v>153</v>
      </c>
      <c r="B98" s="8" t="s">
        <v>154</v>
      </c>
      <c r="D98" s="9"/>
      <c r="E98" s="9"/>
      <c r="F98" s="9"/>
      <c r="G98" s="9"/>
      <c r="H98" s="9"/>
      <c r="I98" s="9"/>
      <c r="J98" s="9"/>
      <c r="K98" s="9"/>
      <c r="M98" s="9"/>
      <c r="N98" s="9"/>
      <c r="O98" s="9"/>
      <c r="P98" s="9"/>
      <c r="R98" s="9"/>
    </row>
    <row r="99" spans="1:20" ht="15" customHeight="1" x14ac:dyDescent="0.2">
      <c r="A99" s="10" t="s">
        <v>155</v>
      </c>
      <c r="B99" s="11" t="s">
        <v>156</v>
      </c>
      <c r="D99" s="14">
        <v>8294.6200000000008</v>
      </c>
      <c r="E99" s="14">
        <v>8024.57</v>
      </c>
      <c r="F99" s="14">
        <v>7931.05</v>
      </c>
      <c r="G99" s="14">
        <v>7949.13</v>
      </c>
      <c r="H99" s="14">
        <v>8139.57</v>
      </c>
      <c r="I99" s="14">
        <v>7496.83</v>
      </c>
      <c r="J99" s="14">
        <v>7767.64</v>
      </c>
      <c r="K99" s="14">
        <v>8616.01</v>
      </c>
      <c r="M99" s="14">
        <v>7973.28</v>
      </c>
      <c r="N99" s="14">
        <v>8267.27</v>
      </c>
      <c r="O99" s="14">
        <v>8081.75</v>
      </c>
      <c r="P99" s="14">
        <v>8180.88</v>
      </c>
      <c r="R99" s="14">
        <v>96722.6</v>
      </c>
      <c r="T99" s="20">
        <f>MATCH($B99,'[1]Monthly Operations (Actuals)'!$C$111:$C$229,0)</f>
        <v>17</v>
      </c>
    </row>
    <row r="100" spans="1:20" ht="15" customHeight="1" x14ac:dyDescent="0.2">
      <c r="A100" s="7" t="s">
        <v>157</v>
      </c>
      <c r="B100" s="8" t="s">
        <v>158</v>
      </c>
      <c r="D100" s="13">
        <v>8294.6200000000008</v>
      </c>
      <c r="E100" s="13">
        <v>8024.57</v>
      </c>
      <c r="F100" s="13">
        <v>7931.05</v>
      </c>
      <c r="G100" s="13">
        <v>7949.13</v>
      </c>
      <c r="H100" s="13">
        <v>8139.57</v>
      </c>
      <c r="I100" s="13">
        <v>7496.83</v>
      </c>
      <c r="J100" s="13">
        <v>7767.64</v>
      </c>
      <c r="K100" s="13">
        <v>8616.01</v>
      </c>
      <c r="M100" s="13">
        <v>7973.28</v>
      </c>
      <c r="N100" s="13">
        <v>8267.27</v>
      </c>
      <c r="O100" s="13">
        <v>8081.75</v>
      </c>
      <c r="P100" s="13">
        <v>8180.88</v>
      </c>
      <c r="R100" s="13">
        <v>96722.6</v>
      </c>
    </row>
    <row r="101" spans="1:20" ht="15" customHeight="1" x14ac:dyDescent="0.2">
      <c r="A101" s="10"/>
      <c r="B101" s="11"/>
      <c r="D101" s="10"/>
      <c r="E101" s="10"/>
      <c r="F101" s="10"/>
      <c r="G101" s="10"/>
      <c r="H101" s="10"/>
      <c r="I101" s="10"/>
      <c r="J101" s="10"/>
      <c r="K101" s="10"/>
      <c r="M101" s="10"/>
      <c r="N101" s="10"/>
      <c r="O101" s="10"/>
      <c r="P101" s="10"/>
      <c r="R101" s="10"/>
    </row>
    <row r="102" spans="1:20" ht="15" customHeight="1" x14ac:dyDescent="0.2">
      <c r="A102" s="7" t="s">
        <v>159</v>
      </c>
      <c r="B102" s="8" t="s">
        <v>160</v>
      </c>
      <c r="D102" s="9"/>
      <c r="E102" s="9"/>
      <c r="F102" s="9"/>
      <c r="G102" s="9"/>
      <c r="H102" s="9"/>
      <c r="I102" s="9"/>
      <c r="J102" s="9"/>
      <c r="K102" s="9"/>
      <c r="M102" s="9"/>
      <c r="N102" s="9"/>
      <c r="O102" s="9"/>
      <c r="P102" s="9"/>
      <c r="R102" s="9"/>
    </row>
    <row r="103" spans="1:20" ht="15" customHeight="1" x14ac:dyDescent="0.2">
      <c r="A103" s="10" t="s">
        <v>161</v>
      </c>
      <c r="B103" s="11" t="s">
        <v>162</v>
      </c>
      <c r="D103" s="12">
        <v>5961.55</v>
      </c>
      <c r="E103" s="12">
        <v>5688.25</v>
      </c>
      <c r="F103" s="12">
        <v>4307.7</v>
      </c>
      <c r="G103" s="12">
        <v>5692.31</v>
      </c>
      <c r="H103" s="12">
        <v>5769.24</v>
      </c>
      <c r="I103" s="12">
        <v>6306.2</v>
      </c>
      <c r="J103" s="12">
        <v>6192.91</v>
      </c>
      <c r="K103" s="12">
        <v>6387.38</v>
      </c>
      <c r="M103" s="12">
        <v>6387.37</v>
      </c>
      <c r="N103" s="12">
        <v>1713.74</v>
      </c>
      <c r="O103" s="12">
        <v>6720.75</v>
      </c>
      <c r="P103" s="12">
        <v>5721.63</v>
      </c>
      <c r="R103" s="12">
        <v>66849.03</v>
      </c>
      <c r="T103" s="20">
        <f>MATCH($B103,'[1]Monthly Operations (Actuals)'!$C$111:$C$229,0)</f>
        <v>18</v>
      </c>
    </row>
    <row r="104" spans="1:20" ht="15" customHeight="1" x14ac:dyDescent="0.2">
      <c r="A104" s="10" t="s">
        <v>163</v>
      </c>
      <c r="B104" s="11" t="s">
        <v>164</v>
      </c>
      <c r="D104" s="12">
        <v>3867.7</v>
      </c>
      <c r="E104" s="12">
        <v>3084.93</v>
      </c>
      <c r="F104" s="12">
        <v>3440</v>
      </c>
      <c r="G104" s="12">
        <v>3429.82</v>
      </c>
      <c r="H104" s="12">
        <v>3524.47</v>
      </c>
      <c r="I104" s="12">
        <v>2898.57</v>
      </c>
      <c r="J104" s="12">
        <v>443.43</v>
      </c>
      <c r="K104" s="12">
        <v>1605.83</v>
      </c>
      <c r="M104" s="12">
        <v>101.18</v>
      </c>
      <c r="N104" s="12">
        <v>6077.84</v>
      </c>
      <c r="O104" s="12">
        <v>4241.05</v>
      </c>
      <c r="P104" s="12">
        <v>3450</v>
      </c>
      <c r="R104" s="12">
        <v>36164.82</v>
      </c>
      <c r="T104" s="20">
        <f>MATCH($B104,'[1]Monthly Operations (Actuals)'!$C$111:$C$229,0)</f>
        <v>19</v>
      </c>
    </row>
    <row r="105" spans="1:20" ht="15" customHeight="1" x14ac:dyDescent="0.2">
      <c r="A105" s="10" t="s">
        <v>165</v>
      </c>
      <c r="B105" s="11" t="s">
        <v>166</v>
      </c>
      <c r="D105" s="12">
        <v>2508</v>
      </c>
      <c r="E105" s="12">
        <v>2938.86</v>
      </c>
      <c r="F105" s="12">
        <v>2644</v>
      </c>
      <c r="G105" s="12">
        <v>2727.14</v>
      </c>
      <c r="H105" s="12">
        <v>2730.29</v>
      </c>
      <c r="I105" s="12">
        <v>2812.57</v>
      </c>
      <c r="J105" s="12">
        <v>2851.43</v>
      </c>
      <c r="K105" s="12">
        <v>2768.43</v>
      </c>
      <c r="M105" s="12">
        <v>2781</v>
      </c>
      <c r="N105" s="12">
        <v>2777.04</v>
      </c>
      <c r="O105" s="12">
        <v>2845.1</v>
      </c>
      <c r="P105" s="12">
        <v>2525</v>
      </c>
      <c r="R105" s="12">
        <v>32908.86</v>
      </c>
      <c r="T105" s="20">
        <f>MATCH($B105,'[1]Monthly Operations (Actuals)'!$C$111:$C$229,0)</f>
        <v>20</v>
      </c>
    </row>
    <row r="106" spans="1:20" ht="15" customHeight="1" x14ac:dyDescent="0.2">
      <c r="A106" s="10" t="s">
        <v>167</v>
      </c>
      <c r="B106" s="11" t="s">
        <v>168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252</v>
      </c>
      <c r="K106" s="12">
        <v>-105</v>
      </c>
      <c r="M106" s="12">
        <v>0</v>
      </c>
      <c r="N106" s="12">
        <v>3818.72</v>
      </c>
      <c r="O106" s="12">
        <v>3787.53</v>
      </c>
      <c r="P106" s="12">
        <v>2838.75</v>
      </c>
      <c r="R106" s="12">
        <v>10592</v>
      </c>
      <c r="T106" s="20">
        <f>MATCH($B106,'[1]Monthly Operations (Actuals)'!$C$111:$C$229,0)</f>
        <v>21</v>
      </c>
    </row>
    <row r="107" spans="1:20" ht="15" customHeight="1" x14ac:dyDescent="0.2">
      <c r="A107" s="10" t="s">
        <v>169</v>
      </c>
      <c r="B107" s="11" t="s">
        <v>170</v>
      </c>
      <c r="D107" s="12">
        <v>7493.16</v>
      </c>
      <c r="E107" s="12">
        <v>8115.41</v>
      </c>
      <c r="F107" s="12">
        <v>6761</v>
      </c>
      <c r="G107" s="12">
        <v>6554.11</v>
      </c>
      <c r="H107" s="12">
        <v>7278.77</v>
      </c>
      <c r="I107" s="12">
        <v>7133.12</v>
      </c>
      <c r="J107" s="12">
        <v>7226.21</v>
      </c>
      <c r="K107" s="12">
        <v>7971.88</v>
      </c>
      <c r="M107" s="12">
        <v>6639.84</v>
      </c>
      <c r="N107" s="12">
        <v>7474.5</v>
      </c>
      <c r="O107" s="12">
        <v>7486.04</v>
      </c>
      <c r="P107" s="12">
        <v>4408.18</v>
      </c>
      <c r="R107" s="12">
        <v>84542.22</v>
      </c>
      <c r="T107" s="20">
        <f>MATCH($B107,'[1]Monthly Operations (Actuals)'!$C$111:$C$229,0)</f>
        <v>22</v>
      </c>
    </row>
    <row r="108" spans="1:20" ht="15" customHeight="1" x14ac:dyDescent="0.2">
      <c r="A108" s="10" t="s">
        <v>171</v>
      </c>
      <c r="B108" s="11" t="s">
        <v>172</v>
      </c>
      <c r="D108" s="12">
        <v>0</v>
      </c>
      <c r="E108" s="12">
        <v>3536.25</v>
      </c>
      <c r="F108" s="12">
        <v>2250</v>
      </c>
      <c r="G108" s="12">
        <v>2661.43</v>
      </c>
      <c r="H108" s="12">
        <v>2461.0700000000002</v>
      </c>
      <c r="I108" s="12">
        <v>2501.79</v>
      </c>
      <c r="J108" s="12">
        <v>2650.46</v>
      </c>
      <c r="K108" s="12">
        <v>2558.3000000000002</v>
      </c>
      <c r="M108" s="12">
        <v>2405.35</v>
      </c>
      <c r="N108" s="12">
        <v>2343.56</v>
      </c>
      <c r="O108" s="12">
        <v>2684.25</v>
      </c>
      <c r="P108" s="12">
        <v>2133</v>
      </c>
      <c r="R108" s="12">
        <v>28185.46</v>
      </c>
      <c r="T108" s="20">
        <f>MATCH($B108,'[1]Monthly Operations (Actuals)'!$C$111:$C$229,0)</f>
        <v>23</v>
      </c>
    </row>
    <row r="109" spans="1:20" ht="15" customHeight="1" x14ac:dyDescent="0.2">
      <c r="A109" s="10" t="s">
        <v>173</v>
      </c>
      <c r="B109" s="11" t="s">
        <v>174</v>
      </c>
      <c r="D109" s="12">
        <v>1957.21</v>
      </c>
      <c r="E109" s="12">
        <v>-689.9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M109" s="12">
        <v>0</v>
      </c>
      <c r="N109" s="12">
        <v>3465.73</v>
      </c>
      <c r="O109" s="12">
        <v>3788.27</v>
      </c>
      <c r="P109" s="12">
        <v>3634.88</v>
      </c>
      <c r="R109" s="12">
        <v>12156.19</v>
      </c>
      <c r="T109" s="20">
        <f>MATCH($B109,'[1]Monthly Operations (Actuals)'!$C$111:$C$229,0)</f>
        <v>24</v>
      </c>
    </row>
    <row r="110" spans="1:20" ht="15" customHeight="1" x14ac:dyDescent="0.2">
      <c r="A110" s="10" t="s">
        <v>175</v>
      </c>
      <c r="B110" s="11" t="s">
        <v>176</v>
      </c>
      <c r="D110" s="12">
        <v>2640.24</v>
      </c>
      <c r="E110" s="12">
        <v>1027.17</v>
      </c>
      <c r="F110" s="12">
        <v>1424.27</v>
      </c>
      <c r="G110" s="12">
        <v>1746.42</v>
      </c>
      <c r="H110" s="12">
        <v>1654.45</v>
      </c>
      <c r="I110" s="12">
        <v>1518.77</v>
      </c>
      <c r="J110" s="12">
        <v>2474.41</v>
      </c>
      <c r="K110" s="12">
        <v>3013.29</v>
      </c>
      <c r="M110" s="12">
        <v>2365.73</v>
      </c>
      <c r="N110" s="12">
        <v>1227.43</v>
      </c>
      <c r="O110" s="12">
        <v>1310.52</v>
      </c>
      <c r="P110" s="12">
        <v>1300</v>
      </c>
      <c r="R110" s="12">
        <v>21702.7</v>
      </c>
      <c r="T110" s="20">
        <f>MATCH($B110,'[1]Monthly Operations (Actuals)'!$C$111:$C$229,0)</f>
        <v>25</v>
      </c>
    </row>
    <row r="111" spans="1:20" ht="15" customHeight="1" x14ac:dyDescent="0.2">
      <c r="A111" s="10" t="s">
        <v>177</v>
      </c>
      <c r="B111" s="11" t="s">
        <v>178</v>
      </c>
      <c r="D111" s="12">
        <v>1335.37</v>
      </c>
      <c r="E111" s="12">
        <v>1302.71</v>
      </c>
      <c r="F111" s="12">
        <v>1004.28</v>
      </c>
      <c r="G111" s="12">
        <v>1366.75</v>
      </c>
      <c r="H111" s="12">
        <v>1094.53</v>
      </c>
      <c r="I111" s="12">
        <v>1433.11</v>
      </c>
      <c r="J111" s="12">
        <v>861.99</v>
      </c>
      <c r="K111" s="12">
        <v>1378.79</v>
      </c>
      <c r="M111" s="12">
        <v>859.29</v>
      </c>
      <c r="N111" s="12">
        <v>1196.92</v>
      </c>
      <c r="O111" s="12">
        <v>1444.31</v>
      </c>
      <c r="P111" s="12">
        <v>1245.47</v>
      </c>
      <c r="R111" s="12">
        <v>14523.52</v>
      </c>
      <c r="T111" s="20">
        <f>MATCH($B111,'[1]Monthly Operations (Actuals)'!$C$111:$C$229,0)</f>
        <v>26</v>
      </c>
    </row>
    <row r="112" spans="1:20" ht="15" customHeight="1" x14ac:dyDescent="0.2">
      <c r="A112" s="10" t="s">
        <v>179</v>
      </c>
      <c r="B112" s="11" t="s">
        <v>180</v>
      </c>
      <c r="D112" s="12">
        <v>1067.8</v>
      </c>
      <c r="E112" s="12">
        <v>1064.56</v>
      </c>
      <c r="F112" s="12">
        <v>884.84</v>
      </c>
      <c r="G112" s="12">
        <v>938.53</v>
      </c>
      <c r="H112" s="12">
        <v>940.51</v>
      </c>
      <c r="I112" s="12">
        <v>960.24</v>
      </c>
      <c r="J112" s="12">
        <v>937.53</v>
      </c>
      <c r="K112" s="12">
        <v>1121.18</v>
      </c>
      <c r="M112" s="12">
        <v>846.83</v>
      </c>
      <c r="N112" s="12">
        <v>1760.49</v>
      </c>
      <c r="O112" s="12">
        <v>1750.96</v>
      </c>
      <c r="P112" s="12">
        <v>1290.07</v>
      </c>
      <c r="R112" s="12">
        <v>13563.54</v>
      </c>
      <c r="T112" s="20">
        <f>MATCH($B112,'[1]Monthly Operations (Actuals)'!$C$111:$C$229,0)</f>
        <v>27</v>
      </c>
    </row>
    <row r="113" spans="1:20" ht="15" customHeight="1" x14ac:dyDescent="0.2">
      <c r="A113" s="10" t="s">
        <v>181</v>
      </c>
      <c r="B113" s="11" t="s">
        <v>182</v>
      </c>
      <c r="D113" s="12">
        <v>2235.1799999999998</v>
      </c>
      <c r="E113" s="12">
        <v>3178.04</v>
      </c>
      <c r="F113" s="12">
        <v>2359.37</v>
      </c>
      <c r="G113" s="12">
        <v>4947.0600000000004</v>
      </c>
      <c r="H113" s="12">
        <v>4332.75</v>
      </c>
      <c r="I113" s="12">
        <v>4885.54</v>
      </c>
      <c r="J113" s="12">
        <v>2854.9</v>
      </c>
      <c r="K113" s="12">
        <v>3493.68</v>
      </c>
      <c r="M113" s="12">
        <v>3022</v>
      </c>
      <c r="N113" s="12">
        <v>1089.6099999999999</v>
      </c>
      <c r="O113" s="12">
        <v>4870.93</v>
      </c>
      <c r="P113" s="12">
        <v>2347.2399999999998</v>
      </c>
      <c r="R113" s="12">
        <v>39616.300000000003</v>
      </c>
      <c r="T113" s="20">
        <f>MATCH($B113,'[1]Monthly Operations (Actuals)'!$C$111:$C$229,0)</f>
        <v>28</v>
      </c>
    </row>
    <row r="114" spans="1:20" ht="15" customHeight="1" x14ac:dyDescent="0.2">
      <c r="A114" s="10" t="s">
        <v>183</v>
      </c>
      <c r="B114" s="11" t="s">
        <v>184</v>
      </c>
      <c r="D114" s="12">
        <v>119.15</v>
      </c>
      <c r="E114" s="12">
        <v>192.86</v>
      </c>
      <c r="F114" s="12">
        <v>177.86</v>
      </c>
      <c r="G114" s="12">
        <v>257.68</v>
      </c>
      <c r="H114" s="12">
        <v>192.88</v>
      </c>
      <c r="I114" s="12">
        <v>111.93</v>
      </c>
      <c r="J114" s="12">
        <v>27.54</v>
      </c>
      <c r="K114" s="12">
        <v>111.54</v>
      </c>
      <c r="M114" s="12">
        <v>185.63</v>
      </c>
      <c r="N114" s="12">
        <v>189.01</v>
      </c>
      <c r="O114" s="12">
        <v>50.47</v>
      </c>
      <c r="P114" s="12">
        <v>0</v>
      </c>
      <c r="R114" s="12">
        <v>1616.55</v>
      </c>
      <c r="T114" s="20">
        <f>MATCH($B114,'[1]Monthly Operations (Actuals)'!$C$111:$C$229,0)</f>
        <v>29</v>
      </c>
    </row>
    <row r="115" spans="1:20" ht="15" customHeight="1" x14ac:dyDescent="0.2">
      <c r="A115" s="10" t="s">
        <v>185</v>
      </c>
      <c r="B115" s="11" t="s">
        <v>186</v>
      </c>
      <c r="D115" s="12">
        <v>398.72</v>
      </c>
      <c r="E115" s="12">
        <v>471.27</v>
      </c>
      <c r="F115" s="12">
        <v>355.06</v>
      </c>
      <c r="G115" s="12">
        <v>385.49</v>
      </c>
      <c r="H115" s="12">
        <v>398.28</v>
      </c>
      <c r="I115" s="12">
        <v>396.24</v>
      </c>
      <c r="J115" s="12">
        <v>358.98</v>
      </c>
      <c r="K115" s="12">
        <v>387.73</v>
      </c>
      <c r="M115" s="12">
        <v>335.17</v>
      </c>
      <c r="N115" s="12">
        <v>494.44</v>
      </c>
      <c r="O115" s="12">
        <v>569.21</v>
      </c>
      <c r="P115" s="12">
        <v>595.98</v>
      </c>
      <c r="R115" s="12">
        <v>5146.57</v>
      </c>
      <c r="T115" s="20">
        <f>MATCH($B115,'[1]Monthly Operations (Actuals)'!$C$111:$C$229,0)</f>
        <v>30</v>
      </c>
    </row>
    <row r="116" spans="1:20" ht="15" customHeight="1" x14ac:dyDescent="0.2">
      <c r="A116" s="10" t="s">
        <v>187</v>
      </c>
      <c r="B116" s="11" t="s">
        <v>188</v>
      </c>
      <c r="D116" s="12">
        <v>98.23</v>
      </c>
      <c r="E116" s="12">
        <v>98.23</v>
      </c>
      <c r="F116" s="12">
        <v>98.23</v>
      </c>
      <c r="G116" s="12">
        <v>98.23</v>
      </c>
      <c r="H116" s="12">
        <v>128.22999999999999</v>
      </c>
      <c r="I116" s="12">
        <v>98.23</v>
      </c>
      <c r="J116" s="12">
        <v>104.5</v>
      </c>
      <c r="K116" s="12">
        <v>102.41</v>
      </c>
      <c r="M116" s="12">
        <v>102.41</v>
      </c>
      <c r="N116" s="12">
        <v>102.41</v>
      </c>
      <c r="O116" s="12">
        <v>102.41</v>
      </c>
      <c r="P116" s="12">
        <v>102.41</v>
      </c>
      <c r="R116" s="12">
        <v>1235.93</v>
      </c>
      <c r="T116" s="20">
        <f>MATCH($B116,'[1]Monthly Operations (Actuals)'!$C$111:$C$229,0)</f>
        <v>31</v>
      </c>
    </row>
    <row r="117" spans="1:20" ht="15" customHeight="1" x14ac:dyDescent="0.2">
      <c r="A117" s="10" t="s">
        <v>189</v>
      </c>
      <c r="B117" s="11" t="s">
        <v>190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500</v>
      </c>
      <c r="K117" s="12">
        <v>6657.17</v>
      </c>
      <c r="M117" s="12">
        <v>5382.44</v>
      </c>
      <c r="N117" s="12">
        <v>1324.88</v>
      </c>
      <c r="O117" s="12">
        <v>1077.56</v>
      </c>
      <c r="P117" s="12">
        <v>0</v>
      </c>
      <c r="R117" s="12">
        <v>14942.05</v>
      </c>
      <c r="T117" s="20">
        <f>MATCH($B117,'[1]Monthly Operations (Actuals)'!$C$111:$C$229,0)</f>
        <v>32</v>
      </c>
    </row>
    <row r="118" spans="1:20" ht="15" customHeight="1" x14ac:dyDescent="0.2">
      <c r="A118" s="10" t="s">
        <v>191</v>
      </c>
      <c r="B118" s="11" t="s">
        <v>192</v>
      </c>
      <c r="D118" s="12">
        <v>0</v>
      </c>
      <c r="E118" s="12">
        <v>118.02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M118" s="12">
        <v>18.93</v>
      </c>
      <c r="N118" s="12">
        <v>0</v>
      </c>
      <c r="O118" s="12">
        <v>381.49</v>
      </c>
      <c r="P118" s="12">
        <v>0</v>
      </c>
      <c r="R118" s="12">
        <v>518.44000000000005</v>
      </c>
      <c r="T118" s="20">
        <f>MATCH($B118,'[1]Monthly Operations (Actuals)'!$C$111:$C$229,0)</f>
        <v>33</v>
      </c>
    </row>
    <row r="119" spans="1:20" ht="15" customHeight="1" x14ac:dyDescent="0.2">
      <c r="A119" s="10" t="s">
        <v>193</v>
      </c>
      <c r="B119" s="11" t="s">
        <v>194</v>
      </c>
      <c r="D119" s="12">
        <v>148.75</v>
      </c>
      <c r="E119" s="12">
        <v>276.25</v>
      </c>
      <c r="F119" s="12">
        <v>191.25</v>
      </c>
      <c r="G119" s="12">
        <v>148.75</v>
      </c>
      <c r="H119" s="12">
        <v>212.5</v>
      </c>
      <c r="I119" s="12">
        <v>212.5</v>
      </c>
      <c r="J119" s="12">
        <v>148.75</v>
      </c>
      <c r="K119" s="12">
        <v>125</v>
      </c>
      <c r="M119" s="12">
        <v>127.5</v>
      </c>
      <c r="N119" s="12">
        <v>191.25</v>
      </c>
      <c r="O119" s="12">
        <v>106.25</v>
      </c>
      <c r="P119" s="12">
        <v>146.25</v>
      </c>
      <c r="R119" s="12">
        <v>2035</v>
      </c>
      <c r="T119" s="20">
        <f>MATCH($B119,'[1]Monthly Operations (Actuals)'!$C$111:$C$229,0)</f>
        <v>34</v>
      </c>
    </row>
    <row r="120" spans="1:20" ht="15" customHeight="1" x14ac:dyDescent="0.2">
      <c r="A120" s="10" t="s">
        <v>195</v>
      </c>
      <c r="B120" s="11" t="s">
        <v>196</v>
      </c>
      <c r="D120" s="14">
        <v>283.14999999999998</v>
      </c>
      <c r="E120" s="14">
        <v>26.71</v>
      </c>
      <c r="F120" s="14">
        <v>0</v>
      </c>
      <c r="G120" s="14">
        <v>0</v>
      </c>
      <c r="H120" s="14">
        <v>0</v>
      </c>
      <c r="I120" s="14">
        <v>199.02</v>
      </c>
      <c r="J120" s="14">
        <v>289.58999999999997</v>
      </c>
      <c r="K120" s="14">
        <v>27.58</v>
      </c>
      <c r="M120" s="14">
        <v>0</v>
      </c>
      <c r="N120" s="14">
        <v>1057.3800000000001</v>
      </c>
      <c r="O120" s="14">
        <v>242.17</v>
      </c>
      <c r="P120" s="14">
        <v>0</v>
      </c>
      <c r="R120" s="14">
        <v>2125.6</v>
      </c>
      <c r="T120" s="20">
        <f>MATCH($B120,'[1]Monthly Operations (Actuals)'!$C$111:$C$229,0)</f>
        <v>35</v>
      </c>
    </row>
    <row r="121" spans="1:20" ht="15" customHeight="1" x14ac:dyDescent="0.2">
      <c r="A121" s="7" t="s">
        <v>197</v>
      </c>
      <c r="B121" s="8" t="s">
        <v>198</v>
      </c>
      <c r="D121" s="13">
        <v>30114.21</v>
      </c>
      <c r="E121" s="13">
        <v>30429.62</v>
      </c>
      <c r="F121" s="13">
        <v>25897.86</v>
      </c>
      <c r="G121" s="13">
        <v>30953.72</v>
      </c>
      <c r="H121" s="13">
        <v>30717.97</v>
      </c>
      <c r="I121" s="13">
        <v>31467.83</v>
      </c>
      <c r="J121" s="13">
        <v>28174.63</v>
      </c>
      <c r="K121" s="13">
        <v>37605.19</v>
      </c>
      <c r="M121" s="13">
        <v>31560.67</v>
      </c>
      <c r="N121" s="13">
        <v>36304.949999999997</v>
      </c>
      <c r="O121" s="13">
        <v>43459.27</v>
      </c>
      <c r="P121" s="13">
        <v>31738.86</v>
      </c>
      <c r="R121" s="13">
        <v>388424.78</v>
      </c>
    </row>
    <row r="122" spans="1:20" ht="15" customHeight="1" x14ac:dyDescent="0.2">
      <c r="A122" s="10"/>
      <c r="B122" s="11"/>
      <c r="D122" s="10"/>
      <c r="E122" s="10"/>
      <c r="F122" s="10"/>
      <c r="G122" s="10"/>
      <c r="H122" s="10"/>
      <c r="I122" s="10"/>
      <c r="J122" s="10"/>
      <c r="K122" s="10"/>
      <c r="M122" s="10"/>
      <c r="N122" s="10"/>
      <c r="O122" s="10"/>
      <c r="P122" s="10"/>
      <c r="R122" s="10"/>
    </row>
    <row r="123" spans="1:20" ht="15" customHeight="1" x14ac:dyDescent="0.2">
      <c r="A123" s="7" t="s">
        <v>199</v>
      </c>
      <c r="B123" s="8" t="s">
        <v>200</v>
      </c>
      <c r="D123" s="9"/>
      <c r="E123" s="9"/>
      <c r="F123" s="9"/>
      <c r="G123" s="9"/>
      <c r="H123" s="9"/>
      <c r="I123" s="9"/>
      <c r="J123" s="9"/>
      <c r="K123" s="9"/>
      <c r="M123" s="9"/>
      <c r="N123" s="9"/>
      <c r="O123" s="9"/>
      <c r="P123" s="9"/>
      <c r="R123" s="9"/>
    </row>
    <row r="124" spans="1:20" ht="15" customHeight="1" x14ac:dyDescent="0.2">
      <c r="A124" s="10" t="s">
        <v>201</v>
      </c>
      <c r="B124" s="11" t="s">
        <v>202</v>
      </c>
      <c r="D124" s="14">
        <v>2421.83</v>
      </c>
      <c r="E124" s="14">
        <v>2421.83</v>
      </c>
      <c r="F124" s="14">
        <v>2421.83</v>
      </c>
      <c r="G124" s="14">
        <v>2421.83</v>
      </c>
      <c r="H124" s="14">
        <v>2421.83</v>
      </c>
      <c r="I124" s="14">
        <v>2421.83</v>
      </c>
      <c r="J124" s="14">
        <v>2421.83</v>
      </c>
      <c r="K124" s="14">
        <v>2421.83</v>
      </c>
      <c r="M124" s="14">
        <v>3197.75</v>
      </c>
      <c r="N124" s="14">
        <v>3197.75</v>
      </c>
      <c r="O124" s="14">
        <v>3197.75</v>
      </c>
      <c r="P124" s="14">
        <v>3197.75</v>
      </c>
      <c r="R124" s="14">
        <v>32165.64</v>
      </c>
      <c r="T124" s="20">
        <f>MATCH($B124,'[1]Monthly Operations (Actuals)'!$C$111:$C$229,0)</f>
        <v>36</v>
      </c>
    </row>
    <row r="125" spans="1:20" ht="15" customHeight="1" x14ac:dyDescent="0.2">
      <c r="A125" s="7" t="s">
        <v>203</v>
      </c>
      <c r="B125" s="8" t="s">
        <v>204</v>
      </c>
      <c r="D125" s="13">
        <v>2421.83</v>
      </c>
      <c r="E125" s="13">
        <v>2421.83</v>
      </c>
      <c r="F125" s="13">
        <v>2421.83</v>
      </c>
      <c r="G125" s="13">
        <v>2421.83</v>
      </c>
      <c r="H125" s="13">
        <v>2421.83</v>
      </c>
      <c r="I125" s="13">
        <v>2421.83</v>
      </c>
      <c r="J125" s="13">
        <v>2421.83</v>
      </c>
      <c r="K125" s="13">
        <v>2421.83</v>
      </c>
      <c r="M125" s="13">
        <v>3197.75</v>
      </c>
      <c r="N125" s="13">
        <v>3197.75</v>
      </c>
      <c r="O125" s="13">
        <v>3197.75</v>
      </c>
      <c r="P125" s="13">
        <v>3197.75</v>
      </c>
      <c r="R125" s="13">
        <v>32165.64</v>
      </c>
    </row>
    <row r="126" spans="1:20" ht="15" customHeight="1" x14ac:dyDescent="0.2">
      <c r="A126" s="10"/>
      <c r="B126" s="11"/>
      <c r="D126" s="10"/>
      <c r="E126" s="10"/>
      <c r="F126" s="10"/>
      <c r="G126" s="10"/>
      <c r="H126" s="10"/>
      <c r="I126" s="10"/>
      <c r="J126" s="10"/>
      <c r="K126" s="10"/>
      <c r="M126" s="10"/>
      <c r="N126" s="10"/>
      <c r="O126" s="10"/>
      <c r="P126" s="10"/>
      <c r="R126" s="10"/>
    </row>
    <row r="127" spans="1:20" ht="15" customHeight="1" x14ac:dyDescent="0.2">
      <c r="A127" s="7" t="s">
        <v>205</v>
      </c>
      <c r="B127" s="8" t="s">
        <v>206</v>
      </c>
      <c r="D127" s="9"/>
      <c r="E127" s="9"/>
      <c r="F127" s="9"/>
      <c r="G127" s="9"/>
      <c r="H127" s="9"/>
      <c r="I127" s="9"/>
      <c r="J127" s="9"/>
      <c r="K127" s="9"/>
      <c r="M127" s="9"/>
      <c r="N127" s="9"/>
      <c r="O127" s="9"/>
      <c r="P127" s="9"/>
      <c r="R127" s="9"/>
    </row>
    <row r="128" spans="1:20" ht="15" customHeight="1" x14ac:dyDescent="0.2">
      <c r="A128" s="10" t="s">
        <v>207</v>
      </c>
      <c r="B128" s="11" t="s">
        <v>208</v>
      </c>
      <c r="D128" s="14">
        <v>41580.06</v>
      </c>
      <c r="E128" s="14">
        <v>41580.06</v>
      </c>
      <c r="F128" s="14">
        <v>41580.06</v>
      </c>
      <c r="G128" s="14">
        <v>41580.06</v>
      </c>
      <c r="H128" s="14">
        <v>41580.06</v>
      </c>
      <c r="I128" s="14">
        <v>41580.06</v>
      </c>
      <c r="J128" s="14">
        <v>41580.06</v>
      </c>
      <c r="K128" s="14">
        <v>41580.06</v>
      </c>
      <c r="M128" s="14">
        <v>40723.08</v>
      </c>
      <c r="N128" s="14">
        <v>40723.1</v>
      </c>
      <c r="O128" s="14">
        <v>40723.1</v>
      </c>
      <c r="P128" s="14">
        <v>40723.1</v>
      </c>
      <c r="R128" s="14">
        <v>495532.86</v>
      </c>
      <c r="T128" s="20">
        <f>MATCH($B128,'[1]Monthly Operations (Actuals)'!$C$111:$C$229,0)</f>
        <v>37</v>
      </c>
    </row>
    <row r="129" spans="1:20" ht="15" customHeight="1" x14ac:dyDescent="0.2">
      <c r="A129" s="7" t="s">
        <v>209</v>
      </c>
      <c r="B129" s="8" t="s">
        <v>210</v>
      </c>
      <c r="D129" s="13">
        <v>41580.06</v>
      </c>
      <c r="E129" s="13">
        <v>41580.06</v>
      </c>
      <c r="F129" s="13">
        <v>41580.06</v>
      </c>
      <c r="G129" s="13">
        <v>41580.06</v>
      </c>
      <c r="H129" s="13">
        <v>41580.06</v>
      </c>
      <c r="I129" s="13">
        <v>41580.06</v>
      </c>
      <c r="J129" s="13">
        <v>41580.06</v>
      </c>
      <c r="K129" s="13">
        <v>41580.06</v>
      </c>
      <c r="M129" s="13">
        <v>40723.08</v>
      </c>
      <c r="N129" s="13">
        <v>40723.1</v>
      </c>
      <c r="O129" s="13">
        <v>40723.1</v>
      </c>
      <c r="P129" s="13">
        <v>40723.1</v>
      </c>
      <c r="R129" s="13">
        <v>495532.86</v>
      </c>
    </row>
    <row r="130" spans="1:20" ht="15" customHeight="1" x14ac:dyDescent="0.2">
      <c r="A130" s="10"/>
      <c r="B130" s="11"/>
      <c r="D130" s="10"/>
      <c r="E130" s="10"/>
      <c r="F130" s="10"/>
      <c r="G130" s="10"/>
      <c r="H130" s="10"/>
      <c r="I130" s="10"/>
      <c r="J130" s="10"/>
      <c r="K130" s="10"/>
      <c r="M130" s="10"/>
      <c r="N130" s="10"/>
      <c r="O130" s="10"/>
      <c r="P130" s="10"/>
      <c r="R130" s="10"/>
    </row>
    <row r="131" spans="1:20" ht="15" customHeight="1" x14ac:dyDescent="0.2">
      <c r="A131" s="7" t="s">
        <v>211</v>
      </c>
      <c r="B131" s="8" t="s">
        <v>212</v>
      </c>
      <c r="D131" s="9"/>
      <c r="E131" s="9"/>
      <c r="F131" s="9"/>
      <c r="G131" s="9"/>
      <c r="H131" s="9"/>
      <c r="I131" s="9"/>
      <c r="J131" s="9"/>
      <c r="K131" s="9"/>
      <c r="M131" s="9"/>
      <c r="N131" s="9"/>
      <c r="O131" s="9"/>
      <c r="P131" s="9"/>
      <c r="R131" s="9"/>
    </row>
    <row r="132" spans="1:20" ht="15" customHeight="1" x14ac:dyDescent="0.2">
      <c r="A132" s="10" t="s">
        <v>213</v>
      </c>
      <c r="B132" s="11" t="s">
        <v>214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73.11</v>
      </c>
      <c r="K132" s="12">
        <v>0</v>
      </c>
      <c r="M132" s="12">
        <v>58.76</v>
      </c>
      <c r="N132" s="12">
        <v>219.32</v>
      </c>
      <c r="O132" s="12">
        <v>0</v>
      </c>
      <c r="P132" s="12">
        <v>74.819999999999993</v>
      </c>
      <c r="R132" s="12">
        <v>426.01</v>
      </c>
      <c r="T132" s="20">
        <f>MATCH($B132,'[1]Monthly Operations (Actuals)'!$C$111:$C$229,0)</f>
        <v>38</v>
      </c>
    </row>
    <row r="133" spans="1:20" ht="15" customHeight="1" x14ac:dyDescent="0.2">
      <c r="A133" s="10" t="s">
        <v>215</v>
      </c>
      <c r="B133" s="11" t="s">
        <v>216</v>
      </c>
      <c r="D133" s="12">
        <v>209</v>
      </c>
      <c r="E133" s="12">
        <v>209</v>
      </c>
      <c r="F133" s="12">
        <v>209</v>
      </c>
      <c r="G133" s="12">
        <v>459</v>
      </c>
      <c r="H133" s="12">
        <v>274.29000000000002</v>
      </c>
      <c r="I133" s="12">
        <v>229</v>
      </c>
      <c r="J133" s="12">
        <v>209</v>
      </c>
      <c r="K133" s="12">
        <v>209</v>
      </c>
      <c r="M133" s="12">
        <v>209</v>
      </c>
      <c r="N133" s="12">
        <v>209</v>
      </c>
      <c r="O133" s="12">
        <v>246.11</v>
      </c>
      <c r="P133" s="12">
        <v>209</v>
      </c>
      <c r="R133" s="12">
        <v>2880.4</v>
      </c>
      <c r="T133" s="20">
        <f>MATCH($B133,'[1]Monthly Operations (Actuals)'!$C$111:$C$229,0)</f>
        <v>39</v>
      </c>
    </row>
    <row r="134" spans="1:20" ht="15" customHeight="1" x14ac:dyDescent="0.2">
      <c r="A134" s="10" t="s">
        <v>217</v>
      </c>
      <c r="B134" s="11" t="s">
        <v>218</v>
      </c>
      <c r="D134" s="12">
        <v>389.58</v>
      </c>
      <c r="E134" s="12">
        <v>794.45</v>
      </c>
      <c r="F134" s="12">
        <v>292.32</v>
      </c>
      <c r="G134" s="12">
        <v>641.17999999999995</v>
      </c>
      <c r="H134" s="12">
        <v>360.16</v>
      </c>
      <c r="I134" s="12">
        <v>838.66</v>
      </c>
      <c r="J134" s="12">
        <v>937.47</v>
      </c>
      <c r="K134" s="12">
        <v>542.4</v>
      </c>
      <c r="M134" s="12">
        <v>750.86</v>
      </c>
      <c r="N134" s="12">
        <v>1026.43</v>
      </c>
      <c r="O134" s="12">
        <v>321.58999999999997</v>
      </c>
      <c r="P134" s="12">
        <v>558.07000000000005</v>
      </c>
      <c r="R134" s="12">
        <v>7453.17</v>
      </c>
      <c r="T134" s="20">
        <f>MATCH($B134,'[1]Monthly Operations (Actuals)'!$C$111:$C$229,0)</f>
        <v>40</v>
      </c>
    </row>
    <row r="135" spans="1:20" ht="15" customHeight="1" x14ac:dyDescent="0.2">
      <c r="A135" s="10" t="s">
        <v>219</v>
      </c>
      <c r="B135" s="11" t="s">
        <v>220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1033.6300000000001</v>
      </c>
      <c r="K135" s="12">
        <v>0</v>
      </c>
      <c r="M135" s="12">
        <v>0</v>
      </c>
      <c r="N135" s="12">
        <v>0</v>
      </c>
      <c r="O135" s="12">
        <v>246.06</v>
      </c>
      <c r="P135" s="12">
        <v>0</v>
      </c>
      <c r="R135" s="12">
        <v>1279.69</v>
      </c>
      <c r="T135" s="20">
        <f>MATCH($B135,'[1]Monthly Operations (Actuals)'!$C$111:$C$229,0)</f>
        <v>41</v>
      </c>
    </row>
    <row r="136" spans="1:20" ht="15" customHeight="1" x14ac:dyDescent="0.2">
      <c r="A136" s="10" t="s">
        <v>221</v>
      </c>
      <c r="B136" s="11" t="s">
        <v>222</v>
      </c>
      <c r="D136" s="12">
        <v>0</v>
      </c>
      <c r="E136" s="12">
        <v>0</v>
      </c>
      <c r="F136" s="12">
        <v>0</v>
      </c>
      <c r="G136" s="12">
        <v>124.19</v>
      </c>
      <c r="H136" s="12">
        <v>0</v>
      </c>
      <c r="I136" s="12">
        <v>165.66</v>
      </c>
      <c r="J136" s="12">
        <v>0</v>
      </c>
      <c r="K136" s="12">
        <v>0</v>
      </c>
      <c r="M136" s="12">
        <v>0</v>
      </c>
      <c r="N136" s="12">
        <v>0</v>
      </c>
      <c r="O136" s="12">
        <v>0</v>
      </c>
      <c r="P136" s="12">
        <v>0</v>
      </c>
      <c r="R136" s="12">
        <v>289.85000000000002</v>
      </c>
      <c r="T136" s="20">
        <f>MATCH($B136,'[1]Monthly Operations (Actuals)'!$C$111:$C$229,0)</f>
        <v>42</v>
      </c>
    </row>
    <row r="137" spans="1:20" ht="15" customHeight="1" x14ac:dyDescent="0.2">
      <c r="A137" s="10" t="s">
        <v>223</v>
      </c>
      <c r="B137" s="11" t="s">
        <v>224</v>
      </c>
      <c r="D137" s="12">
        <v>197.83</v>
      </c>
      <c r="E137" s="12">
        <v>67.83</v>
      </c>
      <c r="F137" s="12">
        <v>197.83</v>
      </c>
      <c r="G137" s="12">
        <v>73.319999999999993</v>
      </c>
      <c r="H137" s="12">
        <v>443.32</v>
      </c>
      <c r="I137" s="12">
        <v>203.32</v>
      </c>
      <c r="J137" s="12">
        <v>73.319999999999993</v>
      </c>
      <c r="K137" s="12">
        <v>203.32</v>
      </c>
      <c r="M137" s="12">
        <v>203.32</v>
      </c>
      <c r="N137" s="12">
        <v>73.319999999999993</v>
      </c>
      <c r="O137" s="12">
        <v>333.32</v>
      </c>
      <c r="P137" s="12">
        <v>73.319999999999993</v>
      </c>
      <c r="R137" s="12">
        <v>2143.37</v>
      </c>
      <c r="T137" s="20">
        <f>MATCH($B137,'[1]Monthly Operations (Actuals)'!$C$111:$C$229,0)</f>
        <v>43</v>
      </c>
    </row>
    <row r="138" spans="1:20" ht="15" customHeight="1" x14ac:dyDescent="0.2">
      <c r="A138" s="10" t="s">
        <v>225</v>
      </c>
      <c r="B138" s="11" t="s">
        <v>226</v>
      </c>
      <c r="D138" s="12">
        <v>618</v>
      </c>
      <c r="E138" s="12">
        <v>309</v>
      </c>
      <c r="F138" s="12">
        <v>0</v>
      </c>
      <c r="G138" s="12">
        <v>0</v>
      </c>
      <c r="H138" s="12">
        <v>309</v>
      </c>
      <c r="I138" s="12">
        <v>618</v>
      </c>
      <c r="J138" s="12">
        <v>650</v>
      </c>
      <c r="K138" s="12">
        <v>650</v>
      </c>
      <c r="M138" s="12">
        <v>650</v>
      </c>
      <c r="N138" s="12">
        <v>0</v>
      </c>
      <c r="O138" s="12">
        <v>309</v>
      </c>
      <c r="P138" s="12">
        <v>650</v>
      </c>
      <c r="R138" s="12">
        <v>4763</v>
      </c>
      <c r="T138" s="20">
        <f>MATCH($B138,'[1]Monthly Operations (Actuals)'!$C$111:$C$229,0)</f>
        <v>44</v>
      </c>
    </row>
    <row r="139" spans="1:20" ht="15" customHeight="1" x14ac:dyDescent="0.2">
      <c r="A139" s="10" t="s">
        <v>227</v>
      </c>
      <c r="B139" s="11" t="s">
        <v>228</v>
      </c>
      <c r="D139" s="12">
        <v>3732.43</v>
      </c>
      <c r="E139" s="12">
        <v>3684.02</v>
      </c>
      <c r="F139" s="12">
        <v>3663.2</v>
      </c>
      <c r="G139" s="12">
        <v>5211.57</v>
      </c>
      <c r="H139" s="12">
        <v>4415.92</v>
      </c>
      <c r="I139" s="12">
        <v>6000.73</v>
      </c>
      <c r="J139" s="12">
        <v>5573.97</v>
      </c>
      <c r="K139" s="12">
        <v>5120.54</v>
      </c>
      <c r="M139" s="12">
        <v>5174.21</v>
      </c>
      <c r="N139" s="12">
        <v>5647.81</v>
      </c>
      <c r="O139" s="12">
        <v>5646.55</v>
      </c>
      <c r="P139" s="12">
        <v>4722.6899999999996</v>
      </c>
      <c r="R139" s="12">
        <v>58593.64</v>
      </c>
      <c r="T139" s="20">
        <f>MATCH($B139,'[1]Monthly Operations (Actuals)'!$C$111:$C$229,0)</f>
        <v>45</v>
      </c>
    </row>
    <row r="140" spans="1:20" ht="15" customHeight="1" x14ac:dyDescent="0.2">
      <c r="A140" s="10" t="s">
        <v>229</v>
      </c>
      <c r="B140" s="11" t="s">
        <v>230</v>
      </c>
      <c r="D140" s="12">
        <v>90</v>
      </c>
      <c r="E140" s="12">
        <v>0</v>
      </c>
      <c r="F140" s="12">
        <v>270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M140" s="12">
        <v>0</v>
      </c>
      <c r="N140" s="12">
        <v>0</v>
      </c>
      <c r="O140" s="12">
        <v>0</v>
      </c>
      <c r="P140" s="12">
        <v>0</v>
      </c>
      <c r="R140" s="12">
        <v>360</v>
      </c>
      <c r="T140" s="20">
        <f>MATCH($B140,'[1]Monthly Operations (Actuals)'!$C$111:$C$229,0)</f>
        <v>46</v>
      </c>
    </row>
    <row r="141" spans="1:20" ht="15" customHeight="1" x14ac:dyDescent="0.2">
      <c r="A141" s="10" t="s">
        <v>231</v>
      </c>
      <c r="B141" s="11" t="s">
        <v>232</v>
      </c>
      <c r="D141" s="14">
        <v>401.55</v>
      </c>
      <c r="E141" s="14">
        <v>-410.26</v>
      </c>
      <c r="F141" s="14">
        <v>337.18</v>
      </c>
      <c r="G141" s="14">
        <v>201.55</v>
      </c>
      <c r="H141" s="14">
        <v>2960.97</v>
      </c>
      <c r="I141" s="14">
        <v>792.13</v>
      </c>
      <c r="J141" s="14">
        <v>201.55</v>
      </c>
      <c r="K141" s="14">
        <v>491.09</v>
      </c>
      <c r="M141" s="14">
        <v>201.55</v>
      </c>
      <c r="N141" s="14">
        <v>975.28</v>
      </c>
      <c r="O141" s="14">
        <v>414.55</v>
      </c>
      <c r="P141" s="14">
        <v>567.9</v>
      </c>
      <c r="R141" s="14">
        <v>7135.04</v>
      </c>
      <c r="T141" s="20">
        <f>MATCH($B141,'[1]Monthly Operations (Actuals)'!$C$111:$C$229,0)</f>
        <v>47</v>
      </c>
    </row>
    <row r="142" spans="1:20" ht="15" customHeight="1" x14ac:dyDescent="0.2">
      <c r="A142" s="7" t="s">
        <v>233</v>
      </c>
      <c r="B142" s="8" t="s">
        <v>234</v>
      </c>
      <c r="D142" s="13">
        <v>5638.39</v>
      </c>
      <c r="E142" s="13">
        <v>4654.04</v>
      </c>
      <c r="F142" s="13">
        <v>4969.53</v>
      </c>
      <c r="G142" s="13">
        <v>6710.81</v>
      </c>
      <c r="H142" s="13">
        <v>8763.66</v>
      </c>
      <c r="I142" s="13">
        <v>8847.5</v>
      </c>
      <c r="J142" s="13">
        <v>8752.0499999999993</v>
      </c>
      <c r="K142" s="13">
        <v>7216.35</v>
      </c>
      <c r="M142" s="13">
        <v>7247.7</v>
      </c>
      <c r="N142" s="13">
        <v>8151.16</v>
      </c>
      <c r="O142" s="13">
        <v>7517.18</v>
      </c>
      <c r="P142" s="13">
        <v>6855.8</v>
      </c>
      <c r="R142" s="13">
        <v>85324.17</v>
      </c>
    </row>
    <row r="143" spans="1:20" ht="15" customHeight="1" x14ac:dyDescent="0.2">
      <c r="A143" s="10"/>
      <c r="B143" s="11"/>
      <c r="D143" s="10"/>
      <c r="E143" s="10"/>
      <c r="F143" s="10"/>
      <c r="G143" s="10"/>
      <c r="H143" s="10"/>
      <c r="I143" s="10"/>
      <c r="J143" s="10"/>
      <c r="K143" s="10"/>
      <c r="M143" s="10"/>
      <c r="N143" s="10"/>
      <c r="O143" s="10"/>
      <c r="P143" s="10"/>
      <c r="R143" s="10"/>
    </row>
    <row r="144" spans="1:20" ht="15" customHeight="1" x14ac:dyDescent="0.2">
      <c r="A144" s="7" t="s">
        <v>235</v>
      </c>
      <c r="B144" s="8" t="s">
        <v>236</v>
      </c>
      <c r="D144" s="9"/>
      <c r="E144" s="9"/>
      <c r="F144" s="9"/>
      <c r="G144" s="9"/>
      <c r="H144" s="9"/>
      <c r="I144" s="9"/>
      <c r="J144" s="9"/>
      <c r="K144" s="9"/>
      <c r="M144" s="9"/>
      <c r="N144" s="9"/>
      <c r="O144" s="9"/>
      <c r="P144" s="9"/>
      <c r="R144" s="9"/>
    </row>
    <row r="145" spans="1:20" ht="15" customHeight="1" x14ac:dyDescent="0.2">
      <c r="A145" s="10" t="s">
        <v>237</v>
      </c>
      <c r="B145" s="11" t="s">
        <v>238</v>
      </c>
      <c r="D145" s="14">
        <v>132</v>
      </c>
      <c r="E145" s="14">
        <v>468</v>
      </c>
      <c r="F145" s="14">
        <v>396</v>
      </c>
      <c r="G145" s="14">
        <v>513.75</v>
      </c>
      <c r="H145" s="14">
        <v>140</v>
      </c>
      <c r="I145" s="14">
        <v>423</v>
      </c>
      <c r="J145" s="14">
        <v>163</v>
      </c>
      <c r="K145" s="14">
        <v>660</v>
      </c>
      <c r="M145" s="14">
        <v>831</v>
      </c>
      <c r="N145" s="14">
        <v>948</v>
      </c>
      <c r="O145" s="14">
        <v>282</v>
      </c>
      <c r="P145" s="14">
        <v>653</v>
      </c>
      <c r="R145" s="14">
        <v>5609.75</v>
      </c>
      <c r="T145" s="20">
        <f>MATCH($B145,'[1]Monthly Operations (Actuals)'!$C$111:$C$229,0)</f>
        <v>48</v>
      </c>
    </row>
    <row r="146" spans="1:20" ht="15" customHeight="1" x14ac:dyDescent="0.2">
      <c r="A146" s="7" t="s">
        <v>239</v>
      </c>
      <c r="B146" s="8" t="s">
        <v>240</v>
      </c>
      <c r="D146" s="13">
        <v>132</v>
      </c>
      <c r="E146" s="13">
        <v>468</v>
      </c>
      <c r="F146" s="13">
        <v>396</v>
      </c>
      <c r="G146" s="13">
        <v>513.75</v>
      </c>
      <c r="H146" s="13">
        <v>140</v>
      </c>
      <c r="I146" s="13">
        <v>423</v>
      </c>
      <c r="J146" s="13">
        <v>163</v>
      </c>
      <c r="K146" s="13">
        <v>660</v>
      </c>
      <c r="M146" s="13">
        <v>831</v>
      </c>
      <c r="N146" s="13">
        <v>948</v>
      </c>
      <c r="O146" s="13">
        <v>282</v>
      </c>
      <c r="P146" s="13">
        <v>653</v>
      </c>
      <c r="R146" s="13">
        <v>5609.75</v>
      </c>
    </row>
    <row r="147" spans="1:20" ht="15" customHeight="1" x14ac:dyDescent="0.2">
      <c r="A147" s="10"/>
      <c r="B147" s="11"/>
      <c r="D147" s="10"/>
      <c r="E147" s="10"/>
      <c r="F147" s="10"/>
      <c r="G147" s="10"/>
      <c r="H147" s="10"/>
      <c r="I147" s="10"/>
      <c r="J147" s="10"/>
      <c r="K147" s="10"/>
      <c r="M147" s="10"/>
      <c r="N147" s="10"/>
      <c r="O147" s="10"/>
      <c r="P147" s="10"/>
      <c r="R147" s="10"/>
    </row>
    <row r="148" spans="1:20" ht="15" customHeight="1" x14ac:dyDescent="0.2">
      <c r="A148" s="7" t="s">
        <v>241</v>
      </c>
      <c r="B148" s="8" t="s">
        <v>242</v>
      </c>
      <c r="D148" s="9"/>
      <c r="E148" s="9"/>
      <c r="F148" s="9"/>
      <c r="G148" s="9"/>
      <c r="H148" s="9"/>
      <c r="I148" s="9"/>
      <c r="J148" s="9"/>
      <c r="K148" s="9"/>
      <c r="M148" s="9"/>
      <c r="N148" s="9"/>
      <c r="O148" s="9"/>
      <c r="P148" s="9"/>
      <c r="R148" s="9"/>
    </row>
    <row r="149" spans="1:20" ht="15" customHeight="1" x14ac:dyDescent="0.2">
      <c r="A149" s="10" t="s">
        <v>243</v>
      </c>
      <c r="B149" s="11" t="s">
        <v>244</v>
      </c>
      <c r="D149" s="12">
        <v>1750</v>
      </c>
      <c r="E149" s="12">
        <v>1750</v>
      </c>
      <c r="F149" s="12">
        <v>1750</v>
      </c>
      <c r="G149" s="12">
        <v>1750</v>
      </c>
      <c r="H149" s="12">
        <v>1750</v>
      </c>
      <c r="I149" s="12">
        <v>1750</v>
      </c>
      <c r="J149" s="12">
        <v>1750</v>
      </c>
      <c r="K149" s="12">
        <v>1530</v>
      </c>
      <c r="M149" s="12">
        <v>1750</v>
      </c>
      <c r="N149" s="12">
        <v>1750</v>
      </c>
      <c r="O149" s="12">
        <v>1855</v>
      </c>
      <c r="P149" s="12">
        <v>1750</v>
      </c>
      <c r="R149" s="12">
        <v>20885</v>
      </c>
      <c r="T149" s="20">
        <f>MATCH($B149,'[1]Monthly Operations (Actuals)'!$C$111:$C$229,0)</f>
        <v>49</v>
      </c>
    </row>
    <row r="150" spans="1:20" ht="15" customHeight="1" x14ac:dyDescent="0.2">
      <c r="A150" s="10" t="s">
        <v>245</v>
      </c>
      <c r="B150" s="11" t="s">
        <v>246</v>
      </c>
      <c r="D150" s="14">
        <v>78.349999999999994</v>
      </c>
      <c r="E150" s="14">
        <v>292.25</v>
      </c>
      <c r="F150" s="14">
        <v>43.64</v>
      </c>
      <c r="G150" s="14">
        <v>234.36</v>
      </c>
      <c r="H150" s="14">
        <v>1675.7</v>
      </c>
      <c r="I150" s="14">
        <v>392.36</v>
      </c>
      <c r="J150" s="14">
        <v>291.75</v>
      </c>
      <c r="K150" s="14">
        <v>1039.19</v>
      </c>
      <c r="M150" s="14">
        <v>1462.48</v>
      </c>
      <c r="N150" s="14">
        <v>1052.5</v>
      </c>
      <c r="O150" s="14">
        <v>1595</v>
      </c>
      <c r="P150" s="14">
        <v>120</v>
      </c>
      <c r="R150" s="14">
        <v>8277.58</v>
      </c>
      <c r="T150" s="20">
        <f>MATCH($B150,'[1]Monthly Operations (Actuals)'!$C$111:$C$229,0)</f>
        <v>50</v>
      </c>
    </row>
    <row r="151" spans="1:20" ht="15" customHeight="1" x14ac:dyDescent="0.2">
      <c r="A151" s="7" t="s">
        <v>247</v>
      </c>
      <c r="B151" s="8" t="s">
        <v>248</v>
      </c>
      <c r="D151" s="13">
        <v>1828.35</v>
      </c>
      <c r="E151" s="13">
        <v>2042.25</v>
      </c>
      <c r="F151" s="13">
        <v>1793.64</v>
      </c>
      <c r="G151" s="13">
        <v>1984.36</v>
      </c>
      <c r="H151" s="13">
        <v>3425.7</v>
      </c>
      <c r="I151" s="13">
        <v>2142.36</v>
      </c>
      <c r="J151" s="13">
        <v>2041.75</v>
      </c>
      <c r="K151" s="13">
        <v>2569.19</v>
      </c>
      <c r="M151" s="13">
        <v>3212.48</v>
      </c>
      <c r="N151" s="13">
        <v>2802.5</v>
      </c>
      <c r="O151" s="13">
        <v>3450</v>
      </c>
      <c r="P151" s="13">
        <v>1870</v>
      </c>
      <c r="R151" s="13">
        <v>29162.58</v>
      </c>
    </row>
    <row r="152" spans="1:20" ht="15" customHeight="1" x14ac:dyDescent="0.2">
      <c r="A152" s="10"/>
      <c r="B152" s="11"/>
      <c r="D152" s="10"/>
      <c r="E152" s="10"/>
      <c r="F152" s="10"/>
      <c r="G152" s="10"/>
      <c r="H152" s="10"/>
      <c r="I152" s="10"/>
      <c r="J152" s="10"/>
      <c r="K152" s="10"/>
      <c r="M152" s="10"/>
      <c r="N152" s="10"/>
      <c r="O152" s="10"/>
      <c r="P152" s="10"/>
      <c r="R152" s="10"/>
    </row>
    <row r="153" spans="1:20" ht="15" customHeight="1" x14ac:dyDescent="0.2">
      <c r="A153" s="7" t="s">
        <v>249</v>
      </c>
      <c r="B153" s="8" t="s">
        <v>250</v>
      </c>
      <c r="D153" s="9"/>
      <c r="E153" s="9"/>
      <c r="F153" s="9"/>
      <c r="G153" s="9"/>
      <c r="H153" s="9"/>
      <c r="I153" s="9"/>
      <c r="J153" s="9"/>
      <c r="K153" s="9"/>
      <c r="M153" s="9"/>
      <c r="N153" s="9"/>
      <c r="O153" s="9"/>
      <c r="P153" s="9"/>
      <c r="R153" s="9"/>
    </row>
    <row r="154" spans="1:20" ht="15" customHeight="1" x14ac:dyDescent="0.2">
      <c r="A154" s="10" t="s">
        <v>251</v>
      </c>
      <c r="B154" s="11" t="s">
        <v>252</v>
      </c>
      <c r="D154" s="12">
        <v>282.7</v>
      </c>
      <c r="E154" s="12">
        <v>372.5</v>
      </c>
      <c r="F154" s="12">
        <v>1040</v>
      </c>
      <c r="G154" s="12">
        <v>161.69999999999999</v>
      </c>
      <c r="H154" s="12">
        <v>-180</v>
      </c>
      <c r="I154" s="12">
        <v>180</v>
      </c>
      <c r="J154" s="12">
        <v>0</v>
      </c>
      <c r="K154" s="12">
        <v>0</v>
      </c>
      <c r="M154" s="12">
        <v>92.7</v>
      </c>
      <c r="N154" s="12">
        <v>0</v>
      </c>
      <c r="O154" s="12">
        <v>101.97</v>
      </c>
      <c r="P154" s="12">
        <v>350</v>
      </c>
      <c r="R154" s="12">
        <v>2401.5700000000002</v>
      </c>
      <c r="T154" s="20">
        <f>MATCH($B154,'[1]Monthly Operations (Actuals)'!$C$111:$C$229,0)</f>
        <v>52</v>
      </c>
    </row>
    <row r="155" spans="1:20" ht="15" customHeight="1" x14ac:dyDescent="0.2">
      <c r="A155" s="10" t="s">
        <v>253</v>
      </c>
      <c r="B155" s="11" t="s">
        <v>254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M155" s="14">
        <v>0</v>
      </c>
      <c r="N155" s="14">
        <v>1040</v>
      </c>
      <c r="O155" s="14">
        <v>0</v>
      </c>
      <c r="P155" s="14">
        <v>0</v>
      </c>
      <c r="R155" s="14">
        <v>1040</v>
      </c>
      <c r="T155" s="20">
        <f>MATCH($B155,'[1]Monthly Operations (Actuals)'!$C$111:$C$229,0)</f>
        <v>53</v>
      </c>
    </row>
    <row r="156" spans="1:20" ht="15" customHeight="1" x14ac:dyDescent="0.2">
      <c r="A156" s="7" t="s">
        <v>255</v>
      </c>
      <c r="B156" s="8" t="s">
        <v>256</v>
      </c>
      <c r="D156" s="13">
        <v>282.7</v>
      </c>
      <c r="E156" s="13">
        <v>372.5</v>
      </c>
      <c r="F156" s="13">
        <v>1040</v>
      </c>
      <c r="G156" s="13">
        <v>161.69999999999999</v>
      </c>
      <c r="H156" s="13">
        <v>-180</v>
      </c>
      <c r="I156" s="13">
        <v>180</v>
      </c>
      <c r="J156" s="13">
        <v>0</v>
      </c>
      <c r="K156" s="13">
        <v>0</v>
      </c>
      <c r="M156" s="13">
        <v>92.7</v>
      </c>
      <c r="N156" s="13">
        <v>1040</v>
      </c>
      <c r="O156" s="13">
        <v>101.97</v>
      </c>
      <c r="P156" s="13">
        <v>350</v>
      </c>
      <c r="R156" s="13">
        <v>3441.57</v>
      </c>
    </row>
    <row r="157" spans="1:20" ht="15" customHeight="1" x14ac:dyDescent="0.2">
      <c r="A157" s="10"/>
      <c r="B157" s="11"/>
      <c r="D157" s="10"/>
      <c r="E157" s="10"/>
      <c r="F157" s="10"/>
      <c r="G157" s="10"/>
      <c r="H157" s="10"/>
      <c r="I157" s="10"/>
      <c r="J157" s="10"/>
      <c r="K157" s="10"/>
      <c r="M157" s="10"/>
      <c r="N157" s="10"/>
      <c r="O157" s="10"/>
      <c r="P157" s="10"/>
      <c r="R157" s="10"/>
    </row>
    <row r="158" spans="1:20" ht="15" customHeight="1" x14ac:dyDescent="0.2">
      <c r="A158" s="7" t="s">
        <v>257</v>
      </c>
      <c r="B158" s="8" t="s">
        <v>258</v>
      </c>
      <c r="D158" s="9"/>
      <c r="E158" s="9"/>
      <c r="F158" s="9"/>
      <c r="G158" s="9"/>
      <c r="H158" s="9"/>
      <c r="I158" s="9"/>
      <c r="J158" s="9"/>
      <c r="K158" s="9"/>
      <c r="M158" s="9"/>
      <c r="N158" s="9"/>
      <c r="O158" s="9"/>
      <c r="P158" s="9"/>
      <c r="R158" s="9"/>
    </row>
    <row r="159" spans="1:20" ht="15" customHeight="1" x14ac:dyDescent="0.2">
      <c r="A159" s="10"/>
      <c r="B159" s="11"/>
      <c r="D159" s="10"/>
      <c r="E159" s="10"/>
      <c r="F159" s="10"/>
      <c r="G159" s="10"/>
      <c r="H159" s="10"/>
      <c r="I159" s="10"/>
      <c r="J159" s="10"/>
      <c r="K159" s="10"/>
      <c r="M159" s="10"/>
      <c r="N159" s="10"/>
      <c r="O159" s="10"/>
      <c r="P159" s="10"/>
      <c r="R159" s="10"/>
    </row>
    <row r="160" spans="1:20" ht="15" customHeight="1" x14ac:dyDescent="0.2">
      <c r="A160" s="7" t="s">
        <v>259</v>
      </c>
      <c r="B160" s="8" t="s">
        <v>260</v>
      </c>
      <c r="D160" s="9"/>
      <c r="E160" s="9"/>
      <c r="F160" s="9"/>
      <c r="G160" s="9"/>
      <c r="H160" s="9"/>
      <c r="I160" s="9"/>
      <c r="J160" s="9"/>
      <c r="K160" s="9"/>
      <c r="M160" s="9"/>
      <c r="N160" s="9"/>
      <c r="O160" s="9"/>
      <c r="P160" s="9"/>
      <c r="R160" s="9"/>
    </row>
    <row r="161" spans="1:20" ht="15" customHeight="1" x14ac:dyDescent="0.2">
      <c r="A161" s="10" t="s">
        <v>261</v>
      </c>
      <c r="B161" s="11" t="s">
        <v>262</v>
      </c>
      <c r="D161" s="14">
        <v>6127.31</v>
      </c>
      <c r="E161" s="14">
        <v>-2141.56</v>
      </c>
      <c r="F161" s="14">
        <v>1613.19</v>
      </c>
      <c r="G161" s="14">
        <v>2021.09</v>
      </c>
      <c r="H161" s="14">
        <v>4311.09</v>
      </c>
      <c r="I161" s="14">
        <v>1388.19</v>
      </c>
      <c r="J161" s="14">
        <v>1263.19</v>
      </c>
      <c r="K161" s="14">
        <v>2213.19</v>
      </c>
      <c r="M161" s="14">
        <v>1533.19</v>
      </c>
      <c r="N161" s="14">
        <v>1263.19</v>
      </c>
      <c r="O161" s="14">
        <v>1263.19</v>
      </c>
      <c r="P161" s="14">
        <v>1263.19</v>
      </c>
      <c r="R161" s="14">
        <v>22118.45</v>
      </c>
      <c r="T161" s="20">
        <f>MATCH($B161,'[1]Monthly Operations (Actuals)'!$C$111:$C$229,0)</f>
        <v>54</v>
      </c>
    </row>
    <row r="162" spans="1:20" ht="15" customHeight="1" x14ac:dyDescent="0.2">
      <c r="A162" s="7" t="s">
        <v>263</v>
      </c>
      <c r="B162" s="8" t="s">
        <v>264</v>
      </c>
      <c r="D162" s="13">
        <v>6127.31</v>
      </c>
      <c r="E162" s="13">
        <v>-2141.56</v>
      </c>
      <c r="F162" s="13">
        <v>1613.19</v>
      </c>
      <c r="G162" s="13">
        <v>2021.09</v>
      </c>
      <c r="H162" s="13">
        <v>4311.09</v>
      </c>
      <c r="I162" s="13">
        <v>1388.19</v>
      </c>
      <c r="J162" s="13">
        <v>1263.19</v>
      </c>
      <c r="K162" s="13">
        <v>2213.19</v>
      </c>
      <c r="M162" s="13">
        <v>1533.19</v>
      </c>
      <c r="N162" s="13">
        <v>1263.19</v>
      </c>
      <c r="O162" s="13">
        <v>1263.19</v>
      </c>
      <c r="P162" s="13">
        <v>1263.19</v>
      </c>
      <c r="R162" s="13">
        <v>22118.45</v>
      </c>
    </row>
    <row r="163" spans="1:20" ht="15" customHeight="1" x14ac:dyDescent="0.2">
      <c r="A163" s="10" t="s">
        <v>265</v>
      </c>
      <c r="B163" s="11" t="s">
        <v>266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M163" s="12">
        <v>0</v>
      </c>
      <c r="N163" s="12">
        <v>0</v>
      </c>
      <c r="O163" s="12">
        <v>275</v>
      </c>
      <c r="P163" s="12">
        <v>0</v>
      </c>
      <c r="R163" s="12">
        <v>275</v>
      </c>
      <c r="T163" s="20">
        <f>MATCH($B163,'[1]Monthly Operations (Actuals)'!$C$111:$C$229,0)</f>
        <v>56</v>
      </c>
    </row>
    <row r="164" spans="1:20" ht="15" customHeight="1" x14ac:dyDescent="0.2">
      <c r="A164" s="10" t="s">
        <v>267</v>
      </c>
      <c r="B164" s="11" t="s">
        <v>268</v>
      </c>
      <c r="D164" s="14">
        <v>953.74</v>
      </c>
      <c r="E164" s="14">
        <v>267.42</v>
      </c>
      <c r="F164" s="14">
        <v>267.42</v>
      </c>
      <c r="G164" s="14">
        <v>910.23</v>
      </c>
      <c r="H164" s="14">
        <v>267.42</v>
      </c>
      <c r="I164" s="14">
        <v>267.42</v>
      </c>
      <c r="J164" s="14">
        <v>267.42</v>
      </c>
      <c r="K164" s="14">
        <v>367.42</v>
      </c>
      <c r="M164" s="14">
        <v>269.16000000000003</v>
      </c>
      <c r="N164" s="14">
        <v>409.08</v>
      </c>
      <c r="O164" s="14">
        <v>538.32000000000005</v>
      </c>
      <c r="P164" s="14">
        <v>269.16000000000003</v>
      </c>
      <c r="R164" s="14">
        <v>5054.21</v>
      </c>
      <c r="T164" s="20">
        <f>MATCH($B164,'[1]Monthly Operations (Actuals)'!$C$111:$C$229,0)</f>
        <v>57</v>
      </c>
    </row>
    <row r="165" spans="1:20" ht="15" customHeight="1" x14ac:dyDescent="0.2">
      <c r="A165" s="7" t="s">
        <v>269</v>
      </c>
      <c r="B165" s="8" t="s">
        <v>270</v>
      </c>
      <c r="D165" s="13">
        <v>953.74</v>
      </c>
      <c r="E165" s="13">
        <v>267.42</v>
      </c>
      <c r="F165" s="13">
        <v>267.42</v>
      </c>
      <c r="G165" s="13">
        <v>910.23</v>
      </c>
      <c r="H165" s="13">
        <v>267.42</v>
      </c>
      <c r="I165" s="13">
        <v>267.42</v>
      </c>
      <c r="J165" s="13">
        <v>267.42</v>
      </c>
      <c r="K165" s="13">
        <v>367.42</v>
      </c>
      <c r="M165" s="13">
        <v>269.16000000000003</v>
      </c>
      <c r="N165" s="13">
        <v>409.08</v>
      </c>
      <c r="O165" s="13">
        <v>813.32</v>
      </c>
      <c r="P165" s="13">
        <v>269.16000000000003</v>
      </c>
      <c r="R165" s="13">
        <v>5329.21</v>
      </c>
    </row>
    <row r="166" spans="1:20" ht="15" customHeight="1" x14ac:dyDescent="0.2">
      <c r="A166" s="10"/>
      <c r="B166" s="11"/>
      <c r="D166" s="10"/>
      <c r="E166" s="10"/>
      <c r="F166" s="10"/>
      <c r="G166" s="10"/>
      <c r="H166" s="10"/>
      <c r="I166" s="10"/>
      <c r="J166" s="10"/>
      <c r="K166" s="10"/>
      <c r="M166" s="10"/>
      <c r="N166" s="10"/>
      <c r="O166" s="10"/>
      <c r="P166" s="10"/>
      <c r="R166" s="10"/>
    </row>
    <row r="167" spans="1:20" ht="15" customHeight="1" x14ac:dyDescent="0.2">
      <c r="A167" s="7" t="s">
        <v>271</v>
      </c>
      <c r="B167" s="8" t="s">
        <v>272</v>
      </c>
      <c r="D167" s="9"/>
      <c r="E167" s="9"/>
      <c r="F167" s="9"/>
      <c r="G167" s="9"/>
      <c r="H167" s="9"/>
      <c r="I167" s="9"/>
      <c r="J167" s="9"/>
      <c r="K167" s="9"/>
      <c r="M167" s="9"/>
      <c r="N167" s="9"/>
      <c r="O167" s="9"/>
      <c r="P167" s="9"/>
      <c r="R167" s="9"/>
    </row>
    <row r="168" spans="1:20" ht="15" customHeight="1" x14ac:dyDescent="0.2">
      <c r="A168" s="10" t="s">
        <v>273</v>
      </c>
      <c r="B168" s="11" t="s">
        <v>274</v>
      </c>
      <c r="D168" s="14">
        <v>165</v>
      </c>
      <c r="E168" s="14">
        <v>165</v>
      </c>
      <c r="F168" s="14">
        <v>612.94000000000005</v>
      </c>
      <c r="G168" s="14">
        <v>546</v>
      </c>
      <c r="H168" s="14">
        <v>632.29999999999995</v>
      </c>
      <c r="I168" s="14">
        <v>649</v>
      </c>
      <c r="J168" s="14">
        <v>714.92</v>
      </c>
      <c r="K168" s="14">
        <v>1691.92</v>
      </c>
      <c r="M168" s="14">
        <v>961.92</v>
      </c>
      <c r="N168" s="14">
        <v>641.91999999999996</v>
      </c>
      <c r="O168" s="14">
        <v>641.91999999999996</v>
      </c>
      <c r="P168" s="14">
        <v>641.91999999999996</v>
      </c>
      <c r="R168" s="14">
        <v>8064.76</v>
      </c>
      <c r="T168" s="20">
        <f>MATCH($B168,'[1]Monthly Operations (Actuals)'!$C$111:$C$229,0)</f>
        <v>58</v>
      </c>
    </row>
    <row r="169" spans="1:20" ht="15" customHeight="1" x14ac:dyDescent="0.2">
      <c r="A169" s="7" t="s">
        <v>275</v>
      </c>
      <c r="B169" s="8" t="s">
        <v>276</v>
      </c>
      <c r="D169" s="13">
        <v>165</v>
      </c>
      <c r="E169" s="13">
        <v>165</v>
      </c>
      <c r="F169" s="13">
        <v>612.94000000000005</v>
      </c>
      <c r="G169" s="13">
        <v>546</v>
      </c>
      <c r="H169" s="13">
        <v>632.29999999999995</v>
      </c>
      <c r="I169" s="13">
        <v>649</v>
      </c>
      <c r="J169" s="13">
        <v>714.92</v>
      </c>
      <c r="K169" s="13">
        <v>1691.92</v>
      </c>
      <c r="M169" s="13">
        <v>961.92</v>
      </c>
      <c r="N169" s="13">
        <v>641.91999999999996</v>
      </c>
      <c r="O169" s="13">
        <v>641.91999999999996</v>
      </c>
      <c r="P169" s="13">
        <v>641.91999999999996</v>
      </c>
      <c r="R169" s="13">
        <v>8064.76</v>
      </c>
    </row>
    <row r="170" spans="1:20" ht="15" customHeight="1" x14ac:dyDescent="0.2">
      <c r="A170" s="10" t="s">
        <v>277</v>
      </c>
      <c r="B170" s="11" t="s">
        <v>278</v>
      </c>
      <c r="D170" s="12">
        <v>969.11</v>
      </c>
      <c r="E170" s="12">
        <v>142.94999999999999</v>
      </c>
      <c r="F170" s="12">
        <v>0</v>
      </c>
      <c r="G170" s="12">
        <v>1820.98</v>
      </c>
      <c r="H170" s="12">
        <v>2441.4299999999998</v>
      </c>
      <c r="I170" s="12">
        <v>0</v>
      </c>
      <c r="J170" s="12">
        <v>1638.88</v>
      </c>
      <c r="K170" s="12">
        <v>1459.9</v>
      </c>
      <c r="M170" s="12">
        <v>504.95</v>
      </c>
      <c r="N170" s="12">
        <v>550</v>
      </c>
      <c r="O170" s="12">
        <v>0</v>
      </c>
      <c r="P170" s="12">
        <v>795</v>
      </c>
      <c r="R170" s="12">
        <v>10323.200000000001</v>
      </c>
      <c r="T170" s="20">
        <f>MATCH($B170,'[1]Monthly Operations (Actuals)'!$C$111:$C$229,0)</f>
        <v>59</v>
      </c>
    </row>
    <row r="171" spans="1:20" ht="15" customHeight="1" x14ac:dyDescent="0.2">
      <c r="A171" s="10" t="s">
        <v>279</v>
      </c>
      <c r="B171" s="11" t="s">
        <v>280</v>
      </c>
      <c r="D171" s="12">
        <v>0</v>
      </c>
      <c r="E171" s="12">
        <v>0</v>
      </c>
      <c r="F171" s="12">
        <v>0</v>
      </c>
      <c r="G171" s="12">
        <v>300</v>
      </c>
      <c r="H171" s="12">
        <v>0</v>
      </c>
      <c r="I171" s="12">
        <v>0</v>
      </c>
      <c r="J171" s="12">
        <v>0</v>
      </c>
      <c r="K171" s="12">
        <v>200</v>
      </c>
      <c r="M171" s="12">
        <v>0</v>
      </c>
      <c r="N171" s="12">
        <v>0</v>
      </c>
      <c r="O171" s="12">
        <v>0</v>
      </c>
      <c r="P171" s="12">
        <v>0</v>
      </c>
      <c r="R171" s="12">
        <v>500</v>
      </c>
      <c r="T171" s="20">
        <f>MATCH($B171,'[1]Monthly Operations (Actuals)'!$C$111:$C$229,0)</f>
        <v>60</v>
      </c>
    </row>
    <row r="172" spans="1:20" ht="15" customHeight="1" x14ac:dyDescent="0.2">
      <c r="A172" s="10" t="s">
        <v>281</v>
      </c>
      <c r="B172" s="11" t="s">
        <v>282</v>
      </c>
      <c r="D172" s="12">
        <v>0</v>
      </c>
      <c r="E172" s="12">
        <v>99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M172" s="12">
        <v>0</v>
      </c>
      <c r="N172" s="12">
        <v>0</v>
      </c>
      <c r="O172" s="12">
        <v>0</v>
      </c>
      <c r="P172" s="12">
        <v>0</v>
      </c>
      <c r="R172" s="12">
        <v>99</v>
      </c>
      <c r="T172" s="20">
        <f>MATCH($B172,'[1]Monthly Operations (Actuals)'!$C$111:$C$229,0)</f>
        <v>61</v>
      </c>
    </row>
    <row r="173" spans="1:20" ht="15" customHeight="1" x14ac:dyDescent="0.2">
      <c r="A173" s="10"/>
      <c r="B173" s="11"/>
      <c r="D173" s="10"/>
      <c r="E173" s="10"/>
      <c r="F173" s="10"/>
      <c r="G173" s="10"/>
      <c r="H173" s="10"/>
      <c r="I173" s="10"/>
      <c r="J173" s="10"/>
      <c r="K173" s="10"/>
      <c r="M173" s="10"/>
      <c r="N173" s="10"/>
      <c r="O173" s="10"/>
      <c r="P173" s="10"/>
      <c r="R173" s="10"/>
    </row>
    <row r="174" spans="1:20" ht="15" customHeight="1" x14ac:dyDescent="0.2">
      <c r="A174" s="7" t="s">
        <v>283</v>
      </c>
      <c r="B174" s="8" t="s">
        <v>284</v>
      </c>
      <c r="D174" s="9"/>
      <c r="E174" s="9"/>
      <c r="F174" s="9"/>
      <c r="G174" s="9"/>
      <c r="H174" s="9"/>
      <c r="I174" s="9"/>
      <c r="J174" s="9"/>
      <c r="K174" s="9"/>
      <c r="M174" s="9"/>
      <c r="N174" s="9"/>
      <c r="O174" s="9"/>
      <c r="P174" s="9"/>
      <c r="R174" s="9"/>
    </row>
    <row r="175" spans="1:20" ht="15" customHeight="1" x14ac:dyDescent="0.2">
      <c r="A175" s="10" t="s">
        <v>285</v>
      </c>
      <c r="B175" s="11" t="s">
        <v>286</v>
      </c>
      <c r="D175" s="12">
        <v>400</v>
      </c>
      <c r="E175" s="12">
        <v>225</v>
      </c>
      <c r="F175" s="12">
        <v>0</v>
      </c>
      <c r="G175" s="12">
        <v>0</v>
      </c>
      <c r="H175" s="12">
        <v>888</v>
      </c>
      <c r="I175" s="12">
        <v>200</v>
      </c>
      <c r="J175" s="12">
        <v>938</v>
      </c>
      <c r="K175" s="12">
        <v>733.05</v>
      </c>
      <c r="M175" s="12">
        <v>0</v>
      </c>
      <c r="N175" s="12">
        <v>670.9</v>
      </c>
      <c r="O175" s="12">
        <v>329.95</v>
      </c>
      <c r="P175" s="12">
        <v>0</v>
      </c>
      <c r="R175" s="12">
        <v>4384.8999999999996</v>
      </c>
      <c r="T175" s="20">
        <f>MATCH($B175,'[1]Monthly Operations (Actuals)'!$C$111:$C$229,0)</f>
        <v>62</v>
      </c>
    </row>
    <row r="176" spans="1:20" ht="15" customHeight="1" x14ac:dyDescent="0.2">
      <c r="A176" s="10" t="s">
        <v>287</v>
      </c>
      <c r="B176" s="11" t="s">
        <v>288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M176" s="14">
        <v>0</v>
      </c>
      <c r="N176" s="14">
        <v>0</v>
      </c>
      <c r="O176" s="14">
        <v>0</v>
      </c>
      <c r="P176" s="14">
        <v>1453.14</v>
      </c>
      <c r="R176" s="14">
        <v>1453.14</v>
      </c>
      <c r="T176" s="20">
        <f>MATCH($B176,'[1]Monthly Operations (Actuals)'!$C$111:$C$229,0)</f>
        <v>63</v>
      </c>
    </row>
    <row r="177" spans="1:20" ht="15" customHeight="1" x14ac:dyDescent="0.2">
      <c r="A177" s="7" t="s">
        <v>289</v>
      </c>
      <c r="B177" s="8" t="s">
        <v>290</v>
      </c>
      <c r="D177" s="13">
        <v>400</v>
      </c>
      <c r="E177" s="13">
        <v>225</v>
      </c>
      <c r="F177" s="13">
        <v>0</v>
      </c>
      <c r="G177" s="13">
        <v>0</v>
      </c>
      <c r="H177" s="13">
        <v>888</v>
      </c>
      <c r="I177" s="13">
        <v>200</v>
      </c>
      <c r="J177" s="13">
        <v>938</v>
      </c>
      <c r="K177" s="13">
        <v>733.05</v>
      </c>
      <c r="M177" s="13">
        <v>0</v>
      </c>
      <c r="N177" s="13">
        <v>670.9</v>
      </c>
      <c r="O177" s="13">
        <v>329.95</v>
      </c>
      <c r="P177" s="13">
        <v>1453.14</v>
      </c>
      <c r="R177" s="13">
        <v>5838.04</v>
      </c>
    </row>
    <row r="178" spans="1:20" ht="15" customHeight="1" x14ac:dyDescent="0.2">
      <c r="A178" s="10" t="s">
        <v>291</v>
      </c>
      <c r="B178" s="11" t="s">
        <v>292</v>
      </c>
      <c r="D178" s="12">
        <v>0</v>
      </c>
      <c r="E178" s="12">
        <v>816.22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M178" s="12">
        <v>0</v>
      </c>
      <c r="N178" s="12">
        <v>0</v>
      </c>
      <c r="O178" s="12">
        <v>0</v>
      </c>
      <c r="P178" s="12">
        <v>0</v>
      </c>
      <c r="R178" s="12">
        <v>816.22</v>
      </c>
      <c r="T178" s="20">
        <f>MATCH($B178,'[1]Monthly Operations (Actuals)'!$C$111:$C$229,0)</f>
        <v>64</v>
      </c>
    </row>
    <row r="179" spans="1:20" ht="15" customHeight="1" x14ac:dyDescent="0.2">
      <c r="A179" s="10" t="s">
        <v>293</v>
      </c>
      <c r="B179" s="11" t="s">
        <v>294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1274.73</v>
      </c>
      <c r="M179" s="14">
        <v>0</v>
      </c>
      <c r="N179" s="14">
        <v>0</v>
      </c>
      <c r="O179" s="14">
        <v>0</v>
      </c>
      <c r="P179" s="14">
        <v>0</v>
      </c>
      <c r="R179" s="14">
        <v>1274.73</v>
      </c>
      <c r="T179" s="20">
        <f>MATCH($B179,'[1]Monthly Operations (Actuals)'!$C$111:$C$229,0)</f>
        <v>65</v>
      </c>
    </row>
    <row r="180" spans="1:20" ht="15" customHeight="1" x14ac:dyDescent="0.2">
      <c r="A180" s="7" t="s">
        <v>295</v>
      </c>
      <c r="B180" s="8" t="s">
        <v>296</v>
      </c>
      <c r="D180" s="13">
        <v>8615.16</v>
      </c>
      <c r="E180" s="13">
        <v>-425.97</v>
      </c>
      <c r="F180" s="13">
        <v>2493.5500000000002</v>
      </c>
      <c r="G180" s="13">
        <v>5598.3</v>
      </c>
      <c r="H180" s="13">
        <v>8540.24</v>
      </c>
      <c r="I180" s="13">
        <v>2504.61</v>
      </c>
      <c r="J180" s="13">
        <v>4822.41</v>
      </c>
      <c r="K180" s="13">
        <v>7940.21</v>
      </c>
      <c r="M180" s="13">
        <v>3269.22</v>
      </c>
      <c r="N180" s="13">
        <v>3535.09</v>
      </c>
      <c r="O180" s="13">
        <v>3048.38</v>
      </c>
      <c r="P180" s="13">
        <v>4422.41</v>
      </c>
      <c r="R180" s="13">
        <v>54363.61</v>
      </c>
    </row>
    <row r="181" spans="1:20" ht="15" customHeight="1" x14ac:dyDescent="0.2">
      <c r="A181" s="10"/>
      <c r="B181" s="11"/>
      <c r="D181" s="10"/>
      <c r="E181" s="10"/>
      <c r="F181" s="10"/>
      <c r="G181" s="10"/>
      <c r="H181" s="10"/>
      <c r="I181" s="10"/>
      <c r="J181" s="10"/>
      <c r="K181" s="10"/>
      <c r="M181" s="10"/>
      <c r="N181" s="10"/>
      <c r="O181" s="10"/>
      <c r="P181" s="10"/>
      <c r="R181" s="10"/>
    </row>
    <row r="182" spans="1:20" ht="15" customHeight="1" x14ac:dyDescent="0.2">
      <c r="A182" s="10" t="s">
        <v>297</v>
      </c>
      <c r="B182" s="11" t="s">
        <v>298</v>
      </c>
      <c r="D182" s="12">
        <v>1295</v>
      </c>
      <c r="E182" s="12">
        <v>2668.91</v>
      </c>
      <c r="F182" s="12">
        <v>1500</v>
      </c>
      <c r="G182" s="12">
        <v>5155</v>
      </c>
      <c r="H182" s="12">
        <v>3875</v>
      </c>
      <c r="I182" s="12">
        <v>1340</v>
      </c>
      <c r="J182" s="12">
        <v>9005</v>
      </c>
      <c r="K182" s="12">
        <v>7995</v>
      </c>
      <c r="M182" s="12">
        <v>2300</v>
      </c>
      <c r="N182" s="12">
        <v>2515</v>
      </c>
      <c r="O182" s="12">
        <v>2885</v>
      </c>
      <c r="P182" s="12">
        <v>650</v>
      </c>
      <c r="R182" s="12">
        <v>41183.910000000003</v>
      </c>
      <c r="T182" s="20">
        <f>MATCH($B182,'[1]Monthly Operations (Actuals)'!$C$111:$C$229,0)</f>
        <v>66</v>
      </c>
    </row>
    <row r="183" spans="1:20" ht="15" customHeight="1" x14ac:dyDescent="0.2">
      <c r="A183" s="10" t="s">
        <v>299</v>
      </c>
      <c r="B183" s="11" t="s">
        <v>300</v>
      </c>
      <c r="D183" s="12">
        <v>75</v>
      </c>
      <c r="E183" s="12">
        <v>380</v>
      </c>
      <c r="F183" s="12">
        <v>530</v>
      </c>
      <c r="G183" s="12">
        <v>635</v>
      </c>
      <c r="H183" s="12">
        <v>75</v>
      </c>
      <c r="I183" s="12">
        <v>275</v>
      </c>
      <c r="J183" s="12">
        <v>1210</v>
      </c>
      <c r="K183" s="12">
        <v>1388</v>
      </c>
      <c r="M183" s="12">
        <v>470</v>
      </c>
      <c r="N183" s="12">
        <v>1676.48</v>
      </c>
      <c r="O183" s="12">
        <v>1432.5</v>
      </c>
      <c r="P183" s="12">
        <v>2962.5</v>
      </c>
      <c r="R183" s="12">
        <v>11109.48</v>
      </c>
      <c r="T183" s="20">
        <f>MATCH($B183,'[1]Monthly Operations (Actuals)'!$C$111:$C$229,0)</f>
        <v>67</v>
      </c>
    </row>
    <row r="184" spans="1:20" ht="15" customHeight="1" x14ac:dyDescent="0.2">
      <c r="A184" s="10" t="s">
        <v>301</v>
      </c>
      <c r="B184" s="11" t="s">
        <v>302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M184" s="12">
        <v>0</v>
      </c>
      <c r="N184" s="12">
        <v>0</v>
      </c>
      <c r="O184" s="12">
        <v>540</v>
      </c>
      <c r="P184" s="12">
        <v>0</v>
      </c>
      <c r="R184" s="12">
        <v>540</v>
      </c>
      <c r="T184" s="20">
        <f>MATCH($B184,'[1]Monthly Operations (Actuals)'!$C$111:$C$229,0)</f>
        <v>68</v>
      </c>
    </row>
    <row r="185" spans="1:20" ht="15" customHeight="1" x14ac:dyDescent="0.2">
      <c r="A185" s="10" t="s">
        <v>303</v>
      </c>
      <c r="B185" s="11" t="s">
        <v>304</v>
      </c>
      <c r="D185" s="14">
        <v>470</v>
      </c>
      <c r="E185" s="14">
        <v>2110</v>
      </c>
      <c r="F185" s="14">
        <v>2795</v>
      </c>
      <c r="G185" s="14">
        <v>2025</v>
      </c>
      <c r="H185" s="14">
        <v>3065</v>
      </c>
      <c r="I185" s="14">
        <v>2635</v>
      </c>
      <c r="J185" s="14">
        <v>4625</v>
      </c>
      <c r="K185" s="14">
        <v>8187</v>
      </c>
      <c r="M185" s="14">
        <v>1835</v>
      </c>
      <c r="N185" s="14">
        <v>1490</v>
      </c>
      <c r="O185" s="14">
        <v>1210</v>
      </c>
      <c r="P185" s="14">
        <v>470</v>
      </c>
      <c r="R185" s="14">
        <v>30917</v>
      </c>
      <c r="T185" s="20">
        <f>MATCH($B185,'[1]Monthly Operations (Actuals)'!$C$111:$C$229,0)</f>
        <v>69</v>
      </c>
    </row>
    <row r="186" spans="1:20" ht="15" customHeight="1" x14ac:dyDescent="0.2">
      <c r="A186" s="7" t="s">
        <v>305</v>
      </c>
      <c r="B186" s="8" t="s">
        <v>306</v>
      </c>
      <c r="D186" s="13">
        <v>1840</v>
      </c>
      <c r="E186" s="13">
        <v>5158.91</v>
      </c>
      <c r="F186" s="13">
        <v>4825</v>
      </c>
      <c r="G186" s="13">
        <v>7815</v>
      </c>
      <c r="H186" s="13">
        <v>7015</v>
      </c>
      <c r="I186" s="13">
        <v>4250</v>
      </c>
      <c r="J186" s="13">
        <v>14840</v>
      </c>
      <c r="K186" s="13">
        <v>17570</v>
      </c>
      <c r="M186" s="13">
        <v>4605</v>
      </c>
      <c r="N186" s="13">
        <v>5681.48</v>
      </c>
      <c r="O186" s="13">
        <v>6067.5</v>
      </c>
      <c r="P186" s="13">
        <v>4082.5</v>
      </c>
      <c r="R186" s="13">
        <v>83750.39</v>
      </c>
    </row>
    <row r="187" spans="1:20" ht="15" customHeight="1" x14ac:dyDescent="0.2">
      <c r="A187" s="10"/>
      <c r="B187" s="11"/>
      <c r="D187" s="10"/>
      <c r="E187" s="10"/>
      <c r="F187" s="10"/>
      <c r="G187" s="10"/>
      <c r="H187" s="10"/>
      <c r="I187" s="10"/>
      <c r="J187" s="10"/>
      <c r="K187" s="10"/>
      <c r="M187" s="10"/>
      <c r="N187" s="10"/>
      <c r="O187" s="10"/>
      <c r="P187" s="10"/>
      <c r="R187" s="10"/>
    </row>
    <row r="188" spans="1:20" ht="15" customHeight="1" x14ac:dyDescent="0.2">
      <c r="A188" s="7" t="s">
        <v>307</v>
      </c>
      <c r="B188" s="8" t="s">
        <v>308</v>
      </c>
      <c r="D188" s="9"/>
      <c r="E188" s="9"/>
      <c r="F188" s="9"/>
      <c r="G188" s="9"/>
      <c r="H188" s="9"/>
      <c r="I188" s="9"/>
      <c r="J188" s="9"/>
      <c r="K188" s="9"/>
      <c r="M188" s="9"/>
      <c r="N188" s="9"/>
      <c r="O188" s="9"/>
      <c r="P188" s="9"/>
      <c r="R188" s="9"/>
    </row>
    <row r="189" spans="1:20" ht="15" customHeight="1" x14ac:dyDescent="0.2">
      <c r="A189" s="10" t="s">
        <v>309</v>
      </c>
      <c r="B189" s="11" t="s">
        <v>310</v>
      </c>
      <c r="D189" s="12">
        <v>297.44</v>
      </c>
      <c r="E189" s="12">
        <v>114.97</v>
      </c>
      <c r="F189" s="12">
        <v>-296.55</v>
      </c>
      <c r="G189" s="12">
        <v>68.819999999999993</v>
      </c>
      <c r="H189" s="12">
        <v>256.18</v>
      </c>
      <c r="I189" s="12">
        <v>378.42</v>
      </c>
      <c r="J189" s="12">
        <v>613.66</v>
      </c>
      <c r="K189" s="12">
        <v>679.83</v>
      </c>
      <c r="M189" s="12">
        <v>639.87</v>
      </c>
      <c r="N189" s="12">
        <v>332.84</v>
      </c>
      <c r="O189" s="12">
        <v>322.63</v>
      </c>
      <c r="P189" s="12">
        <v>123.91</v>
      </c>
      <c r="R189" s="12">
        <v>3532.02</v>
      </c>
      <c r="T189" s="20">
        <f>MATCH($B189,'[1]Monthly Operations (Actuals)'!$C$111:$C$229,0)</f>
        <v>70</v>
      </c>
    </row>
    <row r="190" spans="1:20" ht="15" customHeight="1" x14ac:dyDescent="0.2">
      <c r="A190" s="10" t="s">
        <v>311</v>
      </c>
      <c r="B190" s="11" t="s">
        <v>312</v>
      </c>
      <c r="D190" s="12">
        <v>-9859.89</v>
      </c>
      <c r="E190" s="12">
        <v>4453.6000000000004</v>
      </c>
      <c r="F190" s="12">
        <v>4673.91</v>
      </c>
      <c r="G190" s="12">
        <v>5343.18</v>
      </c>
      <c r="H190" s="12">
        <v>5742.45</v>
      </c>
      <c r="I190" s="12">
        <v>7122.24</v>
      </c>
      <c r="J190" s="12">
        <v>8384.36</v>
      </c>
      <c r="K190" s="12">
        <v>8435.6</v>
      </c>
      <c r="M190" s="12">
        <v>7485.65</v>
      </c>
      <c r="N190" s="12">
        <v>8371.61</v>
      </c>
      <c r="O190" s="12">
        <v>6897.47</v>
      </c>
      <c r="P190" s="12">
        <v>5160.45</v>
      </c>
      <c r="R190" s="12">
        <v>62210.63</v>
      </c>
      <c r="T190" s="20">
        <f>MATCH($B190,'[1]Monthly Operations (Actuals)'!$C$111:$C$229,0)</f>
        <v>71</v>
      </c>
    </row>
    <row r="191" spans="1:20" ht="15" customHeight="1" x14ac:dyDescent="0.2">
      <c r="A191" s="10" t="s">
        <v>313</v>
      </c>
      <c r="B191" s="11" t="s">
        <v>314</v>
      </c>
      <c r="D191" s="12">
        <v>3139.3</v>
      </c>
      <c r="E191" s="12">
        <v>3136.81</v>
      </c>
      <c r="F191" s="12">
        <v>3019.9</v>
      </c>
      <c r="G191" s="12">
        <v>3056.59</v>
      </c>
      <c r="H191" s="12">
        <v>3070.44</v>
      </c>
      <c r="I191" s="12">
        <v>3070</v>
      </c>
      <c r="J191" s="12">
        <v>0</v>
      </c>
      <c r="K191" s="12">
        <v>2092.15</v>
      </c>
      <c r="M191" s="12">
        <v>3839.69</v>
      </c>
      <c r="N191" s="12">
        <v>1125.45</v>
      </c>
      <c r="O191" s="12">
        <v>3062</v>
      </c>
      <c r="P191" s="12">
        <v>4491.75</v>
      </c>
      <c r="R191" s="12">
        <v>33104.080000000002</v>
      </c>
      <c r="T191" s="20">
        <f>MATCH($B191,'[1]Monthly Operations (Actuals)'!$C$111:$C$229,0)</f>
        <v>72</v>
      </c>
    </row>
    <row r="192" spans="1:20" ht="15" customHeight="1" x14ac:dyDescent="0.2">
      <c r="A192" s="10" t="s">
        <v>315</v>
      </c>
      <c r="B192" s="11" t="s">
        <v>316</v>
      </c>
      <c r="D192" s="12">
        <v>4248.08</v>
      </c>
      <c r="E192" s="12">
        <v>4122.74</v>
      </c>
      <c r="F192" s="12">
        <v>5555.59</v>
      </c>
      <c r="G192" s="12">
        <v>4193.26</v>
      </c>
      <c r="H192" s="12">
        <v>4328.93</v>
      </c>
      <c r="I192" s="12">
        <v>1488.24</v>
      </c>
      <c r="J192" s="12">
        <v>4554</v>
      </c>
      <c r="K192" s="12">
        <v>3162.77</v>
      </c>
      <c r="M192" s="12">
        <v>4343.58</v>
      </c>
      <c r="N192" s="12">
        <v>4304.8999999999996</v>
      </c>
      <c r="O192" s="12">
        <v>4225.76</v>
      </c>
      <c r="P192" s="12">
        <v>4755.96</v>
      </c>
      <c r="R192" s="12">
        <v>49283.81</v>
      </c>
      <c r="T192" s="20">
        <f>MATCH($B192,'[1]Monthly Operations (Actuals)'!$C$111:$C$229,0)</f>
        <v>73</v>
      </c>
    </row>
    <row r="193" spans="1:20" ht="15" customHeight="1" x14ac:dyDescent="0.2">
      <c r="A193" s="10" t="s">
        <v>317</v>
      </c>
      <c r="B193" s="11" t="s">
        <v>318</v>
      </c>
      <c r="D193" s="12">
        <v>974.11</v>
      </c>
      <c r="E193" s="12">
        <v>974.11</v>
      </c>
      <c r="F193" s="12">
        <v>974.11</v>
      </c>
      <c r="G193" s="12">
        <v>974.11</v>
      </c>
      <c r="H193" s="12">
        <v>974.11</v>
      </c>
      <c r="I193" s="12">
        <v>1009.31</v>
      </c>
      <c r="J193" s="12">
        <v>1022.7</v>
      </c>
      <c r="K193" s="12">
        <v>1022.7</v>
      </c>
      <c r="M193" s="12">
        <v>1022.7</v>
      </c>
      <c r="N193" s="12">
        <v>1022.7</v>
      </c>
      <c r="O193" s="12">
        <v>1084.68</v>
      </c>
      <c r="P193" s="12">
        <v>1022.7</v>
      </c>
      <c r="R193" s="12">
        <v>12078.04</v>
      </c>
      <c r="T193" s="20">
        <f>MATCH($B193,'[1]Monthly Operations (Actuals)'!$C$111:$C$229,0)</f>
        <v>74</v>
      </c>
    </row>
    <row r="194" spans="1:20" ht="15" customHeight="1" x14ac:dyDescent="0.2">
      <c r="A194" s="10" t="s">
        <v>319</v>
      </c>
      <c r="B194" s="11" t="s">
        <v>320</v>
      </c>
      <c r="D194" s="12">
        <v>386.44</v>
      </c>
      <c r="E194" s="12">
        <v>-386.44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M194" s="12">
        <v>0</v>
      </c>
      <c r="N194" s="12">
        <v>0</v>
      </c>
      <c r="O194" s="12">
        <v>0</v>
      </c>
      <c r="P194" s="12">
        <v>0</v>
      </c>
      <c r="R194" s="12">
        <v>0</v>
      </c>
      <c r="T194" s="20">
        <f>MATCH($B194,'[1]Monthly Operations (Actuals)'!$C$111:$C$229,0)</f>
        <v>75</v>
      </c>
    </row>
    <row r="195" spans="1:20" ht="15" customHeight="1" x14ac:dyDescent="0.2">
      <c r="A195" s="10" t="s">
        <v>321</v>
      </c>
      <c r="B195" s="11" t="s">
        <v>322</v>
      </c>
      <c r="D195" s="14">
        <v>595.4</v>
      </c>
      <c r="E195" s="14">
        <v>801.5</v>
      </c>
      <c r="F195" s="14">
        <v>996.15</v>
      </c>
      <c r="G195" s="14">
        <v>1202.25</v>
      </c>
      <c r="H195" s="14">
        <v>1396.9</v>
      </c>
      <c r="I195" s="14">
        <v>1591.55</v>
      </c>
      <c r="J195" s="14">
        <v>1797.65</v>
      </c>
      <c r="K195" s="14">
        <v>1992.3</v>
      </c>
      <c r="M195" s="14">
        <v>2198.4</v>
      </c>
      <c r="N195" s="14">
        <v>2393.0500000000002</v>
      </c>
      <c r="O195" s="14">
        <v>2393.0500000000002</v>
      </c>
      <c r="P195" s="14">
        <v>2393.0500000000002</v>
      </c>
      <c r="R195" s="14">
        <v>19751.25</v>
      </c>
      <c r="T195" s="20">
        <f>MATCH($B195,'[1]Monthly Operations (Actuals)'!$C$111:$C$229,0)</f>
        <v>76</v>
      </c>
    </row>
    <row r="196" spans="1:20" ht="15" customHeight="1" x14ac:dyDescent="0.2">
      <c r="A196" s="7" t="s">
        <v>323</v>
      </c>
      <c r="B196" s="8" t="s">
        <v>324</v>
      </c>
      <c r="D196" s="13">
        <v>-219.12</v>
      </c>
      <c r="E196" s="13">
        <v>13217.29</v>
      </c>
      <c r="F196" s="13">
        <v>14923.11</v>
      </c>
      <c r="G196" s="13">
        <v>14838.21</v>
      </c>
      <c r="H196" s="13">
        <v>15769.01</v>
      </c>
      <c r="I196" s="13">
        <v>14659.76</v>
      </c>
      <c r="J196" s="13">
        <v>16372.37</v>
      </c>
      <c r="K196" s="13">
        <v>17385.349999999999</v>
      </c>
      <c r="M196" s="13">
        <v>19529.89</v>
      </c>
      <c r="N196" s="13">
        <v>17550.55</v>
      </c>
      <c r="O196" s="13">
        <v>17985.59</v>
      </c>
      <c r="P196" s="13">
        <v>17947.82</v>
      </c>
      <c r="R196" s="13">
        <v>179959.83</v>
      </c>
    </row>
    <row r="197" spans="1:20" ht="15" customHeight="1" x14ac:dyDescent="0.2">
      <c r="A197" s="10"/>
      <c r="B197" s="11"/>
      <c r="D197" s="10"/>
      <c r="E197" s="10"/>
      <c r="F197" s="10"/>
      <c r="G197" s="10"/>
      <c r="H197" s="10"/>
      <c r="I197" s="10"/>
      <c r="J197" s="10"/>
      <c r="K197" s="10"/>
      <c r="M197" s="10"/>
      <c r="N197" s="10"/>
      <c r="O197" s="10"/>
      <c r="P197" s="10"/>
      <c r="R197" s="10"/>
    </row>
    <row r="198" spans="1:20" ht="15" customHeight="1" x14ac:dyDescent="0.2">
      <c r="A198" s="7" t="s">
        <v>325</v>
      </c>
      <c r="B198" s="8" t="s">
        <v>326</v>
      </c>
      <c r="D198" s="9"/>
      <c r="E198" s="9"/>
      <c r="F198" s="9"/>
      <c r="G198" s="9"/>
      <c r="H198" s="9"/>
      <c r="I198" s="9"/>
      <c r="J198" s="9"/>
      <c r="K198" s="9"/>
      <c r="M198" s="9"/>
      <c r="N198" s="9"/>
      <c r="O198" s="9"/>
      <c r="P198" s="9"/>
      <c r="R198" s="9"/>
    </row>
    <row r="199" spans="1:20" ht="15" customHeight="1" x14ac:dyDescent="0.2">
      <c r="A199" s="10" t="s">
        <v>327</v>
      </c>
      <c r="B199" s="11" t="s">
        <v>328</v>
      </c>
      <c r="D199" s="12">
        <v>2075.13</v>
      </c>
      <c r="E199" s="12">
        <v>2205.13</v>
      </c>
      <c r="F199" s="12">
        <v>2315.13</v>
      </c>
      <c r="G199" s="12">
        <v>2195.13</v>
      </c>
      <c r="H199" s="12">
        <v>2750.13</v>
      </c>
      <c r="I199" s="12">
        <v>3265.29</v>
      </c>
      <c r="J199" s="12">
        <v>2990.29</v>
      </c>
      <c r="K199" s="12">
        <v>2226.35</v>
      </c>
      <c r="M199" s="12">
        <v>1329.91</v>
      </c>
      <c r="N199" s="12">
        <v>1995.13</v>
      </c>
      <c r="O199" s="12">
        <v>1995.13</v>
      </c>
      <c r="P199" s="12">
        <v>1995.13</v>
      </c>
      <c r="R199" s="12">
        <v>27337.88</v>
      </c>
      <c r="T199" s="20">
        <f>MATCH($B199,'[1]Monthly Operations (Actuals)'!$C$111:$C$229,0)</f>
        <v>77</v>
      </c>
    </row>
    <row r="200" spans="1:20" ht="15" customHeight="1" x14ac:dyDescent="0.2">
      <c r="A200" s="10" t="s">
        <v>329</v>
      </c>
      <c r="B200" s="11" t="s">
        <v>416</v>
      </c>
      <c r="D200" s="14">
        <v>864</v>
      </c>
      <c r="E200" s="14">
        <v>967.77</v>
      </c>
      <c r="F200" s="14">
        <v>1459</v>
      </c>
      <c r="G200" s="14">
        <v>944.8</v>
      </c>
      <c r="H200" s="14">
        <v>962.75</v>
      </c>
      <c r="I200" s="14">
        <v>895.35</v>
      </c>
      <c r="J200" s="14">
        <v>1002.75</v>
      </c>
      <c r="K200" s="14">
        <v>0</v>
      </c>
      <c r="M200" s="14">
        <v>576</v>
      </c>
      <c r="N200" s="14">
        <v>1152.5</v>
      </c>
      <c r="O200" s="14">
        <v>1885.5</v>
      </c>
      <c r="P200" s="14">
        <v>905.75</v>
      </c>
      <c r="R200" s="14">
        <v>11616.17</v>
      </c>
      <c r="T200" s="20">
        <f>MATCH($B200,'[1]Monthly Operations (Actuals)'!$C$111:$C$229,0)</f>
        <v>78</v>
      </c>
    </row>
    <row r="201" spans="1:20" ht="15" customHeight="1" x14ac:dyDescent="0.2">
      <c r="A201" s="7" t="s">
        <v>330</v>
      </c>
      <c r="B201" s="8" t="s">
        <v>331</v>
      </c>
      <c r="D201" s="13">
        <v>2939.13</v>
      </c>
      <c r="E201" s="13">
        <v>3172.9</v>
      </c>
      <c r="F201" s="13">
        <v>3774.13</v>
      </c>
      <c r="G201" s="13">
        <v>3139.93</v>
      </c>
      <c r="H201" s="13">
        <v>3712.88</v>
      </c>
      <c r="I201" s="13">
        <v>4160.6400000000003</v>
      </c>
      <c r="J201" s="13">
        <v>3993.04</v>
      </c>
      <c r="K201" s="13">
        <v>2226.35</v>
      </c>
      <c r="M201" s="13">
        <v>1905.91</v>
      </c>
      <c r="N201" s="13">
        <v>3147.63</v>
      </c>
      <c r="O201" s="13">
        <v>3880.63</v>
      </c>
      <c r="P201" s="13">
        <v>2900.88</v>
      </c>
      <c r="R201" s="13">
        <v>38954.050000000003</v>
      </c>
    </row>
    <row r="202" spans="1:20" ht="15" customHeight="1" x14ac:dyDescent="0.2">
      <c r="A202" s="10"/>
      <c r="B202" s="11"/>
      <c r="D202" s="10"/>
      <c r="E202" s="10"/>
      <c r="F202" s="10"/>
      <c r="G202" s="10"/>
      <c r="H202" s="10"/>
      <c r="I202" s="10"/>
      <c r="J202" s="10"/>
      <c r="K202" s="10"/>
      <c r="M202" s="10"/>
      <c r="N202" s="10"/>
      <c r="O202" s="10"/>
      <c r="P202" s="10"/>
      <c r="R202" s="10"/>
    </row>
    <row r="203" spans="1:20" ht="15" customHeight="1" x14ac:dyDescent="0.2">
      <c r="A203" s="7" t="s">
        <v>332</v>
      </c>
      <c r="B203" s="8" t="s">
        <v>333</v>
      </c>
      <c r="D203" s="9"/>
      <c r="E203" s="9"/>
      <c r="F203" s="9"/>
      <c r="G203" s="9"/>
      <c r="H203" s="9"/>
      <c r="I203" s="9"/>
      <c r="J203" s="9"/>
      <c r="K203" s="9"/>
      <c r="M203" s="9"/>
      <c r="N203" s="9"/>
      <c r="O203" s="9"/>
      <c r="P203" s="9"/>
      <c r="R203" s="9"/>
    </row>
    <row r="204" spans="1:20" ht="15" customHeight="1" x14ac:dyDescent="0.2">
      <c r="A204" s="10" t="s">
        <v>334</v>
      </c>
      <c r="B204" s="11" t="s">
        <v>335</v>
      </c>
      <c r="D204" s="12">
        <v>1159.27</v>
      </c>
      <c r="E204" s="12">
        <v>648.27</v>
      </c>
      <c r="F204" s="12">
        <v>1588.43</v>
      </c>
      <c r="G204" s="12">
        <v>150.47</v>
      </c>
      <c r="H204" s="12">
        <v>770.63</v>
      </c>
      <c r="I204" s="12">
        <v>49.54</v>
      </c>
      <c r="J204" s="12">
        <v>676.24</v>
      </c>
      <c r="K204" s="12">
        <v>362.23</v>
      </c>
      <c r="M204" s="12">
        <v>574.02</v>
      </c>
      <c r="N204" s="12">
        <v>152.99</v>
      </c>
      <c r="O204" s="12">
        <v>750.29</v>
      </c>
      <c r="P204" s="12">
        <v>237.78</v>
      </c>
      <c r="R204" s="12">
        <v>7120.16</v>
      </c>
      <c r="T204" s="20">
        <f>MATCH($B204,'[1]Monthly Operations (Actuals)'!$C$111:$C$229,0)</f>
        <v>79</v>
      </c>
    </row>
    <row r="205" spans="1:20" ht="15" customHeight="1" x14ac:dyDescent="0.2">
      <c r="A205" s="10" t="s">
        <v>336</v>
      </c>
      <c r="B205" s="11" t="s">
        <v>337</v>
      </c>
      <c r="D205" s="12">
        <v>40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M205" s="12">
        <v>0</v>
      </c>
      <c r="N205" s="12">
        <v>0</v>
      </c>
      <c r="O205" s="12">
        <v>0</v>
      </c>
      <c r="P205" s="12">
        <v>0</v>
      </c>
      <c r="R205" s="12">
        <v>40</v>
      </c>
      <c r="T205" s="20">
        <f>MATCH($B205,'[1]Monthly Operations (Actuals)'!$C$111:$C$229,0)</f>
        <v>80</v>
      </c>
    </row>
    <row r="206" spans="1:20" ht="15" customHeight="1" x14ac:dyDescent="0.2">
      <c r="A206" s="10" t="s">
        <v>338</v>
      </c>
      <c r="B206" s="11" t="s">
        <v>339</v>
      </c>
      <c r="D206" s="12">
        <v>0</v>
      </c>
      <c r="E206" s="12">
        <v>0</v>
      </c>
      <c r="F206" s="12">
        <v>0</v>
      </c>
      <c r="G206" s="12">
        <v>0</v>
      </c>
      <c r="H206" s="12">
        <v>25.03</v>
      </c>
      <c r="I206" s="12">
        <v>0</v>
      </c>
      <c r="J206" s="12">
        <v>0</v>
      </c>
      <c r="K206" s="12">
        <v>0</v>
      </c>
      <c r="M206" s="12">
        <v>67.05</v>
      </c>
      <c r="N206" s="12">
        <v>0</v>
      </c>
      <c r="O206" s="12">
        <v>0</v>
      </c>
      <c r="P206" s="12">
        <v>0</v>
      </c>
      <c r="R206" s="12">
        <v>92.08</v>
      </c>
      <c r="T206" s="20">
        <f>MATCH($B206,'[1]Monthly Operations (Actuals)'!$C$111:$C$229,0)</f>
        <v>81</v>
      </c>
    </row>
    <row r="207" spans="1:20" ht="15" customHeight="1" x14ac:dyDescent="0.2">
      <c r="A207" s="10" t="s">
        <v>340</v>
      </c>
      <c r="B207" s="11" t="s">
        <v>341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270</v>
      </c>
      <c r="K207" s="12">
        <v>0</v>
      </c>
      <c r="M207" s="12">
        <v>0</v>
      </c>
      <c r="N207" s="12">
        <v>430.7</v>
      </c>
      <c r="O207" s="12">
        <v>-430.7</v>
      </c>
      <c r="P207" s="12">
        <v>1514.49</v>
      </c>
      <c r="R207" s="12">
        <v>1784.49</v>
      </c>
      <c r="T207" s="20">
        <f>MATCH($B207,'[1]Monthly Operations (Actuals)'!$C$111:$C$229,0)</f>
        <v>82</v>
      </c>
    </row>
    <row r="208" spans="1:20" ht="15" customHeight="1" x14ac:dyDescent="0.2">
      <c r="A208" s="10" t="s">
        <v>342</v>
      </c>
      <c r="B208" s="11" t="s">
        <v>343</v>
      </c>
      <c r="D208" s="12">
        <v>172.68</v>
      </c>
      <c r="E208" s="12">
        <v>35.29</v>
      </c>
      <c r="F208" s="12">
        <v>178.3</v>
      </c>
      <c r="G208" s="12">
        <v>161.88999999999999</v>
      </c>
      <c r="H208" s="12">
        <v>0</v>
      </c>
      <c r="I208" s="12">
        <v>0</v>
      </c>
      <c r="J208" s="12">
        <v>26.27</v>
      </c>
      <c r="K208" s="12">
        <v>336.49</v>
      </c>
      <c r="M208" s="12">
        <v>73.53</v>
      </c>
      <c r="N208" s="12">
        <v>20.28</v>
      </c>
      <c r="O208" s="12">
        <v>98.26</v>
      </c>
      <c r="P208" s="12">
        <v>135.06</v>
      </c>
      <c r="R208" s="12">
        <v>1238.05</v>
      </c>
      <c r="T208" s="20">
        <f>MATCH($B208,'[1]Monthly Operations (Actuals)'!$C$111:$C$229,0)</f>
        <v>83</v>
      </c>
    </row>
    <row r="209" spans="1:20" ht="15" customHeight="1" x14ac:dyDescent="0.2">
      <c r="A209" s="10" t="s">
        <v>344</v>
      </c>
      <c r="B209" s="11" t="s">
        <v>345</v>
      </c>
      <c r="D209" s="12">
        <v>13.23</v>
      </c>
      <c r="E209" s="12">
        <v>287.68</v>
      </c>
      <c r="F209" s="12">
        <v>0</v>
      </c>
      <c r="G209" s="12">
        <v>531.63</v>
      </c>
      <c r="H209" s="12">
        <v>94.11</v>
      </c>
      <c r="I209" s="12">
        <v>2025.3</v>
      </c>
      <c r="J209" s="12">
        <v>495.45</v>
      </c>
      <c r="K209" s="12">
        <v>741.24</v>
      </c>
      <c r="M209" s="12">
        <v>153.51</v>
      </c>
      <c r="N209" s="12">
        <v>0</v>
      </c>
      <c r="O209" s="12">
        <v>712.37</v>
      </c>
      <c r="P209" s="12">
        <v>1510.05</v>
      </c>
      <c r="R209" s="12">
        <v>6564.57</v>
      </c>
      <c r="T209" s="20">
        <f>MATCH($B209,'[1]Monthly Operations (Actuals)'!$C$111:$C$229,0)</f>
        <v>84</v>
      </c>
    </row>
    <row r="210" spans="1:20" ht="15" customHeight="1" x14ac:dyDescent="0.2">
      <c r="A210" s="10" t="s">
        <v>346</v>
      </c>
      <c r="B210" s="11" t="s">
        <v>347</v>
      </c>
      <c r="D210" s="12">
        <v>542.38</v>
      </c>
      <c r="E210" s="12">
        <v>423.49</v>
      </c>
      <c r="F210" s="12">
        <v>441.16</v>
      </c>
      <c r="G210" s="12">
        <v>759.75</v>
      </c>
      <c r="H210" s="12">
        <v>904.24</v>
      </c>
      <c r="I210" s="12">
        <v>0</v>
      </c>
      <c r="J210" s="12">
        <v>55.2</v>
      </c>
      <c r="K210" s="12">
        <v>1498.6</v>
      </c>
      <c r="M210" s="12">
        <v>623.01</v>
      </c>
      <c r="N210" s="12">
        <v>486.91</v>
      </c>
      <c r="O210" s="12">
        <v>1780.07</v>
      </c>
      <c r="P210" s="12">
        <v>495.51</v>
      </c>
      <c r="R210" s="12">
        <v>8010.32</v>
      </c>
      <c r="T210" s="20">
        <f>MATCH($B210,'[1]Monthly Operations (Actuals)'!$C$111:$C$229,0)</f>
        <v>85</v>
      </c>
    </row>
    <row r="211" spans="1:20" ht="15" customHeight="1" x14ac:dyDescent="0.2">
      <c r="A211" s="10" t="s">
        <v>348</v>
      </c>
      <c r="B211" s="11" t="s">
        <v>349</v>
      </c>
      <c r="D211" s="12">
        <v>392.02</v>
      </c>
      <c r="E211" s="12">
        <v>411.93</v>
      </c>
      <c r="F211" s="12">
        <v>181.87</v>
      </c>
      <c r="G211" s="12">
        <v>533.79999999999995</v>
      </c>
      <c r="H211" s="12">
        <v>31.25</v>
      </c>
      <c r="I211" s="12">
        <v>182.95</v>
      </c>
      <c r="J211" s="12">
        <v>-32.51</v>
      </c>
      <c r="K211" s="12">
        <v>221.31</v>
      </c>
      <c r="M211" s="12">
        <v>17</v>
      </c>
      <c r="N211" s="12">
        <v>221.31</v>
      </c>
      <c r="O211" s="12">
        <v>61.03</v>
      </c>
      <c r="P211" s="12">
        <v>221.31</v>
      </c>
      <c r="R211" s="12">
        <v>2443.27</v>
      </c>
      <c r="T211" s="20">
        <f>MATCH($B211,'[1]Monthly Operations (Actuals)'!$C$111:$C$229,0)</f>
        <v>87</v>
      </c>
    </row>
    <row r="212" spans="1:20" ht="15" customHeight="1" x14ac:dyDescent="0.2">
      <c r="A212" s="10" t="s">
        <v>350</v>
      </c>
      <c r="B212" s="11" t="s">
        <v>351</v>
      </c>
      <c r="D212" s="12">
        <v>23.04</v>
      </c>
      <c r="E212" s="12">
        <v>2237.71</v>
      </c>
      <c r="F212" s="12">
        <v>1114.08</v>
      </c>
      <c r="G212" s="12">
        <v>3.32</v>
      </c>
      <c r="H212" s="12">
        <v>1584.5</v>
      </c>
      <c r="I212" s="12">
        <v>1042.3599999999999</v>
      </c>
      <c r="J212" s="12">
        <v>2671.48</v>
      </c>
      <c r="K212" s="12">
        <v>1468.27</v>
      </c>
      <c r="M212" s="12">
        <v>884.33</v>
      </c>
      <c r="N212" s="12">
        <v>1335.62</v>
      </c>
      <c r="O212" s="12">
        <v>2129.58</v>
      </c>
      <c r="P212" s="12">
        <v>593.61</v>
      </c>
      <c r="R212" s="12">
        <v>15087.9</v>
      </c>
      <c r="T212" s="20">
        <f>MATCH($B212,'[1]Monthly Operations (Actuals)'!$C$111:$C$229,0)</f>
        <v>88</v>
      </c>
    </row>
    <row r="213" spans="1:20" ht="15" customHeight="1" x14ac:dyDescent="0.2">
      <c r="A213" s="10" t="s">
        <v>352</v>
      </c>
      <c r="B213" s="11" t="s">
        <v>353</v>
      </c>
      <c r="D213" s="12">
        <v>0</v>
      </c>
      <c r="E213" s="12">
        <v>118.85</v>
      </c>
      <c r="F213" s="12">
        <v>34.36</v>
      </c>
      <c r="G213" s="12">
        <v>126.31</v>
      </c>
      <c r="H213" s="12">
        <v>19.78</v>
      </c>
      <c r="I213" s="12">
        <v>74.55</v>
      </c>
      <c r="J213" s="12">
        <v>0</v>
      </c>
      <c r="K213" s="12">
        <v>314.01</v>
      </c>
      <c r="M213" s="12">
        <v>281.36</v>
      </c>
      <c r="N213" s="12">
        <v>56.61</v>
      </c>
      <c r="O213" s="12">
        <v>10.79</v>
      </c>
      <c r="P213" s="12">
        <v>14.33</v>
      </c>
      <c r="R213" s="12">
        <v>1050.95</v>
      </c>
      <c r="T213" s="20">
        <f>MATCH($B213,'[1]Monthly Operations (Actuals)'!$C$111:$C$229,0)</f>
        <v>89</v>
      </c>
    </row>
    <row r="214" spans="1:20" ht="15" customHeight="1" x14ac:dyDescent="0.2">
      <c r="A214" s="10" t="s">
        <v>354</v>
      </c>
      <c r="B214" s="11" t="s">
        <v>355</v>
      </c>
      <c r="D214" s="12">
        <v>366.16</v>
      </c>
      <c r="E214" s="12">
        <v>224.28</v>
      </c>
      <c r="F214" s="12">
        <v>314.05</v>
      </c>
      <c r="G214" s="12">
        <v>327.44</v>
      </c>
      <c r="H214" s="12">
        <v>507.41</v>
      </c>
      <c r="I214" s="12">
        <v>509.52</v>
      </c>
      <c r="J214" s="12">
        <v>702.32</v>
      </c>
      <c r="K214" s="12">
        <v>1228.48</v>
      </c>
      <c r="M214" s="12">
        <v>342.56</v>
      </c>
      <c r="N214" s="12">
        <v>121.09</v>
      </c>
      <c r="O214" s="12">
        <v>154.43</v>
      </c>
      <c r="P214" s="12">
        <v>147.38</v>
      </c>
      <c r="R214" s="12">
        <v>4945.12</v>
      </c>
      <c r="T214" s="20">
        <f>MATCH($B214,'[1]Monthly Operations (Actuals)'!$C$111:$C$229,0)</f>
        <v>90</v>
      </c>
    </row>
    <row r="215" spans="1:20" ht="15" customHeight="1" x14ac:dyDescent="0.2">
      <c r="A215" s="10" t="s">
        <v>356</v>
      </c>
      <c r="B215" s="11" t="s">
        <v>357</v>
      </c>
      <c r="D215" s="12">
        <v>0</v>
      </c>
      <c r="E215" s="12">
        <v>266.74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M215" s="12">
        <v>0</v>
      </c>
      <c r="N215" s="12">
        <v>0</v>
      </c>
      <c r="O215" s="12">
        <v>0</v>
      </c>
      <c r="P215" s="12">
        <v>40.5</v>
      </c>
      <c r="R215" s="12">
        <v>307.24</v>
      </c>
      <c r="T215" s="20">
        <f>MATCH($B215,'[1]Monthly Operations (Actuals)'!$C$111:$C$229,0)</f>
        <v>92</v>
      </c>
    </row>
    <row r="216" spans="1:20" ht="15" customHeight="1" x14ac:dyDescent="0.2">
      <c r="A216" s="10" t="s">
        <v>358</v>
      </c>
      <c r="B216" s="11" t="s">
        <v>359</v>
      </c>
      <c r="D216" s="12">
        <v>0</v>
      </c>
      <c r="E216" s="12">
        <v>0</v>
      </c>
      <c r="F216" s="12">
        <v>0</v>
      </c>
      <c r="G216" s="12">
        <v>134.27000000000001</v>
      </c>
      <c r="H216" s="12">
        <v>75.62</v>
      </c>
      <c r="I216" s="12">
        <v>26.51</v>
      </c>
      <c r="J216" s="12">
        <v>49.95</v>
      </c>
      <c r="K216" s="12">
        <v>61.72</v>
      </c>
      <c r="M216" s="12">
        <v>36.97</v>
      </c>
      <c r="N216" s="12">
        <v>0</v>
      </c>
      <c r="O216" s="12">
        <v>33.69</v>
      </c>
      <c r="P216" s="12">
        <v>275.52</v>
      </c>
      <c r="R216" s="12">
        <v>694.25</v>
      </c>
      <c r="T216" s="20">
        <f>MATCH($B216,'[1]Monthly Operations (Actuals)'!$C$111:$C$229,0)</f>
        <v>93</v>
      </c>
    </row>
    <row r="217" spans="1:20" ht="15" customHeight="1" x14ac:dyDescent="0.2">
      <c r="A217" s="10" t="s">
        <v>360</v>
      </c>
      <c r="B217" s="11" t="s">
        <v>361</v>
      </c>
      <c r="D217" s="14">
        <v>0</v>
      </c>
      <c r="E217" s="14">
        <v>484.12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M217" s="14">
        <v>0</v>
      </c>
      <c r="N217" s="14">
        <v>0</v>
      </c>
      <c r="O217" s="14">
        <v>196.5</v>
      </c>
      <c r="P217" s="14">
        <v>356.11</v>
      </c>
      <c r="R217" s="14">
        <v>1036.73</v>
      </c>
      <c r="T217" s="20">
        <f>MATCH($B217,'[1]Monthly Operations (Actuals)'!$C$111:$C$229,0)</f>
        <v>94</v>
      </c>
    </row>
    <row r="218" spans="1:20" ht="15" customHeight="1" x14ac:dyDescent="0.2">
      <c r="A218" s="7" t="s">
        <v>362</v>
      </c>
      <c r="B218" s="8" t="s">
        <v>363</v>
      </c>
      <c r="D218" s="13">
        <v>2708.78</v>
      </c>
      <c r="E218" s="13">
        <v>5138.3599999999997</v>
      </c>
      <c r="F218" s="13">
        <v>3852.25</v>
      </c>
      <c r="G218" s="13">
        <v>2728.88</v>
      </c>
      <c r="H218" s="13">
        <v>4012.57</v>
      </c>
      <c r="I218" s="13">
        <v>3910.73</v>
      </c>
      <c r="J218" s="13">
        <v>4914.3999999999996</v>
      </c>
      <c r="K218" s="13">
        <v>6232.35</v>
      </c>
      <c r="M218" s="13">
        <v>3053.34</v>
      </c>
      <c r="N218" s="13">
        <v>2825.51</v>
      </c>
      <c r="O218" s="13">
        <v>5496.31</v>
      </c>
      <c r="P218" s="13">
        <v>5541.65</v>
      </c>
      <c r="R218" s="13">
        <v>50415.13</v>
      </c>
    </row>
    <row r="219" spans="1:20" ht="15" customHeight="1" x14ac:dyDescent="0.2">
      <c r="A219" s="10"/>
      <c r="B219" s="11"/>
      <c r="D219" s="15"/>
      <c r="E219" s="15"/>
      <c r="F219" s="15"/>
      <c r="G219" s="15"/>
      <c r="H219" s="15"/>
      <c r="I219" s="15"/>
      <c r="J219" s="15"/>
      <c r="K219" s="15"/>
      <c r="M219" s="15"/>
      <c r="N219" s="15"/>
      <c r="O219" s="15"/>
      <c r="P219" s="15"/>
      <c r="R219" s="15"/>
    </row>
    <row r="220" spans="1:20" ht="15" customHeight="1" x14ac:dyDescent="0.2">
      <c r="A220" s="7" t="s">
        <v>364</v>
      </c>
      <c r="B220" s="8" t="s">
        <v>365</v>
      </c>
      <c r="D220" s="13">
        <v>113935.07</v>
      </c>
      <c r="E220" s="13">
        <v>119885.32</v>
      </c>
      <c r="F220" s="13">
        <v>119526.96</v>
      </c>
      <c r="G220" s="13">
        <v>133150.76999999999</v>
      </c>
      <c r="H220" s="13">
        <v>138057.13</v>
      </c>
      <c r="I220" s="13">
        <v>126602.31</v>
      </c>
      <c r="J220" s="13">
        <v>142011.70000000001</v>
      </c>
      <c r="K220" s="13">
        <v>155092.32</v>
      </c>
      <c r="M220" s="13">
        <v>129630.45</v>
      </c>
      <c r="N220" s="13">
        <v>140465.26</v>
      </c>
      <c r="O220" s="13">
        <v>146497.68</v>
      </c>
      <c r="P220" s="13">
        <v>131712.16</v>
      </c>
      <c r="R220" s="13">
        <v>1596567.13</v>
      </c>
    </row>
    <row r="221" spans="1:20" ht="15" customHeight="1" x14ac:dyDescent="0.2">
      <c r="A221" s="10"/>
      <c r="B221" s="11"/>
      <c r="D221" s="15"/>
      <c r="E221" s="15"/>
      <c r="F221" s="15"/>
      <c r="G221" s="15"/>
      <c r="H221" s="15"/>
      <c r="I221" s="15"/>
      <c r="J221" s="15"/>
      <c r="K221" s="15"/>
      <c r="M221" s="15"/>
      <c r="N221" s="15"/>
      <c r="O221" s="15"/>
      <c r="P221" s="15"/>
      <c r="R221" s="15"/>
    </row>
    <row r="222" spans="1:20" ht="15" customHeight="1" x14ac:dyDescent="0.2">
      <c r="A222" s="7" t="s">
        <v>366</v>
      </c>
      <c r="B222" s="8" t="s">
        <v>367</v>
      </c>
      <c r="D222" s="13">
        <v>301102.17</v>
      </c>
      <c r="E222" s="13">
        <v>281343.12</v>
      </c>
      <c r="F222" s="13">
        <v>277025.31</v>
      </c>
      <c r="G222" s="13">
        <v>264305.61</v>
      </c>
      <c r="H222" s="13">
        <v>268921.23</v>
      </c>
      <c r="I222" s="13">
        <v>248239.2</v>
      </c>
      <c r="J222" s="13">
        <v>246370.27</v>
      </c>
      <c r="K222" s="13">
        <v>258897.96</v>
      </c>
      <c r="M222" s="13">
        <v>285844.17</v>
      </c>
      <c r="N222" s="13">
        <v>272898.12</v>
      </c>
      <c r="O222" s="13">
        <v>272046.24</v>
      </c>
      <c r="P222" s="13">
        <v>279685.84000000003</v>
      </c>
      <c r="R222" s="13">
        <v>3256679.24</v>
      </c>
    </row>
    <row r="223" spans="1:20" ht="15" customHeight="1" x14ac:dyDescent="0.2">
      <c r="A223" s="10"/>
      <c r="B223" s="11"/>
      <c r="D223" s="10"/>
      <c r="E223" s="10"/>
      <c r="F223" s="10"/>
      <c r="G223" s="10"/>
      <c r="H223" s="10"/>
      <c r="I223" s="10"/>
      <c r="J223" s="10"/>
      <c r="K223" s="10"/>
      <c r="M223" s="10"/>
      <c r="N223" s="10"/>
      <c r="O223" s="10"/>
      <c r="P223" s="10"/>
      <c r="R223" s="10"/>
    </row>
    <row r="224" spans="1:20" ht="15" customHeight="1" x14ac:dyDescent="0.2">
      <c r="A224" s="7" t="s">
        <v>368</v>
      </c>
      <c r="B224" s="8" t="s">
        <v>369</v>
      </c>
      <c r="D224" s="9"/>
      <c r="E224" s="9"/>
      <c r="F224" s="9"/>
      <c r="G224" s="9"/>
      <c r="H224" s="9"/>
      <c r="I224" s="9"/>
      <c r="J224" s="9"/>
      <c r="K224" s="9"/>
      <c r="M224" s="9"/>
      <c r="N224" s="9"/>
      <c r="O224" s="9"/>
      <c r="P224" s="9"/>
      <c r="R224" s="9"/>
    </row>
    <row r="225" spans="1:20" ht="15" customHeight="1" x14ac:dyDescent="0.2">
      <c r="A225" s="10" t="s">
        <v>370</v>
      </c>
      <c r="B225" s="11" t="s">
        <v>371</v>
      </c>
      <c r="D225" s="12">
        <v>1615</v>
      </c>
      <c r="E225" s="12">
        <v>1870</v>
      </c>
      <c r="F225" s="12">
        <v>1147.5</v>
      </c>
      <c r="G225" s="12">
        <v>1360</v>
      </c>
      <c r="H225" s="12">
        <v>2080</v>
      </c>
      <c r="I225" s="12">
        <v>1350</v>
      </c>
      <c r="J225" s="12">
        <v>1050</v>
      </c>
      <c r="K225" s="12">
        <v>1050</v>
      </c>
      <c r="M225" s="12">
        <v>750</v>
      </c>
      <c r="N225" s="12">
        <v>1825</v>
      </c>
      <c r="O225" s="12">
        <v>900</v>
      </c>
      <c r="P225" s="12">
        <v>775</v>
      </c>
      <c r="R225" s="12">
        <v>15772.5</v>
      </c>
      <c r="T225" s="20"/>
    </row>
    <row r="226" spans="1:20" ht="15" customHeight="1" x14ac:dyDescent="0.2">
      <c r="A226" s="10" t="s">
        <v>372</v>
      </c>
      <c r="B226" s="11" t="s">
        <v>373</v>
      </c>
      <c r="D226" s="12">
        <v>0</v>
      </c>
      <c r="E226" s="12">
        <v>3033.32</v>
      </c>
      <c r="F226" s="12">
        <v>-604.28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M226" s="12">
        <v>0</v>
      </c>
      <c r="N226" s="12">
        <v>788.29</v>
      </c>
      <c r="O226" s="12">
        <v>1094.46</v>
      </c>
      <c r="P226" s="12">
        <v>0</v>
      </c>
      <c r="R226" s="12">
        <v>4311.79</v>
      </c>
      <c r="T226" s="20"/>
    </row>
    <row r="227" spans="1:20" ht="15" customHeight="1" x14ac:dyDescent="0.2">
      <c r="A227" s="10" t="s">
        <v>374</v>
      </c>
      <c r="B227" s="11" t="s">
        <v>375</v>
      </c>
      <c r="D227" s="12">
        <v>0</v>
      </c>
      <c r="E227" s="12">
        <v>0</v>
      </c>
      <c r="F227" s="12">
        <v>0</v>
      </c>
      <c r="G227" s="12">
        <v>0</v>
      </c>
      <c r="H227" s="12">
        <v>75.66</v>
      </c>
      <c r="I227" s="12">
        <v>0</v>
      </c>
      <c r="J227" s="12">
        <v>212.54</v>
      </c>
      <c r="K227" s="12">
        <v>0</v>
      </c>
      <c r="M227" s="12">
        <v>0</v>
      </c>
      <c r="N227" s="12">
        <v>0</v>
      </c>
      <c r="O227" s="12">
        <v>166.45</v>
      </c>
      <c r="P227" s="12">
        <v>125.66</v>
      </c>
      <c r="R227" s="12">
        <v>580.30999999999995</v>
      </c>
      <c r="T227" s="20"/>
    </row>
    <row r="228" spans="1:20" ht="15" customHeight="1" x14ac:dyDescent="0.2">
      <c r="A228" s="10" t="s">
        <v>376</v>
      </c>
      <c r="B228" s="11" t="s">
        <v>377</v>
      </c>
      <c r="D228" s="12">
        <v>1486.04</v>
      </c>
      <c r="E228" s="12">
        <v>1071.8499999999999</v>
      </c>
      <c r="F228" s="12">
        <v>2676.2</v>
      </c>
      <c r="G228" s="12">
        <v>3119.26</v>
      </c>
      <c r="H228" s="12">
        <v>22654.65</v>
      </c>
      <c r="I228" s="12">
        <v>3358.1</v>
      </c>
      <c r="J228" s="12">
        <v>2458.71</v>
      </c>
      <c r="K228" s="12">
        <v>6978.14</v>
      </c>
      <c r="M228" s="12">
        <v>812.23</v>
      </c>
      <c r="N228" s="12">
        <v>4078.08</v>
      </c>
      <c r="O228" s="12">
        <v>0</v>
      </c>
      <c r="P228" s="12">
        <v>490.16</v>
      </c>
      <c r="R228" s="12">
        <v>49183.42</v>
      </c>
      <c r="T228" s="20"/>
    </row>
    <row r="229" spans="1:20" ht="15" customHeight="1" x14ac:dyDescent="0.2">
      <c r="A229" s="10" t="s">
        <v>378</v>
      </c>
      <c r="B229" s="11" t="s">
        <v>379</v>
      </c>
      <c r="D229" s="12">
        <v>10297.790000000001</v>
      </c>
      <c r="E229" s="12">
        <v>7182.74</v>
      </c>
      <c r="F229" s="12">
        <v>1480</v>
      </c>
      <c r="G229" s="12">
        <v>2482.15</v>
      </c>
      <c r="H229" s="12">
        <v>0</v>
      </c>
      <c r="I229" s="12">
        <v>642.14</v>
      </c>
      <c r="J229" s="12">
        <v>682.9</v>
      </c>
      <c r="K229" s="12">
        <v>1889.74</v>
      </c>
      <c r="M229" s="12">
        <v>0</v>
      </c>
      <c r="N229" s="12">
        <v>0</v>
      </c>
      <c r="O229" s="12">
        <v>432.04</v>
      </c>
      <c r="P229" s="12">
        <v>0</v>
      </c>
      <c r="R229" s="12">
        <v>25089.5</v>
      </c>
      <c r="T229" s="20"/>
    </row>
    <row r="230" spans="1:20" ht="15" customHeight="1" x14ac:dyDescent="0.2">
      <c r="A230" s="10" t="s">
        <v>380</v>
      </c>
      <c r="B230" s="11" t="s">
        <v>381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M230" s="12">
        <v>0</v>
      </c>
      <c r="N230" s="12">
        <v>0</v>
      </c>
      <c r="O230" s="12">
        <v>0</v>
      </c>
      <c r="P230" s="12">
        <v>1445.47</v>
      </c>
      <c r="R230" s="12">
        <v>1445.47</v>
      </c>
      <c r="T230" s="20"/>
    </row>
    <row r="231" spans="1:20" ht="15" customHeight="1" x14ac:dyDescent="0.2">
      <c r="A231" s="10" t="s">
        <v>382</v>
      </c>
      <c r="B231" s="11" t="s">
        <v>383</v>
      </c>
      <c r="D231" s="12">
        <v>0</v>
      </c>
      <c r="E231" s="12">
        <v>0</v>
      </c>
      <c r="F231" s="12">
        <v>0</v>
      </c>
      <c r="G231" s="12">
        <v>0</v>
      </c>
      <c r="H231" s="12">
        <v>1974.73</v>
      </c>
      <c r="I231" s="12">
        <v>0</v>
      </c>
      <c r="J231" s="12">
        <v>0</v>
      </c>
      <c r="K231" s="12">
        <v>0</v>
      </c>
      <c r="M231" s="12">
        <v>0</v>
      </c>
      <c r="N231" s="12">
        <v>0</v>
      </c>
      <c r="O231" s="12">
        <v>186.04</v>
      </c>
      <c r="P231" s="12">
        <v>667.88</v>
      </c>
      <c r="R231" s="12">
        <v>2828.65</v>
      </c>
      <c r="T231" s="20"/>
    </row>
    <row r="232" spans="1:20" ht="15" customHeight="1" x14ac:dyDescent="0.2">
      <c r="A232" s="10" t="s">
        <v>384</v>
      </c>
      <c r="B232" s="11" t="s">
        <v>385</v>
      </c>
      <c r="D232" s="12">
        <v>0</v>
      </c>
      <c r="E232" s="12">
        <v>0</v>
      </c>
      <c r="F232" s="12">
        <v>3909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M232" s="12">
        <v>915</v>
      </c>
      <c r="N232" s="12">
        <v>0</v>
      </c>
      <c r="O232" s="12">
        <v>0</v>
      </c>
      <c r="P232" s="12">
        <v>0</v>
      </c>
      <c r="R232" s="12">
        <v>4824</v>
      </c>
      <c r="T232" s="20"/>
    </row>
    <row r="233" spans="1:20" ht="15" customHeight="1" x14ac:dyDescent="0.2">
      <c r="A233" s="10" t="s">
        <v>386</v>
      </c>
      <c r="B233" s="11" t="s">
        <v>387</v>
      </c>
      <c r="D233" s="12">
        <v>0</v>
      </c>
      <c r="E233" s="12">
        <v>3767.07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M233" s="12">
        <v>0</v>
      </c>
      <c r="N233" s="12">
        <v>0</v>
      </c>
      <c r="O233" s="12">
        <v>0</v>
      </c>
      <c r="P233" s="12">
        <v>0</v>
      </c>
      <c r="R233" s="12">
        <v>3767.07</v>
      </c>
      <c r="T233" s="20"/>
    </row>
    <row r="234" spans="1:20" ht="15" customHeight="1" x14ac:dyDescent="0.2">
      <c r="A234" s="10" t="s">
        <v>388</v>
      </c>
      <c r="B234" s="11" t="s">
        <v>389</v>
      </c>
      <c r="D234" s="12">
        <v>0</v>
      </c>
      <c r="E234" s="12">
        <v>0</v>
      </c>
      <c r="F234" s="12">
        <v>847.4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M234" s="12">
        <v>0</v>
      </c>
      <c r="N234" s="12">
        <v>0</v>
      </c>
      <c r="O234" s="12">
        <v>0</v>
      </c>
      <c r="P234" s="12">
        <v>0</v>
      </c>
      <c r="R234" s="12">
        <v>847.4</v>
      </c>
      <c r="T234" s="20"/>
    </row>
    <row r="235" spans="1:20" ht="15" customHeight="1" x14ac:dyDescent="0.2">
      <c r="A235" s="10" t="s">
        <v>390</v>
      </c>
      <c r="B235" s="11" t="s">
        <v>391</v>
      </c>
      <c r="D235" s="14">
        <v>0</v>
      </c>
      <c r="E235" s="14">
        <v>1259.31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M235" s="14">
        <v>0</v>
      </c>
      <c r="N235" s="14">
        <v>0</v>
      </c>
      <c r="O235" s="14">
        <v>0</v>
      </c>
      <c r="P235" s="14">
        <v>0</v>
      </c>
      <c r="R235" s="14">
        <v>1259.31</v>
      </c>
      <c r="T235" s="20"/>
    </row>
    <row r="236" spans="1:20" ht="15" customHeight="1" x14ac:dyDescent="0.2">
      <c r="A236" s="7" t="s">
        <v>392</v>
      </c>
      <c r="B236" s="8" t="s">
        <v>393</v>
      </c>
      <c r="D236" s="13">
        <v>13398.83</v>
      </c>
      <c r="E236" s="13">
        <v>18184.29</v>
      </c>
      <c r="F236" s="13">
        <v>9455.82</v>
      </c>
      <c r="G236" s="13">
        <v>6961.41</v>
      </c>
      <c r="H236" s="13">
        <v>26785.040000000001</v>
      </c>
      <c r="I236" s="13">
        <v>5350.24</v>
      </c>
      <c r="J236" s="13">
        <v>4404.1499999999996</v>
      </c>
      <c r="K236" s="13">
        <v>9917.8799999999992</v>
      </c>
      <c r="M236" s="13">
        <v>2477.23</v>
      </c>
      <c r="N236" s="13">
        <v>6691.37</v>
      </c>
      <c r="O236" s="13">
        <v>2778.99</v>
      </c>
      <c r="P236" s="13">
        <v>3504.17</v>
      </c>
      <c r="R236" s="13">
        <v>109909.42</v>
      </c>
    </row>
    <row r="237" spans="1:20" ht="15" customHeight="1" x14ac:dyDescent="0.2">
      <c r="A237" s="10" t="s">
        <v>394</v>
      </c>
      <c r="B237" s="11" t="s">
        <v>395</v>
      </c>
      <c r="D237" s="16"/>
      <c r="E237" s="16"/>
      <c r="F237" s="16"/>
      <c r="G237" s="16"/>
      <c r="H237" s="16"/>
      <c r="I237" s="16"/>
      <c r="J237" s="16"/>
      <c r="K237" s="16"/>
      <c r="M237" s="16"/>
      <c r="N237" s="16"/>
      <c r="O237" s="16"/>
      <c r="P237" s="16"/>
      <c r="R237" s="16"/>
    </row>
    <row r="238" spans="1:20" ht="15" customHeight="1" x14ac:dyDescent="0.2">
      <c r="A238" s="10" t="s">
        <v>396</v>
      </c>
      <c r="B238" s="11" t="s">
        <v>397</v>
      </c>
      <c r="D238" s="14">
        <v>0</v>
      </c>
      <c r="E238" s="14">
        <v>1200</v>
      </c>
      <c r="F238" s="14">
        <v>-800</v>
      </c>
      <c r="G238" s="14">
        <v>3000</v>
      </c>
      <c r="H238" s="14">
        <v>2400</v>
      </c>
      <c r="I238" s="14">
        <v>0</v>
      </c>
      <c r="J238" s="14">
        <v>0</v>
      </c>
      <c r="K238" s="14">
        <v>0</v>
      </c>
      <c r="M238" s="14">
        <v>0</v>
      </c>
      <c r="N238" s="14">
        <v>0</v>
      </c>
      <c r="O238" s="14">
        <v>0</v>
      </c>
      <c r="P238" s="14">
        <v>0</v>
      </c>
      <c r="R238" s="14">
        <v>5800</v>
      </c>
    </row>
    <row r="239" spans="1:20" ht="15" customHeight="1" x14ac:dyDescent="0.2">
      <c r="A239" s="7" t="s">
        <v>398</v>
      </c>
      <c r="B239" s="8" t="s">
        <v>399</v>
      </c>
      <c r="D239" s="13">
        <v>0</v>
      </c>
      <c r="E239" s="13">
        <v>1200</v>
      </c>
      <c r="F239" s="13">
        <v>-800</v>
      </c>
      <c r="G239" s="13">
        <v>3000</v>
      </c>
      <c r="H239" s="13">
        <v>2400</v>
      </c>
      <c r="I239" s="13">
        <v>0</v>
      </c>
      <c r="J239" s="13">
        <v>0</v>
      </c>
      <c r="K239" s="13">
        <v>0</v>
      </c>
      <c r="M239" s="13">
        <v>0</v>
      </c>
      <c r="N239" s="13">
        <v>0</v>
      </c>
      <c r="O239" s="13">
        <v>0</v>
      </c>
      <c r="P239" s="13">
        <v>0</v>
      </c>
      <c r="R239" s="13">
        <v>5800</v>
      </c>
    </row>
    <row r="240" spans="1:20" ht="15" customHeight="1" x14ac:dyDescent="0.2">
      <c r="A240" s="10"/>
      <c r="B240" s="11"/>
      <c r="D240" s="10"/>
      <c r="E240" s="10"/>
      <c r="F240" s="10"/>
      <c r="G240" s="10"/>
      <c r="H240" s="10"/>
      <c r="I240" s="10"/>
      <c r="J240" s="10"/>
      <c r="K240" s="10"/>
      <c r="M240" s="10"/>
      <c r="N240" s="10"/>
      <c r="O240" s="10"/>
      <c r="P240" s="10"/>
      <c r="R240" s="10"/>
    </row>
    <row r="241" spans="1:18" ht="15" customHeight="1" x14ac:dyDescent="0.2">
      <c r="A241" s="7" t="s">
        <v>400</v>
      </c>
      <c r="B241" s="8" t="s">
        <v>401</v>
      </c>
      <c r="D241" s="9"/>
      <c r="E241" s="9"/>
      <c r="F241" s="9"/>
      <c r="G241" s="9"/>
      <c r="H241" s="9"/>
      <c r="I241" s="9"/>
      <c r="J241" s="9"/>
      <c r="K241" s="9"/>
      <c r="M241" s="9"/>
      <c r="N241" s="9"/>
      <c r="O241" s="9"/>
      <c r="P241" s="9"/>
      <c r="R241" s="9"/>
    </row>
    <row r="242" spans="1:18" ht="15" customHeight="1" x14ac:dyDescent="0.2">
      <c r="A242" s="10" t="s">
        <v>402</v>
      </c>
      <c r="B242" s="11" t="s">
        <v>403</v>
      </c>
      <c r="D242" s="12">
        <v>98468.57</v>
      </c>
      <c r="E242" s="12">
        <v>88903.05</v>
      </c>
      <c r="F242" s="12">
        <v>98468.57</v>
      </c>
      <c r="G242" s="12">
        <v>99558.33</v>
      </c>
      <c r="H242" s="12">
        <v>108009.65</v>
      </c>
      <c r="I242" s="12">
        <v>121336.88</v>
      </c>
      <c r="J242" s="12">
        <v>140237.73000000001</v>
      </c>
      <c r="K242" s="12">
        <v>158975.4</v>
      </c>
      <c r="M242" s="12">
        <v>182221.99</v>
      </c>
      <c r="N242" s="12">
        <v>195718.78</v>
      </c>
      <c r="O242" s="12">
        <v>211508.64</v>
      </c>
      <c r="P242" s="12">
        <v>246219.05</v>
      </c>
      <c r="R242" s="12">
        <v>1749626.64</v>
      </c>
    </row>
    <row r="243" spans="1:18" ht="15" customHeight="1" x14ac:dyDescent="0.2">
      <c r="A243" s="10" t="s">
        <v>404</v>
      </c>
      <c r="B243" s="11" t="s">
        <v>405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M243" s="14">
        <v>0</v>
      </c>
      <c r="N243" s="14">
        <v>0</v>
      </c>
      <c r="O243" s="14">
        <v>0</v>
      </c>
      <c r="P243" s="14">
        <v>-26733.64</v>
      </c>
      <c r="R243" s="14">
        <v>-26733.64</v>
      </c>
    </row>
    <row r="244" spans="1:18" ht="15" customHeight="1" x14ac:dyDescent="0.2">
      <c r="A244" s="7" t="s">
        <v>406</v>
      </c>
      <c r="B244" s="8" t="s">
        <v>407</v>
      </c>
      <c r="D244" s="13">
        <v>98468.57</v>
      </c>
      <c r="E244" s="13">
        <v>88903.05</v>
      </c>
      <c r="F244" s="13">
        <v>98468.57</v>
      </c>
      <c r="G244" s="13">
        <v>99558.33</v>
      </c>
      <c r="H244" s="13">
        <v>108009.65</v>
      </c>
      <c r="I244" s="13">
        <v>121336.88</v>
      </c>
      <c r="J244" s="13">
        <v>140237.73000000001</v>
      </c>
      <c r="K244" s="13">
        <v>158975.4</v>
      </c>
      <c r="M244" s="13">
        <v>182221.99</v>
      </c>
      <c r="N244" s="13">
        <v>195718.78</v>
      </c>
      <c r="O244" s="13">
        <v>211508.64</v>
      </c>
      <c r="P244" s="13">
        <v>219485.41</v>
      </c>
      <c r="R244" s="13">
        <v>1722893</v>
      </c>
    </row>
    <row r="245" spans="1:18" ht="15" customHeight="1" x14ac:dyDescent="0.2">
      <c r="A245" s="10"/>
      <c r="B245" s="11"/>
      <c r="D245" s="15"/>
      <c r="E245" s="15"/>
      <c r="F245" s="15"/>
      <c r="G245" s="15"/>
      <c r="H245" s="15"/>
      <c r="I245" s="15"/>
      <c r="J245" s="15"/>
      <c r="K245" s="15"/>
      <c r="M245" s="15"/>
      <c r="N245" s="15"/>
      <c r="O245" s="15"/>
      <c r="P245" s="15"/>
      <c r="R245" s="15"/>
    </row>
    <row r="246" spans="1:18" ht="15" customHeight="1" x14ac:dyDescent="0.2">
      <c r="A246" s="7" t="s">
        <v>408</v>
      </c>
      <c r="B246" s="8" t="s">
        <v>409</v>
      </c>
      <c r="D246" s="13">
        <v>111867.4</v>
      </c>
      <c r="E246" s="13">
        <v>108287.34</v>
      </c>
      <c r="F246" s="13">
        <v>107124.39</v>
      </c>
      <c r="G246" s="13">
        <v>109519.74</v>
      </c>
      <c r="H246" s="13">
        <v>137194.69</v>
      </c>
      <c r="I246" s="13">
        <v>126687.12</v>
      </c>
      <c r="J246" s="13">
        <v>144641.88</v>
      </c>
      <c r="K246" s="13">
        <v>168893.28</v>
      </c>
      <c r="M246" s="13">
        <v>184699.22</v>
      </c>
      <c r="N246" s="13">
        <v>202410.15</v>
      </c>
      <c r="O246" s="13">
        <v>214287.63</v>
      </c>
      <c r="P246" s="13">
        <v>222989.58</v>
      </c>
      <c r="R246" s="13">
        <v>1838602.42</v>
      </c>
    </row>
    <row r="247" spans="1:18" ht="15" customHeight="1" x14ac:dyDescent="0.2">
      <c r="A247" s="10"/>
      <c r="B247" s="11"/>
      <c r="D247" s="15"/>
      <c r="E247" s="15"/>
      <c r="F247" s="15"/>
      <c r="G247" s="15"/>
      <c r="H247" s="15"/>
      <c r="I247" s="15"/>
      <c r="J247" s="15"/>
      <c r="K247" s="15"/>
      <c r="M247" s="15"/>
      <c r="N247" s="15"/>
      <c r="O247" s="15"/>
      <c r="P247" s="15"/>
      <c r="R247" s="15"/>
    </row>
    <row r="248" spans="1:18" ht="15" customHeight="1" x14ac:dyDescent="0.2">
      <c r="A248" s="7" t="s">
        <v>410</v>
      </c>
      <c r="B248" s="8" t="s">
        <v>411</v>
      </c>
      <c r="D248" s="17">
        <v>189234.77</v>
      </c>
      <c r="E248" s="17">
        <v>173055.78</v>
      </c>
      <c r="F248" s="17">
        <v>169900.92</v>
      </c>
      <c r="G248" s="17">
        <v>154785.87</v>
      </c>
      <c r="H248" s="17">
        <v>131726.54</v>
      </c>
      <c r="I248" s="17">
        <v>121552.08</v>
      </c>
      <c r="J248" s="17">
        <v>101728.39</v>
      </c>
      <c r="K248" s="17">
        <v>90004.68</v>
      </c>
      <c r="M248" s="17">
        <v>101144.95</v>
      </c>
      <c r="N248" s="17">
        <v>70487.97</v>
      </c>
      <c r="O248" s="17">
        <v>57758.61</v>
      </c>
      <c r="P248" s="17">
        <v>56696.26</v>
      </c>
      <c r="R248" s="17">
        <v>1418076.82</v>
      </c>
    </row>
    <row r="249" spans="1:18" ht="15" customHeight="1" x14ac:dyDescent="0.2">
      <c r="A249" s="10" t="s">
        <v>412</v>
      </c>
      <c r="B249" s="11" t="s">
        <v>413</v>
      </c>
      <c r="D249" s="18">
        <v>189234.77</v>
      </c>
      <c r="E249" s="18">
        <v>173055.78</v>
      </c>
      <c r="F249" s="18">
        <v>169900.92</v>
      </c>
      <c r="G249" s="18">
        <v>154785.87</v>
      </c>
      <c r="H249" s="18">
        <v>131726.54</v>
      </c>
      <c r="I249" s="18">
        <v>121552.08</v>
      </c>
      <c r="J249" s="18">
        <v>101728.39</v>
      </c>
      <c r="K249" s="18">
        <v>90004.68</v>
      </c>
      <c r="M249" s="18">
        <v>101144.95</v>
      </c>
      <c r="N249" s="18">
        <v>70487.97</v>
      </c>
      <c r="O249" s="18">
        <v>57758.61</v>
      </c>
      <c r="P249" s="18">
        <v>56696.26</v>
      </c>
      <c r="R249" s="18">
        <v>1418076.82</v>
      </c>
    </row>
    <row r="250" spans="1:18" ht="15" customHeight="1" x14ac:dyDescent="0.2">
      <c r="A250" s="7" t="s">
        <v>414</v>
      </c>
      <c r="B250" s="8" t="s">
        <v>415</v>
      </c>
      <c r="D250" s="13">
        <v>189234.77</v>
      </c>
      <c r="E250" s="13">
        <v>173055.78</v>
      </c>
      <c r="F250" s="13">
        <v>169900.92</v>
      </c>
      <c r="G250" s="13">
        <v>154785.87</v>
      </c>
      <c r="H250" s="13">
        <v>131726.54</v>
      </c>
      <c r="I250" s="13">
        <v>121552.08</v>
      </c>
      <c r="J250" s="13">
        <v>101728.39</v>
      </c>
      <c r="K250" s="13">
        <v>90004.68</v>
      </c>
      <c r="M250" s="13">
        <v>101144.95</v>
      </c>
      <c r="N250" s="13">
        <v>70487.97</v>
      </c>
      <c r="O250" s="13">
        <v>57758.61</v>
      </c>
      <c r="P250" s="13">
        <v>56696.26</v>
      </c>
      <c r="R250" s="13">
        <v>1418076.82</v>
      </c>
    </row>
  </sheetData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R1:R7 R11:R12 R15:R16 R19:R20 R24:R25 R30 R32:R35 R39:R40 R43:R44 R47:R48 R51:R52 R71:R72 R74 R76:R79 R97:R98 R101:R102 R122:R123 R126:R127 R130:R131 R143:R144 R147:R148 R152:R153 R157:R160 R166:R167 R173:R174 R181 R187:R188 R197:R198 R202:R203 R219 R221 R223:R224 R237 R240:R241 R245 R247 M247:P247 M245:P245 M240:P241 M237:P237 M223:P224 M221:P221 M219:P219 M202:P203 M197:P198 M187:P188 M181:P181 M173:P174 M166:P167 M157:P160 M152:P153 M147:P148 M143:P144 M130:P131 M126:P127 M122:P123 M101:P102 M97:P98 M76:P79 M74:P74 M71:P72 M51:P52 M47:P48 M43:P44 M39:P40 M32:P35 M30:P30 M24:P25 M19:P20 M15:P16 M11:P12 M1:P4 A1:B199 M6:P7 D6:K7 D1:K4 D11:K12 D15:K16 D19:K20 D24:K25 D30:K30 D32:K35 D39:K40 D43:K44 D47:K48 D51:K52 D71:K72 D74:K74 D76:K79 D97:K98 D101:K102 D122:K123 D126:K127 D130:K131 D143:K144 D147:K148 D152:K153 D157:K160 D166:K167 D173:K174 D181:K181 D187:K188 D197:K198 D202:K203 D219:K219 D221:K221 D223:K224 D237:K237 D240:K241 D245:K245 D247:K247 A201:B250 A20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C4ECFE-DD60-45FA-8E69-D049F6FBE9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FFC301-819D-4D9F-BFCC-6D2850948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Giambanco</dc:creator>
  <cp:keywords/>
  <dc:description/>
  <cp:lastModifiedBy>Matt Borgeson</cp:lastModifiedBy>
  <dcterms:created xsi:type="dcterms:W3CDTF">2023-08-30T01:48:40Z</dcterms:created>
  <dcterms:modified xsi:type="dcterms:W3CDTF">2023-09-20T21:07:41Z</dcterms:modified>
  <cp:category/>
  <cp:contentStatus/>
</cp:coreProperties>
</file>