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https://bandrcapital.sharepoint.com/sites/BRCapital-Internal/Real Estate/Deals/0) Dead Deals/The Livano Deer Valley (Phoenix, AZ)/Support and Info/Operating Statements/"/>
    </mc:Choice>
  </mc:AlternateContent>
  <xr:revisionPtr revIDLastSave="77" documentId="13_ncr:1_{4D7B97C1-FBCE-431E-97C3-3ED5FC711DBA}" xr6:coauthVersionLast="47" xr6:coauthVersionMax="47" xr10:uidLastSave="{E820092E-DDA0-4ECE-B61F-D236493105E9}"/>
  <bookViews>
    <workbookView xWindow="240" yWindow="360" windowWidth="19290" windowHeight="10065" xr2:uid="{00000000-000D-0000-FFFF-FFFF00000000}"/>
  </bookViews>
  <sheets>
    <sheet name="Report1" sheetId="1" r:id="rId1"/>
  </sheets>
  <definedNames>
    <definedName name="_xlnm.Print_Titles" localSheetId="0">Report1!$1:$5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4" i="1" l="1"/>
  <c r="Q43" i="1"/>
  <c r="R43" i="1" s="1"/>
  <c r="Q40" i="1"/>
  <c r="Q39" i="1"/>
  <c r="Q38" i="1"/>
  <c r="Q37" i="1"/>
  <c r="Q36" i="1"/>
  <c r="Q35" i="1"/>
  <c r="Q31" i="1"/>
  <c r="Q28" i="1"/>
  <c r="Q26" i="1"/>
  <c r="Q24" i="1"/>
  <c r="Q23" i="1"/>
  <c r="Q21" i="1"/>
  <c r="Q33" i="1"/>
  <c r="Q34" i="1"/>
  <c r="Q32" i="1"/>
  <c r="Q30" i="1"/>
  <c r="Q29" i="1"/>
  <c r="Q27" i="1"/>
  <c r="Q25" i="1"/>
  <c r="Q22" i="1"/>
  <c r="Q20" i="1"/>
  <c r="Q19" i="1"/>
  <c r="R49" i="1"/>
  <c r="Q49" i="1"/>
  <c r="Q10" i="1"/>
  <c r="Q51" i="1" l="1"/>
  <c r="R51" i="1" s="1"/>
</calcChain>
</file>

<file path=xl/sharedStrings.xml><?xml version="1.0" encoding="utf-8"?>
<sst xmlns="http://schemas.openxmlformats.org/spreadsheetml/2006/main" count="286" uniqueCount="285">
  <si>
    <t>The Livano Deer Valley (385)</t>
  </si>
  <si>
    <t>Statement (12 months)</t>
  </si>
  <si>
    <t>Period = Mar 2023-Feb 2024</t>
  </si>
  <si>
    <t>Book = Accrual ; Tree = liv_is</t>
  </si>
  <si>
    <t>Mar 2023</t>
  </si>
  <si>
    <t>Apr 2023</t>
  </si>
  <si>
    <t>May 2023</t>
  </si>
  <si>
    <t>Jun 2023</t>
  </si>
  <si>
    <t>Jul 2023</t>
  </si>
  <si>
    <t>Aug 2023</t>
  </si>
  <si>
    <t>Sep 2023</t>
  </si>
  <si>
    <t>Oct 2023</t>
  </si>
  <si>
    <t>Nov 2023</t>
  </si>
  <si>
    <t>Dec 2023</t>
  </si>
  <si>
    <t>Jan 2024</t>
  </si>
  <si>
    <t>Feb 2024</t>
  </si>
  <si>
    <t>Total</t>
  </si>
  <si>
    <t>60010</t>
  </si>
  <si>
    <t xml:space="preserve">     Street Potential</t>
  </si>
  <si>
    <t>60020</t>
  </si>
  <si>
    <t xml:space="preserve">     Loss to Lease</t>
  </si>
  <si>
    <t xml:space="preserve">         Total Gross Potential</t>
  </si>
  <si>
    <t>61010</t>
  </si>
  <si>
    <t xml:space="preserve">     Vacancy Loss</t>
  </si>
  <si>
    <t>61020</t>
  </si>
  <si>
    <t xml:space="preserve">     Concession Loss</t>
  </si>
  <si>
    <t>61030</t>
  </si>
  <si>
    <t xml:space="preserve">     Credit Loss</t>
  </si>
  <si>
    <t>73070</t>
  </si>
  <si>
    <t xml:space="preserve">     Advertising - Model Units</t>
  </si>
  <si>
    <t>71005</t>
  </si>
  <si>
    <t xml:space="preserve">     Employee Units</t>
  </si>
  <si>
    <t>13100</t>
  </si>
  <si>
    <t xml:space="preserve">     Accounts Receivable - Rent</t>
  </si>
  <si>
    <t xml:space="preserve">         Rental Income</t>
  </si>
  <si>
    <t xml:space="preserve"> Other Income</t>
  </si>
  <si>
    <t>62020</t>
  </si>
  <si>
    <t xml:space="preserve">     Application Fees</t>
  </si>
  <si>
    <t>62050</t>
  </si>
  <si>
    <t xml:space="preserve">     Court Cost</t>
  </si>
  <si>
    <t>62060</t>
  </si>
  <si>
    <t xml:space="preserve">     Damage Fees/Extra Cleaning</t>
  </si>
  <si>
    <t>62070</t>
  </si>
  <si>
    <t xml:space="preserve">     Late Fees</t>
  </si>
  <si>
    <t>62080</t>
  </si>
  <si>
    <t xml:space="preserve">     Lease Termination Fees</t>
  </si>
  <si>
    <t>62081</t>
  </si>
  <si>
    <t xml:space="preserve">     Insufficient Notice</t>
  </si>
  <si>
    <t>62090</t>
  </si>
  <si>
    <t xml:space="preserve">     Miscellaneous Income</t>
  </si>
  <si>
    <t>62091</t>
  </si>
  <si>
    <t xml:space="preserve">     Locks/Key Income</t>
  </si>
  <si>
    <t>62100</t>
  </si>
  <si>
    <t xml:space="preserve">     Non-Refundable Admin Fees</t>
  </si>
  <si>
    <t>62110</t>
  </si>
  <si>
    <t xml:space="preserve">     Onsite Transfer Fee</t>
  </si>
  <si>
    <t>62120</t>
  </si>
  <si>
    <t xml:space="preserve">     Month to Month Fee</t>
  </si>
  <si>
    <t>62130</t>
  </si>
  <si>
    <t xml:space="preserve">     NSF Fees</t>
  </si>
  <si>
    <t>62140</t>
  </si>
  <si>
    <t xml:space="preserve">     Pet Fees</t>
  </si>
  <si>
    <t>62150</t>
  </si>
  <si>
    <t xml:space="preserve">     Pet Rent</t>
  </si>
  <si>
    <t>62165</t>
  </si>
  <si>
    <t xml:space="preserve">     Storage Income</t>
  </si>
  <si>
    <t>62184</t>
  </si>
  <si>
    <t xml:space="preserve">     Garage Income</t>
  </si>
  <si>
    <t>62220</t>
  </si>
  <si>
    <t xml:space="preserve">     Water Revenues</t>
  </si>
  <si>
    <t>62225</t>
  </si>
  <si>
    <t xml:space="preserve">     Valet Waste Revenue</t>
  </si>
  <si>
    <t>62226</t>
  </si>
  <si>
    <t xml:space="preserve">     Valet Waste Expense</t>
  </si>
  <si>
    <t>62231</t>
  </si>
  <si>
    <t xml:space="preserve">     Insurance Non Comply Fee</t>
  </si>
  <si>
    <t>62232</t>
  </si>
  <si>
    <t xml:space="preserve">     Insurance Non Comply Exp</t>
  </si>
  <si>
    <t>62235</t>
  </si>
  <si>
    <t xml:space="preserve">     Pest Control</t>
  </si>
  <si>
    <t>62260</t>
  </si>
  <si>
    <t xml:space="preserve">     Bad Debt Other</t>
  </si>
  <si>
    <t>13101</t>
  </si>
  <si>
    <t xml:space="preserve">     Accounts Receivable - Other</t>
  </si>
  <si>
    <t xml:space="preserve">         Total Other Income</t>
  </si>
  <si>
    <t xml:space="preserve"> Ancillary Income</t>
  </si>
  <si>
    <t>63060</t>
  </si>
  <si>
    <t xml:space="preserve">     Vending Income</t>
  </si>
  <si>
    <t>73435</t>
  </si>
  <si>
    <t xml:space="preserve">     Sundry Supplies</t>
  </si>
  <si>
    <t>63070</t>
  </si>
  <si>
    <t xml:space="preserve">     Corporate Apartments</t>
  </si>
  <si>
    <t xml:space="preserve">         Total Ancillary Income</t>
  </si>
  <si>
    <t xml:space="preserve">         Total Other/Ancillary Income</t>
  </si>
  <si>
    <t xml:space="preserve">         Total Revenue</t>
  </si>
  <si>
    <t xml:space="preserve">    Operating Expenses</t>
  </si>
  <si>
    <t xml:space="preserve">    Controllable Expenses</t>
  </si>
  <si>
    <t xml:space="preserve">    Salaries &amp; Benefits</t>
  </si>
  <si>
    <t xml:space="preserve"> Salaries</t>
  </si>
  <si>
    <t>70010</t>
  </si>
  <si>
    <t xml:space="preserve">     Salaries - Office  Management</t>
  </si>
  <si>
    <t>70011</t>
  </si>
  <si>
    <t xml:space="preserve">     Salaries - Assistant Mgr</t>
  </si>
  <si>
    <t>70020</t>
  </si>
  <si>
    <t xml:space="preserve">     Salaries - Office Leasing</t>
  </si>
  <si>
    <t>70030</t>
  </si>
  <si>
    <t xml:space="preserve">     Salaries - Leasing Commission</t>
  </si>
  <si>
    <t>70060</t>
  </si>
  <si>
    <t xml:space="preserve">     Salaries - Maintenance</t>
  </si>
  <si>
    <t>70061</t>
  </si>
  <si>
    <t xml:space="preserve">     Salaries - Maintenance Mgr</t>
  </si>
  <si>
    <t>70140</t>
  </si>
  <si>
    <t xml:space="preserve">     Incentive Compensation</t>
  </si>
  <si>
    <t>70150</t>
  </si>
  <si>
    <t xml:space="preserve">     Temporary Services</t>
  </si>
  <si>
    <t>70160</t>
  </si>
  <si>
    <t xml:space="preserve">     Admin Overtime</t>
  </si>
  <si>
    <t>70165</t>
  </si>
  <si>
    <t xml:space="preserve">     Maintenance Overtime</t>
  </si>
  <si>
    <t xml:space="preserve">         Total Salaries</t>
  </si>
  <si>
    <t xml:space="preserve"> Benefits</t>
  </si>
  <si>
    <t>71010</t>
  </si>
  <si>
    <t xml:space="preserve">     Insurance - Group</t>
  </si>
  <si>
    <t>71020</t>
  </si>
  <si>
    <t xml:space="preserve">     Worker's Compensation</t>
  </si>
  <si>
    <t>71030</t>
  </si>
  <si>
    <t xml:space="preserve">     Employer 401K Matching Contribution</t>
  </si>
  <si>
    <t>71040</t>
  </si>
  <si>
    <t xml:space="preserve">     Tax Expense - Employer FICA</t>
  </si>
  <si>
    <t>71050</t>
  </si>
  <si>
    <t xml:space="preserve">     Tax Expense - FUI</t>
  </si>
  <si>
    <t>71060</t>
  </si>
  <si>
    <t xml:space="preserve">     Tax Expense - SUI</t>
  </si>
  <si>
    <t xml:space="preserve">         Total Benefits</t>
  </si>
  <si>
    <t xml:space="preserve">         Total Salaries &amp; Benefits</t>
  </si>
  <si>
    <t xml:space="preserve"> Repairs &amp; Maintenance</t>
  </si>
  <si>
    <t xml:space="preserve"> Unit Interiors</t>
  </si>
  <si>
    <t>72010</t>
  </si>
  <si>
    <t xml:space="preserve">     Apartment Cleaning</t>
  </si>
  <si>
    <t>72020</t>
  </si>
  <si>
    <t xml:space="preserve">     Cleaning Supplies</t>
  </si>
  <si>
    <t>72030</t>
  </si>
  <si>
    <t xml:space="preserve">     Appliance Supplies</t>
  </si>
  <si>
    <t>72040</t>
  </si>
  <si>
    <t xml:space="preserve">     Carpentry - Interior</t>
  </si>
  <si>
    <t>72050</t>
  </si>
  <si>
    <t xml:space="preserve">     Carpet Cleaning</t>
  </si>
  <si>
    <t>72070</t>
  </si>
  <si>
    <t xml:space="preserve">     Drapery &amp; Blinds</t>
  </si>
  <si>
    <t>72080</t>
  </si>
  <si>
    <t xml:space="preserve">     Electrical - Interior</t>
  </si>
  <si>
    <t>72090</t>
  </si>
  <si>
    <t xml:space="preserve">     Painting - Interior</t>
  </si>
  <si>
    <t>72091</t>
  </si>
  <si>
    <t xml:space="preserve">     Paint Contractor - Interior</t>
  </si>
  <si>
    <t>72100</t>
  </si>
  <si>
    <t xml:space="preserve">     Plumbing - Interior</t>
  </si>
  <si>
    <t>72110</t>
  </si>
  <si>
    <t xml:space="preserve">     Redecorating Expense</t>
  </si>
  <si>
    <t>72150</t>
  </si>
  <si>
    <t xml:space="preserve">     Repair - Drywall</t>
  </si>
  <si>
    <t xml:space="preserve">         Total Unit Interiors</t>
  </si>
  <si>
    <t xml:space="preserve"> Exterior/Common</t>
  </si>
  <si>
    <t>72310</t>
  </si>
  <si>
    <t xml:space="preserve">     Auto &amp; Truck Expense</t>
  </si>
  <si>
    <t>72320</t>
  </si>
  <si>
    <t xml:space="preserve">     Carpentry - Exterior/Common</t>
  </si>
  <si>
    <t>72350</t>
  </si>
  <si>
    <t xml:space="preserve">     HVAC Supplies</t>
  </si>
  <si>
    <t>72390</t>
  </si>
  <si>
    <t xml:space="preserve">     Miscellaneous - Exterior/Common</t>
  </si>
  <si>
    <t>72430</t>
  </si>
  <si>
    <t xml:space="preserve">     Tools</t>
  </si>
  <si>
    <t xml:space="preserve">         Total Exterior/Common</t>
  </si>
  <si>
    <t xml:space="preserve"> Contract Services</t>
  </si>
  <si>
    <t>72610</t>
  </si>
  <si>
    <t xml:space="preserve">     Contract Services - Other</t>
  </si>
  <si>
    <t>72630</t>
  </si>
  <si>
    <t xml:space="preserve">     Trash Removal</t>
  </si>
  <si>
    <t>72640</t>
  </si>
  <si>
    <t xml:space="preserve">     Landscape Maintenance</t>
  </si>
  <si>
    <t>72650</t>
  </si>
  <si>
    <t xml:space="preserve">     Landscape Management</t>
  </si>
  <si>
    <t>72660</t>
  </si>
  <si>
    <t xml:space="preserve">     Landscape Supplies</t>
  </si>
  <si>
    <t>72670</t>
  </si>
  <si>
    <t xml:space="preserve">     Janitorial Expense</t>
  </si>
  <si>
    <t>72680</t>
  </si>
  <si>
    <t>72690</t>
  </si>
  <si>
    <t xml:space="preserve">     Pool Service</t>
  </si>
  <si>
    <t>72700</t>
  </si>
  <si>
    <t xml:space="preserve">     Pool Supplies</t>
  </si>
  <si>
    <t xml:space="preserve">         Total Contract Services</t>
  </si>
  <si>
    <t xml:space="preserve">         Total Repairs &amp; Maintenance</t>
  </si>
  <si>
    <t xml:space="preserve"> Marketing</t>
  </si>
  <si>
    <t>73020</t>
  </si>
  <si>
    <t xml:space="preserve">     Advertising - ILS/SEM</t>
  </si>
  <si>
    <t>73040</t>
  </si>
  <si>
    <t xml:space="preserve">     Marketing - Other</t>
  </si>
  <si>
    <t>73050</t>
  </si>
  <si>
    <t xml:space="preserve">     Marketing Technologies</t>
  </si>
  <si>
    <t>73075</t>
  </si>
  <si>
    <t xml:space="preserve">     Marketing - Misc</t>
  </si>
  <si>
    <t>73080</t>
  </si>
  <si>
    <t xml:space="preserve">     Resident Relations</t>
  </si>
  <si>
    <t>73090</t>
  </si>
  <si>
    <t xml:space="preserve">     Referral Fees</t>
  </si>
  <si>
    <t>73100</t>
  </si>
  <si>
    <t xml:space="preserve">     Locator Fees</t>
  </si>
  <si>
    <t xml:space="preserve">         Total Marketing</t>
  </si>
  <si>
    <t xml:space="preserve"> General &amp; Administrative</t>
  </si>
  <si>
    <t>74030</t>
  </si>
  <si>
    <t xml:space="preserve">     Bank Charges</t>
  </si>
  <si>
    <t>74050</t>
  </si>
  <si>
    <t xml:space="preserve">     Computer Expense</t>
  </si>
  <si>
    <t>74060</t>
  </si>
  <si>
    <t xml:space="preserve">     Credit Report Expense</t>
  </si>
  <si>
    <t>74070</t>
  </si>
  <si>
    <t xml:space="preserve">     Dues &amp; Subscriptions</t>
  </si>
  <si>
    <t>74080</t>
  </si>
  <si>
    <t xml:space="preserve">     Education/Seminars</t>
  </si>
  <si>
    <t>74090</t>
  </si>
  <si>
    <t xml:space="preserve">     Employee Benefits</t>
  </si>
  <si>
    <t>74120</t>
  </si>
  <si>
    <t xml:space="preserve">     License &amp; Fees</t>
  </si>
  <si>
    <t>74140</t>
  </si>
  <si>
    <t xml:space="preserve">     Miscellaneous Expense</t>
  </si>
  <si>
    <t>74150</t>
  </si>
  <si>
    <t xml:space="preserve">     Office Expense</t>
  </si>
  <si>
    <t>74160</t>
  </si>
  <si>
    <t xml:space="preserve">     Office Supplies - Materials</t>
  </si>
  <si>
    <t>74170</t>
  </si>
  <si>
    <t xml:space="preserve">     Postage</t>
  </si>
  <si>
    <t>74180</t>
  </si>
  <si>
    <t xml:space="preserve">     Professional Fees - Legal</t>
  </si>
  <si>
    <t>74190</t>
  </si>
  <si>
    <t xml:space="preserve">     Professional Fees - Other</t>
  </si>
  <si>
    <t>74200</t>
  </si>
  <si>
    <t xml:space="preserve">     Recruitment</t>
  </si>
  <si>
    <t>74240</t>
  </si>
  <si>
    <t xml:space="preserve">     Telephone - Answering Service</t>
  </si>
  <si>
    <t>74250</t>
  </si>
  <si>
    <t xml:space="preserve">     Telephone - Long Distance/Local</t>
  </si>
  <si>
    <t>74260</t>
  </si>
  <si>
    <t xml:space="preserve">     Telephone - Mobile</t>
  </si>
  <si>
    <t>74270</t>
  </si>
  <si>
    <t xml:space="preserve">     Site Travel - Airfare</t>
  </si>
  <si>
    <t>74271</t>
  </si>
  <si>
    <t xml:space="preserve">     Site Travel - Lodging/Other</t>
  </si>
  <si>
    <t>74277</t>
  </si>
  <si>
    <t xml:space="preserve">     Travel - Meals</t>
  </si>
  <si>
    <t>74280</t>
  </si>
  <si>
    <t xml:space="preserve">     Career Apparel</t>
  </si>
  <si>
    <t xml:space="preserve">         Total General &amp; Administrative</t>
  </si>
  <si>
    <t xml:space="preserve">         Total Controllable Expenses</t>
  </si>
  <si>
    <t xml:space="preserve"> Non-Controllable Expenses</t>
  </si>
  <si>
    <t xml:space="preserve"> Utilities</t>
  </si>
  <si>
    <t>75010</t>
  </si>
  <si>
    <t xml:space="preserve">     Electric - House</t>
  </si>
  <si>
    <t>75020</t>
  </si>
  <si>
    <t xml:space="preserve">     Electric - Vacant</t>
  </si>
  <si>
    <t>75030</t>
  </si>
  <si>
    <t xml:space="preserve">     Gas - House</t>
  </si>
  <si>
    <t>75050</t>
  </si>
  <si>
    <t xml:space="preserve">     Utilities - Sewer</t>
  </si>
  <si>
    <t>75070</t>
  </si>
  <si>
    <t xml:space="preserve">     Utilities - Water</t>
  </si>
  <si>
    <t xml:space="preserve">         Total Utilities</t>
  </si>
  <si>
    <t xml:space="preserve"> Insurance</t>
  </si>
  <si>
    <t>76020</t>
  </si>
  <si>
    <t xml:space="preserve">     Insurance - Property</t>
  </si>
  <si>
    <t xml:space="preserve">         Total Insurance</t>
  </si>
  <si>
    <t xml:space="preserve"> Real Estate Taxes</t>
  </si>
  <si>
    <t>76210</t>
  </si>
  <si>
    <t xml:space="preserve">     Real Estate Taxes</t>
  </si>
  <si>
    <t xml:space="preserve">         Total Real Estate Taxes</t>
  </si>
  <si>
    <t xml:space="preserve"> Management Fees</t>
  </si>
  <si>
    <t>76410</t>
  </si>
  <si>
    <t xml:space="preserve">     Management Fees</t>
  </si>
  <si>
    <t xml:space="preserve">         Total Management Fees</t>
  </si>
  <si>
    <t xml:space="preserve">         Total Non-Controllable Expenses</t>
  </si>
  <si>
    <t xml:space="preserve">         Total Operating Expenses</t>
  </si>
  <si>
    <t xml:space="preserve">         Net Operating Income</t>
  </si>
  <si>
    <t>Account Number</t>
  </si>
  <si>
    <t>Account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</si>
</sst>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0"/>
      <name val="Arial"/>
      <family val="2"/>
    </font>
    <font>
      <sz val="8"/>
      <color rgb="FF505050"/>
      <name val="Tahoma"/>
      <family val="2"/>
    </font>
    <font>
      <b/>
      <sz val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i/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2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4" fontId="4" fillId="0" borderId="2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" fontId="3" fillId="0" borderId="2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4" fontId="0" fillId="0" borderId="0" xfId="0" applyNumberFormat="1"/>
    <xf numFmtId="10" fontId="6" fillId="0" borderId="0" xfId="1" applyNumberFormat="1" applyFont="1"/>
    <xf numFmtId="5" fontId="0" fillId="0" borderId="0" xfId="0" applyNumberFormat="1"/>
    <xf numFmtId="5" fontId="7" fillId="0" borderId="0" xfId="0" applyNumberFormat="1" applyFont="1"/>
    <xf numFmtId="5" fontId="7" fillId="0" borderId="3" xfId="0" applyNumberFormat="1" applyFont="1" applyBorder="1"/>
    <xf numFmtId="0" fontId="7" fillId="0" borderId="0" xfId="0" applyFont="1"/>
    <xf numFmtId="10" fontId="8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81"/>
  <sheetViews>
    <sheetView showGridLines="0" tabSelected="1" workbookViewId="0">
      <pane xSplit="2" ySplit="5" topLeftCell="G8" activePane="bottomRight" state="frozen"/>
      <selection pane="topRight" activeCell="C1" sqref="C1"/>
      <selection pane="bottomLeft" activeCell="A6" sqref="A6"/>
      <selection pane="bottomRight" activeCell="A5" sqref="A5:B5"/>
    </sheetView>
  </sheetViews>
  <sheetFormatPr defaultColWidth="9.140625" defaultRowHeight="12.75" x14ac:dyDescent="0.2"/>
  <cols>
    <col min="1" max="1" width="11.42578125" customWidth="1"/>
    <col min="2" max="2" width="37.140625" customWidth="1"/>
    <col min="3" max="15" width="12.85546875" customWidth="1"/>
  </cols>
  <sheetData>
    <row r="1" spans="1:17" ht="15" customHeight="1" x14ac:dyDescent="0.2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7" ht="15.75" customHeight="1" x14ac:dyDescent="0.2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1:17" ht="15" customHeight="1" x14ac:dyDescent="0.2">
      <c r="A3" s="22" t="s">
        <v>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17" ht="15" customHeight="1" x14ac:dyDescent="0.2">
      <c r="A4" s="22" t="s">
        <v>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7" ht="15" customHeight="1" x14ac:dyDescent="0.2">
      <c r="A5" s="1" t="s">
        <v>283</v>
      </c>
      <c r="B5" s="2" t="s">
        <v>284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</row>
    <row r="6" spans="1:17" ht="15" customHeight="1" x14ac:dyDescent="0.2">
      <c r="A6" s="3" t="s">
        <v>17</v>
      </c>
      <c r="B6" s="4" t="s">
        <v>18</v>
      </c>
      <c r="C6" s="5">
        <v>0</v>
      </c>
      <c r="D6" s="5">
        <v>0</v>
      </c>
      <c r="E6" s="5">
        <v>427763</v>
      </c>
      <c r="F6" s="5">
        <v>427018</v>
      </c>
      <c r="G6" s="5">
        <v>428786</v>
      </c>
      <c r="H6" s="5">
        <v>428876</v>
      </c>
      <c r="I6" s="5">
        <v>433024</v>
      </c>
      <c r="J6" s="5">
        <v>433024</v>
      </c>
      <c r="K6" s="5">
        <v>432024</v>
      </c>
      <c r="L6" s="5">
        <v>431659</v>
      </c>
      <c r="M6" s="5">
        <v>431589</v>
      </c>
      <c r="N6" s="5">
        <v>429189</v>
      </c>
      <c r="O6" s="5">
        <v>4302952</v>
      </c>
    </row>
    <row r="7" spans="1:17" ht="15" customHeight="1" x14ac:dyDescent="0.2">
      <c r="A7" s="6" t="s">
        <v>19</v>
      </c>
      <c r="B7" s="7" t="s">
        <v>20</v>
      </c>
      <c r="C7" s="12">
        <v>0</v>
      </c>
      <c r="D7" s="12">
        <v>0</v>
      </c>
      <c r="E7" s="12">
        <v>-335</v>
      </c>
      <c r="F7" s="12">
        <v>-1096</v>
      </c>
      <c r="G7" s="12">
        <v>-1924</v>
      </c>
      <c r="H7" s="12">
        <v>-2013</v>
      </c>
      <c r="I7" s="12">
        <v>-3945</v>
      </c>
      <c r="J7" s="12">
        <v>-3971</v>
      </c>
      <c r="K7" s="12">
        <v>-3617</v>
      </c>
      <c r="L7" s="12">
        <v>-3612</v>
      </c>
      <c r="M7" s="12">
        <v>-3562</v>
      </c>
      <c r="N7" s="12">
        <v>-3697</v>
      </c>
      <c r="O7" s="12">
        <v>-27772</v>
      </c>
    </row>
    <row r="8" spans="1:17" ht="15" customHeight="1" x14ac:dyDescent="0.2">
      <c r="A8" s="9"/>
      <c r="B8" s="10" t="s">
        <v>21</v>
      </c>
      <c r="C8" s="11">
        <v>0</v>
      </c>
      <c r="D8" s="11">
        <v>0</v>
      </c>
      <c r="E8" s="11">
        <v>427428</v>
      </c>
      <c r="F8" s="11">
        <v>425922</v>
      </c>
      <c r="G8" s="11">
        <v>426862</v>
      </c>
      <c r="H8" s="11">
        <v>426863</v>
      </c>
      <c r="I8" s="11">
        <v>429079</v>
      </c>
      <c r="J8" s="11">
        <v>429053</v>
      </c>
      <c r="K8" s="11">
        <v>428407</v>
      </c>
      <c r="L8" s="11">
        <v>428047</v>
      </c>
      <c r="M8" s="11">
        <v>428027</v>
      </c>
      <c r="N8" s="11">
        <v>425492</v>
      </c>
      <c r="O8" s="11">
        <v>4275180</v>
      </c>
    </row>
    <row r="9" spans="1:17" ht="15" customHeight="1" x14ac:dyDescent="0.2">
      <c r="A9" s="6"/>
      <c r="B9" s="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7" ht="15" customHeight="1" x14ac:dyDescent="0.2">
      <c r="A10" s="6" t="s">
        <v>22</v>
      </c>
      <c r="B10" s="7" t="s">
        <v>23</v>
      </c>
      <c r="C10" s="8">
        <v>0</v>
      </c>
      <c r="D10" s="8">
        <v>0</v>
      </c>
      <c r="E10" s="8">
        <v>-392489.21</v>
      </c>
      <c r="F10" s="8">
        <v>-351317.12</v>
      </c>
      <c r="G10" s="8">
        <v>-314842.3</v>
      </c>
      <c r="H10" s="8">
        <v>-256359.58</v>
      </c>
      <c r="I10" s="8">
        <v>-220653.58</v>
      </c>
      <c r="J10" s="8">
        <v>-177374.82</v>
      </c>
      <c r="K10" s="8">
        <v>-146577.29</v>
      </c>
      <c r="L10" s="8">
        <v>-120755.91</v>
      </c>
      <c r="M10" s="8">
        <v>-109117.85</v>
      </c>
      <c r="N10" s="8">
        <v>-90013.85</v>
      </c>
      <c r="O10" s="8">
        <v>-2179501.5099999998</v>
      </c>
      <c r="Q10" s="16">
        <f>+N10/N8</f>
        <v>-0.21155239111428653</v>
      </c>
    </row>
    <row r="11" spans="1:17" ht="15" customHeight="1" x14ac:dyDescent="0.2">
      <c r="A11" s="6" t="s">
        <v>24</v>
      </c>
      <c r="B11" s="7" t="s">
        <v>25</v>
      </c>
      <c r="C11" s="8">
        <v>0</v>
      </c>
      <c r="D11" s="8">
        <v>0</v>
      </c>
      <c r="E11" s="8">
        <v>0</v>
      </c>
      <c r="F11" s="8">
        <v>-15539.33</v>
      </c>
      <c r="G11" s="8">
        <v>-44604.9</v>
      </c>
      <c r="H11" s="8">
        <v>-39683</v>
      </c>
      <c r="I11" s="8">
        <v>-55517</v>
      </c>
      <c r="J11" s="8">
        <v>-33721</v>
      </c>
      <c r="K11" s="8">
        <v>-21040.42</v>
      </c>
      <c r="L11" s="8">
        <v>-20058</v>
      </c>
      <c r="M11" s="8">
        <v>-7005.73</v>
      </c>
      <c r="N11" s="8">
        <v>-18456.21</v>
      </c>
      <c r="O11" s="8">
        <v>-255625.59</v>
      </c>
    </row>
    <row r="12" spans="1:17" ht="15" customHeight="1" x14ac:dyDescent="0.2">
      <c r="A12" s="6" t="s">
        <v>26</v>
      </c>
      <c r="B12" s="7" t="s">
        <v>27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-222.52</v>
      </c>
      <c r="O12" s="8">
        <v>-222.52</v>
      </c>
    </row>
    <row r="13" spans="1:17" ht="15" customHeight="1" x14ac:dyDescent="0.2">
      <c r="A13" s="6" t="s">
        <v>28</v>
      </c>
      <c r="B13" s="7" t="s">
        <v>29</v>
      </c>
      <c r="C13" s="8">
        <v>0</v>
      </c>
      <c r="D13" s="8">
        <v>0</v>
      </c>
      <c r="E13" s="8">
        <v>-2105</v>
      </c>
      <c r="F13" s="8">
        <v>-2125</v>
      </c>
      <c r="G13" s="8">
        <v>-2135</v>
      </c>
      <c r="H13" s="8">
        <v>-2135</v>
      </c>
      <c r="I13" s="8">
        <v>-2175</v>
      </c>
      <c r="J13" s="8">
        <v>-2175</v>
      </c>
      <c r="K13" s="8">
        <v>-2175</v>
      </c>
      <c r="L13" s="8">
        <v>-2233.02</v>
      </c>
      <c r="M13" s="8">
        <v>-2175</v>
      </c>
      <c r="N13" s="8">
        <v>-2175</v>
      </c>
      <c r="O13" s="8">
        <v>-21608.02</v>
      </c>
    </row>
    <row r="14" spans="1:17" ht="15" customHeight="1" x14ac:dyDescent="0.2">
      <c r="A14" s="6" t="s">
        <v>30</v>
      </c>
      <c r="B14" s="7" t="s">
        <v>31</v>
      </c>
      <c r="C14" s="8">
        <v>0</v>
      </c>
      <c r="D14" s="8">
        <v>0</v>
      </c>
      <c r="E14" s="8">
        <v>-689.26</v>
      </c>
      <c r="F14" s="8">
        <v>-3899.9</v>
      </c>
      <c r="G14" s="8">
        <v>-3732</v>
      </c>
      <c r="H14" s="8">
        <v>-2822</v>
      </c>
      <c r="I14" s="8">
        <v>-4213.34</v>
      </c>
      <c r="J14" s="8">
        <v>-5838.6</v>
      </c>
      <c r="K14" s="8">
        <v>-5838.6</v>
      </c>
      <c r="L14" s="8">
        <v>-6006.5</v>
      </c>
      <c r="M14" s="8">
        <v>-6006.5</v>
      </c>
      <c r="N14" s="8">
        <v>-6006.5</v>
      </c>
      <c r="O14" s="8">
        <v>-45053.2</v>
      </c>
    </row>
    <row r="15" spans="1:17" ht="15" customHeight="1" x14ac:dyDescent="0.2">
      <c r="A15" s="6" t="s">
        <v>32</v>
      </c>
      <c r="B15" s="7" t="s">
        <v>33</v>
      </c>
      <c r="C15" s="12">
        <v>0</v>
      </c>
      <c r="D15" s="12">
        <v>0</v>
      </c>
      <c r="E15" s="12">
        <v>0</v>
      </c>
      <c r="F15" s="12">
        <v>-124.6</v>
      </c>
      <c r="G15" s="12">
        <v>110.89</v>
      </c>
      <c r="H15" s="12">
        <v>-3137.26</v>
      </c>
      <c r="I15" s="12">
        <v>-2422.7800000000002</v>
      </c>
      <c r="J15" s="12">
        <v>5573.75</v>
      </c>
      <c r="K15" s="12">
        <v>-41.24</v>
      </c>
      <c r="L15" s="12">
        <v>-3503.71</v>
      </c>
      <c r="M15" s="12">
        <v>-4130.53</v>
      </c>
      <c r="N15" s="12">
        <v>-4585.7299999999996</v>
      </c>
      <c r="O15" s="12">
        <v>-12261.21</v>
      </c>
    </row>
    <row r="16" spans="1:17" ht="15" customHeight="1" x14ac:dyDescent="0.2">
      <c r="A16" s="9"/>
      <c r="B16" s="10" t="s">
        <v>34</v>
      </c>
      <c r="C16" s="11">
        <v>0</v>
      </c>
      <c r="D16" s="11">
        <v>0</v>
      </c>
      <c r="E16" s="11">
        <v>32144.53</v>
      </c>
      <c r="F16" s="11">
        <v>52916.05</v>
      </c>
      <c r="G16" s="11">
        <v>61658.69</v>
      </c>
      <c r="H16" s="11">
        <v>122726.16</v>
      </c>
      <c r="I16" s="11">
        <v>144097.29999999999</v>
      </c>
      <c r="J16" s="11">
        <v>215517.33</v>
      </c>
      <c r="K16" s="11">
        <v>252734.45</v>
      </c>
      <c r="L16" s="11">
        <v>275489.86</v>
      </c>
      <c r="M16" s="11">
        <v>299591.39</v>
      </c>
      <c r="N16" s="11">
        <v>304032.19</v>
      </c>
      <c r="O16" s="11">
        <v>1760907.95</v>
      </c>
    </row>
    <row r="17" spans="1:17" ht="15" customHeight="1" x14ac:dyDescent="0.2">
      <c r="A17" s="6"/>
      <c r="B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7" ht="15" customHeight="1" x14ac:dyDescent="0.2">
      <c r="A18" s="9"/>
      <c r="B18" s="10" t="s">
        <v>35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1:17" ht="15" customHeight="1" x14ac:dyDescent="0.2">
      <c r="A19" s="6" t="s">
        <v>36</v>
      </c>
      <c r="B19" s="7" t="s">
        <v>37</v>
      </c>
      <c r="C19" s="8">
        <v>750</v>
      </c>
      <c r="D19" s="8">
        <v>1300</v>
      </c>
      <c r="E19" s="8">
        <v>1700</v>
      </c>
      <c r="F19" s="8">
        <v>1500</v>
      </c>
      <c r="G19" s="8">
        <v>2800</v>
      </c>
      <c r="H19" s="8">
        <v>1200</v>
      </c>
      <c r="I19" s="8">
        <v>1850</v>
      </c>
      <c r="J19" s="8">
        <v>500</v>
      </c>
      <c r="K19" s="8">
        <v>1200</v>
      </c>
      <c r="L19" s="8">
        <v>600</v>
      </c>
      <c r="M19" s="8">
        <v>1200</v>
      </c>
      <c r="N19" s="8">
        <v>1600</v>
      </c>
      <c r="O19" s="8">
        <v>16200</v>
      </c>
      <c r="Q19" s="17">
        <f>((N19/(1+$Q$10))*0.95)*12</f>
        <v>23134.067241040881</v>
      </c>
    </row>
    <row r="20" spans="1:17" ht="15" customHeight="1" x14ac:dyDescent="0.2">
      <c r="A20" s="6" t="s">
        <v>38</v>
      </c>
      <c r="B20" s="7" t="s">
        <v>39</v>
      </c>
      <c r="C20" s="8">
        <v>0</v>
      </c>
      <c r="D20" s="8">
        <v>0</v>
      </c>
      <c r="E20" s="8">
        <v>0</v>
      </c>
      <c r="F20" s="8">
        <v>0</v>
      </c>
      <c r="G20" s="8">
        <v>35</v>
      </c>
      <c r="H20" s="8">
        <v>70</v>
      </c>
      <c r="I20" s="8">
        <v>385</v>
      </c>
      <c r="J20" s="8">
        <v>70</v>
      </c>
      <c r="K20" s="8">
        <v>932</v>
      </c>
      <c r="L20" s="8">
        <v>674</v>
      </c>
      <c r="M20" s="8">
        <v>210</v>
      </c>
      <c r="N20" s="8">
        <v>466</v>
      </c>
      <c r="O20" s="8">
        <v>2842</v>
      </c>
      <c r="Q20" s="17">
        <f t="shared" ref="Q20:Q40" si="0">((N20/(1+$Q$10))*0.95)*12</f>
        <v>6737.7970839531581</v>
      </c>
    </row>
    <row r="21" spans="1:17" ht="15" customHeight="1" x14ac:dyDescent="0.2">
      <c r="A21" s="6" t="s">
        <v>40</v>
      </c>
      <c r="B21" s="7" t="s">
        <v>41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1425</v>
      </c>
      <c r="I21" s="8">
        <v>175</v>
      </c>
      <c r="J21" s="8">
        <v>0</v>
      </c>
      <c r="K21" s="8">
        <v>495</v>
      </c>
      <c r="L21" s="8">
        <v>180</v>
      </c>
      <c r="M21" s="8">
        <v>200</v>
      </c>
      <c r="N21" s="8">
        <v>2492.8000000000002</v>
      </c>
      <c r="O21" s="8">
        <v>4967.8</v>
      </c>
      <c r="Q21" s="17">
        <f>+O21</f>
        <v>4967.8</v>
      </c>
    </row>
    <row r="22" spans="1:17" ht="15" customHeight="1" x14ac:dyDescent="0.2">
      <c r="A22" s="6" t="s">
        <v>42</v>
      </c>
      <c r="B22" s="7" t="s">
        <v>43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252.35</v>
      </c>
      <c r="I22" s="8">
        <v>732.15</v>
      </c>
      <c r="J22" s="8">
        <v>119.35</v>
      </c>
      <c r="K22" s="8">
        <v>383.75</v>
      </c>
      <c r="L22" s="8">
        <v>1020.7</v>
      </c>
      <c r="M22" s="8">
        <v>737.55</v>
      </c>
      <c r="N22" s="8">
        <v>1335.58</v>
      </c>
      <c r="O22" s="8">
        <v>4581.43</v>
      </c>
      <c r="Q22" s="17">
        <f t="shared" si="0"/>
        <v>19310.873453618362</v>
      </c>
    </row>
    <row r="23" spans="1:17" ht="15" customHeight="1" x14ac:dyDescent="0.2">
      <c r="A23" s="6" t="s">
        <v>44</v>
      </c>
      <c r="B23" s="7" t="s">
        <v>45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3670</v>
      </c>
      <c r="I23" s="8">
        <v>0</v>
      </c>
      <c r="J23" s="8">
        <v>4170</v>
      </c>
      <c r="K23" s="8">
        <v>2990</v>
      </c>
      <c r="L23" s="8">
        <v>2900</v>
      </c>
      <c r="M23" s="8">
        <v>11216</v>
      </c>
      <c r="N23" s="8">
        <v>-28</v>
      </c>
      <c r="O23" s="8">
        <v>24918</v>
      </c>
      <c r="Q23" s="17">
        <f>+O23</f>
        <v>24918</v>
      </c>
    </row>
    <row r="24" spans="1:17" ht="15" customHeight="1" x14ac:dyDescent="0.2">
      <c r="A24" s="6" t="s">
        <v>46</v>
      </c>
      <c r="B24" s="7" t="s">
        <v>47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1969</v>
      </c>
      <c r="N24" s="8">
        <v>0</v>
      </c>
      <c r="O24" s="8">
        <v>1969</v>
      </c>
      <c r="Q24" s="17">
        <f>+O24</f>
        <v>1969</v>
      </c>
    </row>
    <row r="25" spans="1:17" ht="15" customHeight="1" x14ac:dyDescent="0.2">
      <c r="A25" s="6" t="s">
        <v>48</v>
      </c>
      <c r="B25" s="7" t="s">
        <v>49</v>
      </c>
      <c r="C25" s="8">
        <v>0</v>
      </c>
      <c r="D25" s="8">
        <v>0</v>
      </c>
      <c r="E25" s="8">
        <v>35</v>
      </c>
      <c r="F25" s="8">
        <v>112.57</v>
      </c>
      <c r="G25" s="8">
        <v>318.8</v>
      </c>
      <c r="H25" s="8">
        <v>597.83000000000004</v>
      </c>
      <c r="I25" s="8">
        <v>555.61</v>
      </c>
      <c r="J25" s="8">
        <v>486.59</v>
      </c>
      <c r="K25" s="8">
        <v>574.86</v>
      </c>
      <c r="L25" s="8">
        <v>653.79</v>
      </c>
      <c r="M25" s="8">
        <v>1053.96</v>
      </c>
      <c r="N25" s="8">
        <v>773.76</v>
      </c>
      <c r="O25" s="8">
        <v>5162.7700000000004</v>
      </c>
      <c r="Q25" s="17">
        <f t="shared" si="0"/>
        <v>11187.634917767369</v>
      </c>
    </row>
    <row r="26" spans="1:17" ht="15" customHeight="1" x14ac:dyDescent="0.2">
      <c r="A26" s="6" t="s">
        <v>50</v>
      </c>
      <c r="B26" s="7" t="s">
        <v>51</v>
      </c>
      <c r="C26" s="8">
        <v>0</v>
      </c>
      <c r="D26" s="8">
        <v>0</v>
      </c>
      <c r="E26" s="8">
        <v>0</v>
      </c>
      <c r="F26" s="8">
        <v>0</v>
      </c>
      <c r="G26" s="8">
        <v>100</v>
      </c>
      <c r="H26" s="8">
        <v>75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175</v>
      </c>
      <c r="Q26" s="17">
        <f>+O26</f>
        <v>175</v>
      </c>
    </row>
    <row r="27" spans="1:17" ht="15" customHeight="1" x14ac:dyDescent="0.2">
      <c r="A27" s="6" t="s">
        <v>52</v>
      </c>
      <c r="B27" s="7" t="s">
        <v>53</v>
      </c>
      <c r="C27" s="8">
        <v>804.6</v>
      </c>
      <c r="D27" s="8">
        <v>2400</v>
      </c>
      <c r="E27" s="8">
        <v>3800</v>
      </c>
      <c r="F27" s="8">
        <v>4000</v>
      </c>
      <c r="G27" s="8">
        <v>6800</v>
      </c>
      <c r="H27" s="8">
        <v>3000</v>
      </c>
      <c r="I27" s="8">
        <v>5400</v>
      </c>
      <c r="J27" s="8">
        <v>1000</v>
      </c>
      <c r="K27" s="8">
        <v>2400</v>
      </c>
      <c r="L27" s="8">
        <v>1404.6</v>
      </c>
      <c r="M27" s="8">
        <v>3000</v>
      </c>
      <c r="N27" s="8">
        <v>4600</v>
      </c>
      <c r="O27" s="8">
        <v>38609.199999999997</v>
      </c>
      <c r="Q27" s="17">
        <f t="shared" si="0"/>
        <v>66510.44331799254</v>
      </c>
    </row>
    <row r="28" spans="1:17" ht="15" customHeight="1" x14ac:dyDescent="0.2">
      <c r="A28" s="6" t="s">
        <v>54</v>
      </c>
      <c r="B28" s="7" t="s">
        <v>55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500</v>
      </c>
      <c r="K28" s="8">
        <v>500</v>
      </c>
      <c r="L28" s="8">
        <v>0</v>
      </c>
      <c r="M28" s="8">
        <v>0</v>
      </c>
      <c r="N28" s="8">
        <v>0</v>
      </c>
      <c r="O28" s="8">
        <v>1000</v>
      </c>
      <c r="Q28" s="17">
        <f>+O28</f>
        <v>1000</v>
      </c>
    </row>
    <row r="29" spans="1:17" ht="15" customHeight="1" x14ac:dyDescent="0.2">
      <c r="A29" s="6" t="s">
        <v>56</v>
      </c>
      <c r="B29" s="7" t="s">
        <v>57</v>
      </c>
      <c r="C29" s="8">
        <v>0</v>
      </c>
      <c r="D29" s="8">
        <v>0</v>
      </c>
      <c r="E29" s="8">
        <v>0</v>
      </c>
      <c r="F29" s="8">
        <v>0</v>
      </c>
      <c r="G29" s="8">
        <v>120.97</v>
      </c>
      <c r="H29" s="8">
        <v>435.48</v>
      </c>
      <c r="I29" s="8">
        <v>500</v>
      </c>
      <c r="J29" s="8">
        <v>500</v>
      </c>
      <c r="K29" s="8">
        <v>895</v>
      </c>
      <c r="L29" s="8">
        <v>1877.42</v>
      </c>
      <c r="M29" s="8">
        <v>1474.19</v>
      </c>
      <c r="N29" s="8">
        <v>1246.56</v>
      </c>
      <c r="O29" s="8">
        <v>7049.62</v>
      </c>
      <c r="Q29" s="17">
        <f t="shared" si="0"/>
        <v>18023.751787494948</v>
      </c>
    </row>
    <row r="30" spans="1:17" ht="15" customHeight="1" x14ac:dyDescent="0.2">
      <c r="A30" s="6" t="s">
        <v>58</v>
      </c>
      <c r="B30" s="7" t="s">
        <v>59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75</v>
      </c>
      <c r="L30" s="8">
        <v>75</v>
      </c>
      <c r="M30" s="8">
        <v>225</v>
      </c>
      <c r="N30" s="8">
        <v>150</v>
      </c>
      <c r="O30" s="8">
        <v>525</v>
      </c>
      <c r="Q30" s="17">
        <f t="shared" si="0"/>
        <v>2168.8188038475828</v>
      </c>
    </row>
    <row r="31" spans="1:17" ht="15" customHeight="1" x14ac:dyDescent="0.2">
      <c r="A31" s="6" t="s">
        <v>60</v>
      </c>
      <c r="B31" s="7" t="s">
        <v>61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400</v>
      </c>
      <c r="I31" s="8">
        <v>1200</v>
      </c>
      <c r="J31" s="8">
        <v>400</v>
      </c>
      <c r="K31" s="8">
        <v>1400</v>
      </c>
      <c r="L31" s="8">
        <v>1700</v>
      </c>
      <c r="M31" s="8">
        <v>1150</v>
      </c>
      <c r="N31" s="8">
        <v>-250</v>
      </c>
      <c r="O31" s="8">
        <v>6000</v>
      </c>
      <c r="Q31" s="17">
        <f>((M31/(1+$Q$10))*0.95)*12</f>
        <v>16627.610829498135</v>
      </c>
    </row>
    <row r="32" spans="1:17" ht="15" customHeight="1" x14ac:dyDescent="0.2">
      <c r="A32" s="6" t="s">
        <v>62</v>
      </c>
      <c r="B32" s="7" t="s">
        <v>63</v>
      </c>
      <c r="C32" s="8">
        <v>0</v>
      </c>
      <c r="D32" s="8">
        <v>0</v>
      </c>
      <c r="E32" s="8">
        <v>20</v>
      </c>
      <c r="F32" s="8">
        <v>170</v>
      </c>
      <c r="G32" s="8">
        <v>170</v>
      </c>
      <c r="H32" s="8">
        <v>274.63</v>
      </c>
      <c r="I32" s="8">
        <v>226</v>
      </c>
      <c r="J32" s="8">
        <v>281.33</v>
      </c>
      <c r="K32" s="8">
        <v>402.33</v>
      </c>
      <c r="L32" s="8">
        <v>480</v>
      </c>
      <c r="M32" s="8">
        <v>535</v>
      </c>
      <c r="N32" s="8">
        <v>535</v>
      </c>
      <c r="O32" s="8">
        <v>3094.29</v>
      </c>
      <c r="Q32" s="17">
        <f t="shared" si="0"/>
        <v>7735.4537337230449</v>
      </c>
    </row>
    <row r="33" spans="1:18" ht="15" customHeight="1" x14ac:dyDescent="0.2">
      <c r="A33" s="6" t="s">
        <v>64</v>
      </c>
      <c r="B33" s="7" t="s">
        <v>65</v>
      </c>
      <c r="C33" s="8">
        <v>0</v>
      </c>
      <c r="D33" s="8">
        <v>0</v>
      </c>
      <c r="E33" s="8">
        <v>33.06</v>
      </c>
      <c r="F33" s="8">
        <v>194.36</v>
      </c>
      <c r="G33" s="8">
        <v>114.52</v>
      </c>
      <c r="H33" s="8">
        <v>311.29000000000002</v>
      </c>
      <c r="I33" s="8">
        <v>325</v>
      </c>
      <c r="J33" s="8">
        <v>325</v>
      </c>
      <c r="K33" s="8">
        <v>375</v>
      </c>
      <c r="L33" s="8">
        <v>308.87</v>
      </c>
      <c r="M33" s="8">
        <v>350.81</v>
      </c>
      <c r="N33" s="8">
        <v>385.34</v>
      </c>
      <c r="O33" s="8">
        <v>2723.25</v>
      </c>
      <c r="Q33" s="17">
        <f>12*50*12</f>
        <v>7200</v>
      </c>
      <c r="R33" s="17"/>
    </row>
    <row r="34" spans="1:18" ht="15" customHeight="1" x14ac:dyDescent="0.2">
      <c r="A34" s="6" t="s">
        <v>66</v>
      </c>
      <c r="B34" s="7" t="s">
        <v>67</v>
      </c>
      <c r="C34" s="8">
        <v>0</v>
      </c>
      <c r="D34" s="8">
        <v>0</v>
      </c>
      <c r="E34" s="8">
        <v>116.13</v>
      </c>
      <c r="F34" s="8">
        <v>1006.55</v>
      </c>
      <c r="G34" s="8">
        <v>1637.1</v>
      </c>
      <c r="H34" s="8">
        <v>2691.13</v>
      </c>
      <c r="I34" s="8">
        <v>3115.81</v>
      </c>
      <c r="J34" s="8">
        <v>3619.76</v>
      </c>
      <c r="K34" s="8">
        <v>3727.5</v>
      </c>
      <c r="L34" s="8">
        <v>4800</v>
      </c>
      <c r="M34" s="8">
        <v>5410.48</v>
      </c>
      <c r="N34" s="8">
        <v>5177.45</v>
      </c>
      <c r="O34" s="8">
        <v>31301.91</v>
      </c>
      <c r="Q34" s="17">
        <f>30*225*12</f>
        <v>81000</v>
      </c>
      <c r="R34" s="17"/>
    </row>
    <row r="35" spans="1:18" ht="15" customHeight="1" x14ac:dyDescent="0.2">
      <c r="A35" s="6" t="s">
        <v>68</v>
      </c>
      <c r="B35" s="7" t="s">
        <v>69</v>
      </c>
      <c r="C35" s="8">
        <v>0</v>
      </c>
      <c r="D35" s="8">
        <v>0</v>
      </c>
      <c r="E35" s="8">
        <v>0</v>
      </c>
      <c r="F35" s="8">
        <v>0</v>
      </c>
      <c r="G35" s="8">
        <v>157.38999999999999</v>
      </c>
      <c r="H35" s="8">
        <v>1351.67</v>
      </c>
      <c r="I35" s="8">
        <v>1103.49</v>
      </c>
      <c r="J35" s="8">
        <v>2008.98</v>
      </c>
      <c r="K35" s="8">
        <v>2180</v>
      </c>
      <c r="L35" s="8">
        <v>2590.33</v>
      </c>
      <c r="M35" s="8">
        <v>4502.51</v>
      </c>
      <c r="N35" s="8">
        <v>4396.12</v>
      </c>
      <c r="O35" s="8">
        <v>18290.490000000002</v>
      </c>
      <c r="Q35" s="17">
        <f t="shared" si="0"/>
        <v>63562.584799802898</v>
      </c>
    </row>
    <row r="36" spans="1:18" ht="15" customHeight="1" x14ac:dyDescent="0.2">
      <c r="A36" s="6" t="s">
        <v>70</v>
      </c>
      <c r="B36" s="7" t="s">
        <v>71</v>
      </c>
      <c r="C36" s="8">
        <v>0</v>
      </c>
      <c r="D36" s="8">
        <v>0</v>
      </c>
      <c r="E36" s="8">
        <v>334.72</v>
      </c>
      <c r="F36" s="8">
        <v>998.9</v>
      </c>
      <c r="G36" s="8">
        <v>1920.49</v>
      </c>
      <c r="H36" s="8">
        <v>2886.93</v>
      </c>
      <c r="I36" s="8">
        <v>3504.12</v>
      </c>
      <c r="J36" s="8">
        <v>4220.34</v>
      </c>
      <c r="K36" s="8">
        <v>4711.84</v>
      </c>
      <c r="L36" s="8">
        <v>5096.74</v>
      </c>
      <c r="M36" s="8">
        <v>5308.85</v>
      </c>
      <c r="N36" s="8">
        <v>5551.7</v>
      </c>
      <c r="O36" s="8">
        <v>34534.629999999997</v>
      </c>
      <c r="Q36" s="17">
        <f t="shared" si="0"/>
        <v>80270.875688804168</v>
      </c>
    </row>
    <row r="37" spans="1:18" ht="15" customHeight="1" x14ac:dyDescent="0.2">
      <c r="A37" s="6" t="s">
        <v>72</v>
      </c>
      <c r="B37" s="7" t="s">
        <v>73</v>
      </c>
      <c r="C37" s="8">
        <v>0</v>
      </c>
      <c r="D37" s="8">
        <v>0</v>
      </c>
      <c r="E37" s="8">
        <v>-235</v>
      </c>
      <c r="F37" s="8">
        <v>-450</v>
      </c>
      <c r="G37" s="8">
        <v>-450</v>
      </c>
      <c r="H37" s="8">
        <v>-1238.5</v>
      </c>
      <c r="I37" s="8">
        <v>-1186.75</v>
      </c>
      <c r="J37" s="8">
        <v>-1400</v>
      </c>
      <c r="K37" s="8">
        <v>-1656.75</v>
      </c>
      <c r="L37" s="8">
        <v>-2463.5</v>
      </c>
      <c r="M37" s="8">
        <v>-1863.5</v>
      </c>
      <c r="N37" s="8">
        <v>-2098.5</v>
      </c>
      <c r="O37" s="8">
        <v>-13042.5</v>
      </c>
      <c r="Q37" s="17">
        <f t="shared" si="0"/>
        <v>-30341.775065827685</v>
      </c>
    </row>
    <row r="38" spans="1:18" ht="15" customHeight="1" x14ac:dyDescent="0.2">
      <c r="A38" s="6" t="s">
        <v>74</v>
      </c>
      <c r="B38" s="7" t="s">
        <v>75</v>
      </c>
      <c r="C38" s="8">
        <v>0</v>
      </c>
      <c r="D38" s="8">
        <v>242</v>
      </c>
      <c r="E38" s="8">
        <v>-0.7</v>
      </c>
      <c r="F38" s="8">
        <v>82.34</v>
      </c>
      <c r="G38" s="8">
        <v>351.2</v>
      </c>
      <c r="H38" s="8">
        <v>176.7</v>
      </c>
      <c r="I38" s="8">
        <v>184.03</v>
      </c>
      <c r="J38" s="8">
        <v>757.65</v>
      </c>
      <c r="K38" s="8">
        <v>433.65</v>
      </c>
      <c r="L38" s="8">
        <v>927.96</v>
      </c>
      <c r="M38" s="8">
        <v>559.92999999999995</v>
      </c>
      <c r="N38" s="8">
        <v>643.02</v>
      </c>
      <c r="O38" s="8">
        <v>4357.78</v>
      </c>
      <c r="Q38" s="17">
        <f t="shared" si="0"/>
        <v>9297.2924483338156</v>
      </c>
    </row>
    <row r="39" spans="1:18" ht="15" customHeight="1" x14ac:dyDescent="0.2">
      <c r="A39" s="6" t="s">
        <v>76</v>
      </c>
      <c r="B39" s="7" t="s">
        <v>77</v>
      </c>
      <c r="C39" s="8">
        <v>0</v>
      </c>
      <c r="D39" s="8">
        <v>0</v>
      </c>
      <c r="E39" s="8">
        <v>0</v>
      </c>
      <c r="F39" s="8">
        <v>-24.05</v>
      </c>
      <c r="G39" s="8">
        <v>-72.400000000000006</v>
      </c>
      <c r="H39" s="8">
        <v>-121.6</v>
      </c>
      <c r="I39" s="8">
        <v>-155.47</v>
      </c>
      <c r="J39" s="8">
        <v>-164.55</v>
      </c>
      <c r="K39" s="8">
        <v>-229.08</v>
      </c>
      <c r="L39" s="8">
        <v>-320.7</v>
      </c>
      <c r="M39" s="8">
        <v>-401.67</v>
      </c>
      <c r="N39" s="8">
        <v>-459.75</v>
      </c>
      <c r="O39" s="8">
        <v>-1949.27</v>
      </c>
      <c r="Q39" s="17">
        <f t="shared" si="0"/>
        <v>-6647.4296337928408</v>
      </c>
    </row>
    <row r="40" spans="1:18" ht="15" customHeight="1" x14ac:dyDescent="0.2">
      <c r="A40" s="6" t="s">
        <v>78</v>
      </c>
      <c r="B40" s="7" t="s">
        <v>79</v>
      </c>
      <c r="C40" s="8">
        <v>0</v>
      </c>
      <c r="D40" s="8">
        <v>0</v>
      </c>
      <c r="E40" s="8">
        <v>31.2</v>
      </c>
      <c r="F40" s="8">
        <v>102.49</v>
      </c>
      <c r="G40" s="8">
        <v>193.56</v>
      </c>
      <c r="H40" s="8">
        <v>289.82</v>
      </c>
      <c r="I40" s="8">
        <v>355.34</v>
      </c>
      <c r="J40" s="8">
        <v>430.3</v>
      </c>
      <c r="K40" s="8">
        <v>478.48</v>
      </c>
      <c r="L40" s="8">
        <v>513.67999999999995</v>
      </c>
      <c r="M40" s="8">
        <v>534.61</v>
      </c>
      <c r="N40" s="8">
        <v>557.79999999999995</v>
      </c>
      <c r="O40" s="8">
        <v>3487.28</v>
      </c>
      <c r="Q40" s="17">
        <f t="shared" si="0"/>
        <v>8065.1141919078764</v>
      </c>
    </row>
    <row r="41" spans="1:18" ht="15" customHeight="1" x14ac:dyDescent="0.2">
      <c r="A41" s="6" t="s">
        <v>80</v>
      </c>
      <c r="B41" s="7" t="s">
        <v>81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-2235.17</v>
      </c>
      <c r="N41" s="8">
        <v>-6138.45</v>
      </c>
      <c r="O41" s="8">
        <v>-8373.6200000000008</v>
      </c>
      <c r="Q41" s="17"/>
    </row>
    <row r="42" spans="1:18" ht="15" customHeight="1" x14ac:dyDescent="0.2">
      <c r="A42" s="6" t="s">
        <v>82</v>
      </c>
      <c r="B42" s="7" t="s">
        <v>83</v>
      </c>
      <c r="C42" s="12">
        <v>-50</v>
      </c>
      <c r="D42" s="12">
        <v>-800</v>
      </c>
      <c r="E42" s="12">
        <v>236.9</v>
      </c>
      <c r="F42" s="12">
        <v>999.2</v>
      </c>
      <c r="G42" s="12">
        <v>-1120.5999999999999</v>
      </c>
      <c r="H42" s="12">
        <v>-2945.72</v>
      </c>
      <c r="I42" s="12">
        <v>596.71</v>
      </c>
      <c r="J42" s="12">
        <v>1114.8499999999999</v>
      </c>
      <c r="K42" s="12">
        <v>-1029.55</v>
      </c>
      <c r="L42" s="12">
        <v>960.96</v>
      </c>
      <c r="M42" s="12">
        <v>-7186.78</v>
      </c>
      <c r="N42" s="12">
        <v>759.62</v>
      </c>
      <c r="O42" s="12">
        <v>-8464.41</v>
      </c>
      <c r="Q42" s="17"/>
    </row>
    <row r="43" spans="1:18" ht="15" customHeight="1" x14ac:dyDescent="0.2">
      <c r="A43" s="9"/>
      <c r="B43" s="10" t="s">
        <v>84</v>
      </c>
      <c r="C43" s="11">
        <v>1504.6</v>
      </c>
      <c r="D43" s="11">
        <v>3142</v>
      </c>
      <c r="E43" s="11">
        <v>6071.31</v>
      </c>
      <c r="F43" s="11">
        <v>8692.36</v>
      </c>
      <c r="G43" s="11">
        <v>13076.03</v>
      </c>
      <c r="H43" s="11">
        <v>14802.01</v>
      </c>
      <c r="I43" s="11">
        <v>18866.04</v>
      </c>
      <c r="J43" s="11">
        <v>18939.599999999999</v>
      </c>
      <c r="K43" s="11">
        <v>21239.03</v>
      </c>
      <c r="L43" s="11">
        <v>23979.85</v>
      </c>
      <c r="M43" s="11">
        <v>27950.77</v>
      </c>
      <c r="N43" s="11">
        <v>21696.05</v>
      </c>
      <c r="O43" s="11">
        <v>179959.65</v>
      </c>
      <c r="Q43" s="19">
        <f>SUM(Q19:Q42)</f>
        <v>416872.91359816422</v>
      </c>
      <c r="R43" s="18">
        <f>+Q43/242</f>
        <v>1722.6153454469595</v>
      </c>
    </row>
    <row r="44" spans="1:18" ht="15" customHeight="1" x14ac:dyDescent="0.2">
      <c r="A44" s="6"/>
      <c r="B44" s="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21">
        <f>+N41/N16</f>
        <v>-2.0190131840973811E-2</v>
      </c>
      <c r="O44" s="6"/>
      <c r="Q44" s="17"/>
      <c r="R44" s="20"/>
    </row>
    <row r="45" spans="1:18" ht="15" customHeight="1" x14ac:dyDescent="0.2">
      <c r="A45" s="9"/>
      <c r="B45" s="10" t="s">
        <v>85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R45" s="20"/>
    </row>
    <row r="46" spans="1:18" ht="15" customHeight="1" x14ac:dyDescent="0.2">
      <c r="A46" s="6" t="s">
        <v>86</v>
      </c>
      <c r="B46" s="7" t="s">
        <v>87</v>
      </c>
      <c r="C46" s="8">
        <v>0</v>
      </c>
      <c r="D46" s="8">
        <v>0</v>
      </c>
      <c r="E46" s="8">
        <v>0</v>
      </c>
      <c r="F46" s="8">
        <v>200</v>
      </c>
      <c r="G46" s="8">
        <v>211.72</v>
      </c>
      <c r="H46" s="8">
        <v>726.63</v>
      </c>
      <c r="I46" s="8">
        <v>1439.98</v>
      </c>
      <c r="J46" s="8">
        <v>1397</v>
      </c>
      <c r="K46" s="8">
        <v>1225.3599999999999</v>
      </c>
      <c r="L46" s="8">
        <v>1120.3</v>
      </c>
      <c r="M46" s="8">
        <v>1231.06</v>
      </c>
      <c r="N46" s="8">
        <v>1053.96</v>
      </c>
      <c r="O46" s="8">
        <v>8606.01</v>
      </c>
      <c r="R46" s="20"/>
    </row>
    <row r="47" spans="1:18" ht="15" customHeight="1" x14ac:dyDescent="0.2">
      <c r="A47" s="6" t="s">
        <v>88</v>
      </c>
      <c r="B47" s="7" t="s">
        <v>89</v>
      </c>
      <c r="C47" s="8">
        <v>0</v>
      </c>
      <c r="D47" s="8">
        <v>0</v>
      </c>
      <c r="E47" s="8">
        <v>0</v>
      </c>
      <c r="F47" s="8">
        <v>-852.2</v>
      </c>
      <c r="G47" s="8">
        <v>0</v>
      </c>
      <c r="H47" s="8">
        <v>-700</v>
      </c>
      <c r="I47" s="8">
        <v>-258.24</v>
      </c>
      <c r="J47" s="8">
        <v>0</v>
      </c>
      <c r="K47" s="8">
        <v>-477.29</v>
      </c>
      <c r="L47" s="8">
        <v>-747.24</v>
      </c>
      <c r="M47" s="8">
        <v>-1321.53</v>
      </c>
      <c r="N47" s="8">
        <v>-586.62</v>
      </c>
      <c r="O47" s="8">
        <v>-4943.12</v>
      </c>
      <c r="R47" s="20"/>
    </row>
    <row r="48" spans="1:18" ht="15" customHeight="1" x14ac:dyDescent="0.2">
      <c r="A48" s="6" t="s">
        <v>90</v>
      </c>
      <c r="B48" s="7" t="s">
        <v>91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129.03</v>
      </c>
      <c r="I48" s="12">
        <v>400</v>
      </c>
      <c r="J48" s="12">
        <v>1314.52</v>
      </c>
      <c r="K48" s="12">
        <v>2000</v>
      </c>
      <c r="L48" s="12">
        <v>2250</v>
      </c>
      <c r="M48" s="12">
        <v>2500</v>
      </c>
      <c r="N48" s="12">
        <v>2500</v>
      </c>
      <c r="O48" s="12">
        <v>11093.55</v>
      </c>
      <c r="R48" s="20"/>
    </row>
    <row r="49" spans="1:18" ht="15" customHeight="1" x14ac:dyDescent="0.2">
      <c r="A49" s="9"/>
      <c r="B49" s="10" t="s">
        <v>92</v>
      </c>
      <c r="C49" s="11">
        <v>0</v>
      </c>
      <c r="D49" s="11">
        <v>0</v>
      </c>
      <c r="E49" s="11">
        <v>0</v>
      </c>
      <c r="F49" s="11">
        <v>-652.20000000000005</v>
      </c>
      <c r="G49" s="11">
        <v>211.72</v>
      </c>
      <c r="H49" s="11">
        <v>155.66</v>
      </c>
      <c r="I49" s="11">
        <v>1581.74</v>
      </c>
      <c r="J49" s="11">
        <v>2711.52</v>
      </c>
      <c r="K49" s="11">
        <v>2748.07</v>
      </c>
      <c r="L49" s="11">
        <v>2623.06</v>
      </c>
      <c r="M49" s="11">
        <v>2409.5300000000002</v>
      </c>
      <c r="N49" s="11">
        <v>2967.34</v>
      </c>
      <c r="O49" s="11">
        <v>14756.44</v>
      </c>
      <c r="Q49" s="19">
        <f>((N49/(1+$Q$10))*0.95)*12</f>
        <v>42904.151929393905</v>
      </c>
      <c r="R49" s="18">
        <f>+Q49/242</f>
        <v>177.28988400575994</v>
      </c>
    </row>
    <row r="50" spans="1:18" ht="15" customHeight="1" x14ac:dyDescent="0.2">
      <c r="A50" s="6"/>
      <c r="B50" s="7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R50" s="20"/>
    </row>
    <row r="51" spans="1:18" ht="15" customHeight="1" x14ac:dyDescent="0.2">
      <c r="A51" s="9"/>
      <c r="B51" s="10" t="s">
        <v>93</v>
      </c>
      <c r="C51" s="11">
        <v>1504.6</v>
      </c>
      <c r="D51" s="11">
        <v>3142</v>
      </c>
      <c r="E51" s="11">
        <v>6071.31</v>
      </c>
      <c r="F51" s="11">
        <v>8040.16</v>
      </c>
      <c r="G51" s="11">
        <v>13287.75</v>
      </c>
      <c r="H51" s="11">
        <v>14957.67</v>
      </c>
      <c r="I51" s="11">
        <v>20447.78</v>
      </c>
      <c r="J51" s="11">
        <v>21651.119999999999</v>
      </c>
      <c r="K51" s="11">
        <v>23987.1</v>
      </c>
      <c r="L51" s="11">
        <v>26602.91</v>
      </c>
      <c r="M51" s="11">
        <v>30360.3</v>
      </c>
      <c r="N51" s="11">
        <v>24663.39</v>
      </c>
      <c r="O51" s="11">
        <v>194716.09</v>
      </c>
      <c r="Q51" s="19">
        <f>+Q49+Q43</f>
        <v>459777.06552755809</v>
      </c>
      <c r="R51" s="18">
        <f>+Q51/242</f>
        <v>1899.9052294527194</v>
      </c>
    </row>
    <row r="52" spans="1:18" ht="15" customHeight="1" x14ac:dyDescent="0.2">
      <c r="A52" s="6"/>
      <c r="B52" s="7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8" ht="15" customHeight="1" x14ac:dyDescent="0.2">
      <c r="A53" s="9"/>
      <c r="B53" s="10" t="s">
        <v>94</v>
      </c>
      <c r="C53" s="11">
        <v>1504.6</v>
      </c>
      <c r="D53" s="11">
        <v>3142</v>
      </c>
      <c r="E53" s="11">
        <v>38215.839999999997</v>
      </c>
      <c r="F53" s="11">
        <v>60956.21</v>
      </c>
      <c r="G53" s="11">
        <v>74946.44</v>
      </c>
      <c r="H53" s="11">
        <v>137683.82999999999</v>
      </c>
      <c r="I53" s="11">
        <v>164545.07999999999</v>
      </c>
      <c r="J53" s="11">
        <v>237168.45</v>
      </c>
      <c r="K53" s="11">
        <v>276721.55</v>
      </c>
      <c r="L53" s="11">
        <v>302092.77</v>
      </c>
      <c r="M53" s="11">
        <v>329951.69</v>
      </c>
      <c r="N53" s="11">
        <v>328695.58</v>
      </c>
      <c r="O53" s="11">
        <v>1955624.04</v>
      </c>
    </row>
    <row r="54" spans="1:18" ht="15" customHeight="1" x14ac:dyDescent="0.2">
      <c r="A54" s="6"/>
      <c r="B54" s="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8" ht="15" customHeight="1" x14ac:dyDescent="0.2">
      <c r="A55" s="9"/>
      <c r="B55" s="10" t="s">
        <v>95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</row>
    <row r="56" spans="1:18" ht="15" customHeight="1" x14ac:dyDescent="0.2">
      <c r="A56" s="9"/>
      <c r="B56" s="10" t="s">
        <v>96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</row>
    <row r="57" spans="1:18" ht="15" customHeight="1" x14ac:dyDescent="0.2">
      <c r="A57" s="9"/>
      <c r="B57" s="10" t="s">
        <v>97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8" ht="15" customHeight="1" x14ac:dyDescent="0.2">
      <c r="A58" s="9"/>
      <c r="B58" s="10" t="s">
        <v>98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1:18" ht="15" customHeight="1" x14ac:dyDescent="0.2">
      <c r="A59" s="6" t="s">
        <v>99</v>
      </c>
      <c r="B59" s="7" t="s">
        <v>100</v>
      </c>
      <c r="C59" s="8">
        <v>4576.92</v>
      </c>
      <c r="D59" s="8">
        <v>6538.46</v>
      </c>
      <c r="E59" s="8">
        <v>6538.46</v>
      </c>
      <c r="F59" s="8">
        <v>9807.69</v>
      </c>
      <c r="G59" s="8">
        <v>6538.46</v>
      </c>
      <c r="H59" s="8">
        <v>6538.46</v>
      </c>
      <c r="I59" s="8">
        <v>6938.46</v>
      </c>
      <c r="J59" s="8">
        <v>6738.46</v>
      </c>
      <c r="K59" s="8">
        <v>6538.46</v>
      </c>
      <c r="L59" s="8">
        <v>9807.69</v>
      </c>
      <c r="M59" s="8">
        <v>6538.46</v>
      </c>
      <c r="N59" s="8">
        <v>6571.15</v>
      </c>
      <c r="O59" s="8">
        <v>83671.13</v>
      </c>
    </row>
    <row r="60" spans="1:18" ht="15" customHeight="1" x14ac:dyDescent="0.2">
      <c r="A60" s="6" t="s">
        <v>101</v>
      </c>
      <c r="B60" s="7" t="s">
        <v>102</v>
      </c>
      <c r="C60" s="8">
        <v>4080</v>
      </c>
      <c r="D60" s="8">
        <v>4018.8</v>
      </c>
      <c r="E60" s="8">
        <v>4077.87</v>
      </c>
      <c r="F60" s="8">
        <v>6269.18</v>
      </c>
      <c r="G60" s="8">
        <v>4183.7</v>
      </c>
      <c r="H60" s="8">
        <v>4033.25</v>
      </c>
      <c r="I60" s="8">
        <v>4435.72</v>
      </c>
      <c r="J60" s="8">
        <v>4167.13</v>
      </c>
      <c r="K60" s="8">
        <v>4080</v>
      </c>
      <c r="L60" s="8">
        <v>6159.95</v>
      </c>
      <c r="M60" s="8">
        <v>2720.33</v>
      </c>
      <c r="N60" s="8">
        <v>2040.04</v>
      </c>
      <c r="O60" s="8">
        <v>50265.97</v>
      </c>
    </row>
    <row r="61" spans="1:18" ht="15" customHeight="1" x14ac:dyDescent="0.2">
      <c r="A61" s="6" t="s">
        <v>103</v>
      </c>
      <c r="B61" s="7" t="s">
        <v>104</v>
      </c>
      <c r="C61" s="8">
        <v>0</v>
      </c>
      <c r="D61" s="8">
        <v>0</v>
      </c>
      <c r="E61" s="8">
        <v>2609.6</v>
      </c>
      <c r="F61" s="8">
        <v>4764.8999999999996</v>
      </c>
      <c r="G61" s="8">
        <v>3561.25</v>
      </c>
      <c r="H61" s="8">
        <v>3281.6</v>
      </c>
      <c r="I61" s="8">
        <v>3504.2</v>
      </c>
      <c r="J61" s="8">
        <v>2834.3</v>
      </c>
      <c r="K61" s="8">
        <v>3059</v>
      </c>
      <c r="L61" s="8">
        <v>5211.5</v>
      </c>
      <c r="M61" s="8">
        <v>4362.8599999999997</v>
      </c>
      <c r="N61" s="8">
        <v>4793.1000000000004</v>
      </c>
      <c r="O61" s="8">
        <v>37982.31</v>
      </c>
    </row>
    <row r="62" spans="1:18" ht="15" customHeight="1" x14ac:dyDescent="0.2">
      <c r="A62" s="6" t="s">
        <v>105</v>
      </c>
      <c r="B62" s="7" t="s">
        <v>106</v>
      </c>
      <c r="C62" s="8">
        <v>0</v>
      </c>
      <c r="D62" s="8">
        <v>0</v>
      </c>
      <c r="E62" s="8">
        <v>0</v>
      </c>
      <c r="F62" s="8">
        <v>6017.5</v>
      </c>
      <c r="G62" s="8">
        <v>6747.5</v>
      </c>
      <c r="H62" s="8">
        <v>6433.75</v>
      </c>
      <c r="I62" s="8">
        <v>9742.5</v>
      </c>
      <c r="J62" s="8">
        <v>4305</v>
      </c>
      <c r="K62" s="8">
        <v>6662.5</v>
      </c>
      <c r="L62" s="8">
        <v>5830</v>
      </c>
      <c r="M62" s="8">
        <v>2375</v>
      </c>
      <c r="N62" s="8">
        <v>2355</v>
      </c>
      <c r="O62" s="8">
        <v>50468.75</v>
      </c>
    </row>
    <row r="63" spans="1:18" ht="15" customHeight="1" x14ac:dyDescent="0.2">
      <c r="A63" s="6" t="s">
        <v>107</v>
      </c>
      <c r="B63" s="7" t="s">
        <v>108</v>
      </c>
      <c r="C63" s="8">
        <v>0</v>
      </c>
      <c r="D63" s="8">
        <v>0</v>
      </c>
      <c r="E63" s="8">
        <v>0</v>
      </c>
      <c r="F63" s="8">
        <v>808.5</v>
      </c>
      <c r="G63" s="8">
        <v>4142.95</v>
      </c>
      <c r="H63" s="8">
        <v>3311.62</v>
      </c>
      <c r="I63" s="8">
        <v>2979</v>
      </c>
      <c r="J63" s="8">
        <v>0</v>
      </c>
      <c r="K63" s="8">
        <v>0</v>
      </c>
      <c r="L63" s="8">
        <v>5327.19</v>
      </c>
      <c r="M63" s="8">
        <v>2847.09</v>
      </c>
      <c r="N63" s="8">
        <v>0</v>
      </c>
      <c r="O63" s="8">
        <v>19416.349999999999</v>
      </c>
    </row>
    <row r="64" spans="1:18" ht="15" customHeight="1" x14ac:dyDescent="0.2">
      <c r="A64" s="6" t="s">
        <v>109</v>
      </c>
      <c r="B64" s="7" t="s">
        <v>110</v>
      </c>
      <c r="C64" s="8">
        <v>4654.5</v>
      </c>
      <c r="D64" s="8">
        <v>4692</v>
      </c>
      <c r="E64" s="8">
        <v>4683.5</v>
      </c>
      <c r="F64" s="8">
        <v>7753</v>
      </c>
      <c r="G64" s="8">
        <v>7347.95</v>
      </c>
      <c r="H64" s="8">
        <v>2815.5</v>
      </c>
      <c r="I64" s="8">
        <v>1210.08</v>
      </c>
      <c r="J64" s="8">
        <v>5400</v>
      </c>
      <c r="K64" s="8">
        <v>5600</v>
      </c>
      <c r="L64" s="8">
        <v>8120.67</v>
      </c>
      <c r="M64" s="8">
        <v>5920</v>
      </c>
      <c r="N64" s="8">
        <v>5860</v>
      </c>
      <c r="O64" s="8">
        <v>64057.2</v>
      </c>
    </row>
    <row r="65" spans="1:15" ht="15" customHeight="1" x14ac:dyDescent="0.2">
      <c r="A65" s="6" t="s">
        <v>111</v>
      </c>
      <c r="B65" s="7" t="s">
        <v>112</v>
      </c>
      <c r="C65" s="8">
        <v>999.74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999.74</v>
      </c>
    </row>
    <row r="66" spans="1:15" ht="15" customHeight="1" x14ac:dyDescent="0.2">
      <c r="A66" s="6" t="s">
        <v>113</v>
      </c>
      <c r="B66" s="7" t="s">
        <v>114</v>
      </c>
      <c r="C66" s="8">
        <v>0</v>
      </c>
      <c r="D66" s="8">
        <v>0</v>
      </c>
      <c r="E66" s="8">
        <v>0</v>
      </c>
      <c r="F66" s="8">
        <v>0</v>
      </c>
      <c r="G66" s="8">
        <v>500</v>
      </c>
      <c r="H66" s="8">
        <v>5630.85</v>
      </c>
      <c r="I66" s="8">
        <v>3180.1</v>
      </c>
      <c r="J66" s="8">
        <v>4602.1899999999996</v>
      </c>
      <c r="K66" s="8">
        <v>983.68</v>
      </c>
      <c r="L66" s="8">
        <v>0</v>
      </c>
      <c r="M66" s="8">
        <v>1740.8</v>
      </c>
      <c r="N66" s="8">
        <v>2386</v>
      </c>
      <c r="O66" s="8">
        <v>19023.62</v>
      </c>
    </row>
    <row r="67" spans="1:15" ht="15" customHeight="1" x14ac:dyDescent="0.2">
      <c r="A67" s="6" t="s">
        <v>115</v>
      </c>
      <c r="B67" s="7" t="s">
        <v>116</v>
      </c>
      <c r="C67" s="8">
        <v>343.61</v>
      </c>
      <c r="D67" s="8">
        <v>227.59</v>
      </c>
      <c r="E67" s="8">
        <v>214.96</v>
      </c>
      <c r="F67" s="8">
        <v>684.97</v>
      </c>
      <c r="G67" s="8">
        <v>577.16999999999996</v>
      </c>
      <c r="H67" s="8">
        <v>698.96</v>
      </c>
      <c r="I67" s="8">
        <v>798.79</v>
      </c>
      <c r="J67" s="8">
        <v>967.92</v>
      </c>
      <c r="K67" s="8">
        <v>595.42999999999995</v>
      </c>
      <c r="L67" s="8">
        <v>917.55</v>
      </c>
      <c r="M67" s="8">
        <v>398.16</v>
      </c>
      <c r="N67" s="8">
        <v>231.76</v>
      </c>
      <c r="O67" s="8">
        <v>6656.87</v>
      </c>
    </row>
    <row r="68" spans="1:15" ht="15" customHeight="1" x14ac:dyDescent="0.2">
      <c r="A68" s="6" t="s">
        <v>117</v>
      </c>
      <c r="B68" s="7" t="s">
        <v>118</v>
      </c>
      <c r="C68" s="12">
        <v>264.75</v>
      </c>
      <c r="D68" s="12">
        <v>128.25</v>
      </c>
      <c r="E68" s="12">
        <v>202.5</v>
      </c>
      <c r="F68" s="12">
        <v>735</v>
      </c>
      <c r="G68" s="12">
        <v>957.58</v>
      </c>
      <c r="H68" s="12">
        <v>200.9</v>
      </c>
      <c r="I68" s="12">
        <v>0</v>
      </c>
      <c r="J68" s="12">
        <v>2192.94</v>
      </c>
      <c r="K68" s="12">
        <v>1761.5</v>
      </c>
      <c r="L68" s="12">
        <v>2469.79</v>
      </c>
      <c r="M68" s="12">
        <v>1359.31</v>
      </c>
      <c r="N68" s="12">
        <v>1656.69</v>
      </c>
      <c r="O68" s="12">
        <v>11929.21</v>
      </c>
    </row>
    <row r="69" spans="1:15" ht="15" customHeight="1" x14ac:dyDescent="0.2">
      <c r="A69" s="9"/>
      <c r="B69" s="10" t="s">
        <v>119</v>
      </c>
      <c r="C69" s="11">
        <v>14919.52</v>
      </c>
      <c r="D69" s="11">
        <v>15605.1</v>
      </c>
      <c r="E69" s="11">
        <v>18326.89</v>
      </c>
      <c r="F69" s="11">
        <v>36840.74</v>
      </c>
      <c r="G69" s="11">
        <v>34556.559999999998</v>
      </c>
      <c r="H69" s="11">
        <v>32944.89</v>
      </c>
      <c r="I69" s="11">
        <v>32788.85</v>
      </c>
      <c r="J69" s="11">
        <v>31207.94</v>
      </c>
      <c r="K69" s="11">
        <v>29280.57</v>
      </c>
      <c r="L69" s="11">
        <v>43844.34</v>
      </c>
      <c r="M69" s="11">
        <v>28262.01</v>
      </c>
      <c r="N69" s="11">
        <v>25893.74</v>
      </c>
      <c r="O69" s="11">
        <v>344471.15</v>
      </c>
    </row>
    <row r="70" spans="1:15" ht="15" customHeight="1" x14ac:dyDescent="0.2">
      <c r="A70" s="6"/>
      <c r="B70" s="7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 ht="15" customHeight="1" x14ac:dyDescent="0.2">
      <c r="A71" s="9"/>
      <c r="B71" s="10" t="s">
        <v>120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1:15" ht="15" customHeight="1" x14ac:dyDescent="0.2">
      <c r="A72" s="6" t="s">
        <v>121</v>
      </c>
      <c r="B72" s="7" t="s">
        <v>122</v>
      </c>
      <c r="C72" s="8">
        <v>1247.76</v>
      </c>
      <c r="D72" s="8">
        <v>2020.07</v>
      </c>
      <c r="E72" s="8">
        <v>1998.25</v>
      </c>
      <c r="F72" s="8">
        <v>2046.64</v>
      </c>
      <c r="G72" s="8">
        <v>2024.82</v>
      </c>
      <c r="H72" s="8">
        <v>1710.69</v>
      </c>
      <c r="I72" s="8">
        <v>2785.69</v>
      </c>
      <c r="J72" s="8">
        <v>1420.21</v>
      </c>
      <c r="K72" s="8">
        <v>1950.95</v>
      </c>
      <c r="L72" s="8">
        <v>2024.93</v>
      </c>
      <c r="M72" s="8">
        <v>1984.65</v>
      </c>
      <c r="N72" s="8">
        <v>2032.6</v>
      </c>
      <c r="O72" s="8">
        <v>23247.26</v>
      </c>
    </row>
    <row r="73" spans="1:15" ht="15" customHeight="1" x14ac:dyDescent="0.2">
      <c r="A73" s="6" t="s">
        <v>123</v>
      </c>
      <c r="B73" s="7" t="s">
        <v>124</v>
      </c>
      <c r="C73" s="8">
        <v>169</v>
      </c>
      <c r="D73" s="8">
        <v>202</v>
      </c>
      <c r="E73" s="8">
        <v>194</v>
      </c>
      <c r="F73" s="8">
        <v>211</v>
      </c>
      <c r="G73" s="8">
        <v>550.97</v>
      </c>
      <c r="H73" s="8">
        <v>400</v>
      </c>
      <c r="I73" s="8">
        <v>388.7</v>
      </c>
      <c r="J73" s="8">
        <v>22.05</v>
      </c>
      <c r="K73" s="8">
        <v>273.7</v>
      </c>
      <c r="L73" s="8">
        <v>285.2</v>
      </c>
      <c r="M73" s="8">
        <v>519.79999999999995</v>
      </c>
      <c r="N73" s="8">
        <v>601.07000000000005</v>
      </c>
      <c r="O73" s="8">
        <v>3817.49</v>
      </c>
    </row>
    <row r="74" spans="1:15" ht="15" customHeight="1" x14ac:dyDescent="0.2">
      <c r="A74" s="6" t="s">
        <v>125</v>
      </c>
      <c r="B74" s="7" t="s">
        <v>126</v>
      </c>
      <c r="C74" s="8">
        <v>5.38</v>
      </c>
      <c r="D74" s="8">
        <v>119.8</v>
      </c>
      <c r="E74" s="8">
        <v>119.8</v>
      </c>
      <c r="F74" s="8">
        <v>148.11000000000001</v>
      </c>
      <c r="G74" s="8">
        <v>200.24</v>
      </c>
      <c r="H74" s="8">
        <v>151.88999999999999</v>
      </c>
      <c r="I74" s="8">
        <v>153.80000000000001</v>
      </c>
      <c r="J74" s="8">
        <v>140.36000000000001</v>
      </c>
      <c r="K74" s="8">
        <v>424.68</v>
      </c>
      <c r="L74" s="8">
        <v>298.95</v>
      </c>
      <c r="M74" s="8">
        <v>152.05000000000001</v>
      </c>
      <c r="N74" s="8">
        <v>345.85</v>
      </c>
      <c r="O74" s="8">
        <v>2260.91</v>
      </c>
    </row>
    <row r="75" spans="1:15" ht="15" customHeight="1" x14ac:dyDescent="0.2">
      <c r="A75" s="6" t="s">
        <v>127</v>
      </c>
      <c r="B75" s="7" t="s">
        <v>128</v>
      </c>
      <c r="C75" s="8">
        <v>1107.56</v>
      </c>
      <c r="D75" s="8">
        <v>1143.68</v>
      </c>
      <c r="E75" s="8">
        <v>1321.31</v>
      </c>
      <c r="F75" s="8">
        <v>2737.74</v>
      </c>
      <c r="G75" s="8">
        <v>2524.62</v>
      </c>
      <c r="H75" s="8">
        <v>2019.55</v>
      </c>
      <c r="I75" s="8">
        <v>2191.08</v>
      </c>
      <c r="J75" s="8">
        <v>1969.09</v>
      </c>
      <c r="K75" s="8">
        <v>2085.73</v>
      </c>
      <c r="L75" s="8">
        <v>3275.3</v>
      </c>
      <c r="M75" s="8">
        <v>1973.51</v>
      </c>
      <c r="N75" s="8">
        <v>1735.63</v>
      </c>
      <c r="O75" s="8">
        <v>24084.799999999999</v>
      </c>
    </row>
    <row r="76" spans="1:15" ht="15" customHeight="1" x14ac:dyDescent="0.2">
      <c r="A76" s="6" t="s">
        <v>129</v>
      </c>
      <c r="B76" s="7" t="s">
        <v>130</v>
      </c>
      <c r="C76" s="8">
        <v>27.46</v>
      </c>
      <c r="D76" s="8">
        <v>14.54</v>
      </c>
      <c r="E76" s="8">
        <v>16.079999999999998</v>
      </c>
      <c r="F76" s="8">
        <v>30.77</v>
      </c>
      <c r="G76" s="8">
        <v>26.97</v>
      </c>
      <c r="H76" s="8">
        <v>10.18</v>
      </c>
      <c r="I76" s="8">
        <v>7.26</v>
      </c>
      <c r="J76" s="8">
        <v>34.74</v>
      </c>
      <c r="K76" s="8">
        <v>0</v>
      </c>
      <c r="L76" s="8">
        <v>35.53</v>
      </c>
      <c r="M76" s="8">
        <v>153.61000000000001</v>
      </c>
      <c r="N76" s="8">
        <v>30.63</v>
      </c>
      <c r="O76" s="8">
        <v>387.77</v>
      </c>
    </row>
    <row r="77" spans="1:15" ht="15" customHeight="1" x14ac:dyDescent="0.2">
      <c r="A77" s="6" t="s">
        <v>131</v>
      </c>
      <c r="B77" s="7" t="s">
        <v>132</v>
      </c>
      <c r="C77" s="12">
        <v>91.54</v>
      </c>
      <c r="D77" s="12">
        <v>68.459999999999994</v>
      </c>
      <c r="E77" s="12">
        <v>53.61</v>
      </c>
      <c r="F77" s="12">
        <v>122.56</v>
      </c>
      <c r="G77" s="12">
        <v>89.89</v>
      </c>
      <c r="H77" s="12">
        <v>51.35</v>
      </c>
      <c r="I77" s="12">
        <v>38.6</v>
      </c>
      <c r="J77" s="12">
        <v>135.80000000000001</v>
      </c>
      <c r="K77" s="12">
        <v>0</v>
      </c>
      <c r="L77" s="12">
        <v>118.43</v>
      </c>
      <c r="M77" s="12">
        <v>509.8</v>
      </c>
      <c r="N77" s="12">
        <v>156.25</v>
      </c>
      <c r="O77" s="12">
        <v>1436.29</v>
      </c>
    </row>
    <row r="78" spans="1:15" ht="15" customHeight="1" x14ac:dyDescent="0.2">
      <c r="A78" s="9"/>
      <c r="B78" s="10" t="s">
        <v>133</v>
      </c>
      <c r="C78" s="11">
        <v>2648.7</v>
      </c>
      <c r="D78" s="11">
        <v>3568.55</v>
      </c>
      <c r="E78" s="11">
        <v>3703.05</v>
      </c>
      <c r="F78" s="11">
        <v>5296.82</v>
      </c>
      <c r="G78" s="11">
        <v>5417.51</v>
      </c>
      <c r="H78" s="11">
        <v>4343.66</v>
      </c>
      <c r="I78" s="11">
        <v>5565.13</v>
      </c>
      <c r="J78" s="11">
        <v>3722.25</v>
      </c>
      <c r="K78" s="11">
        <v>4735.0600000000004</v>
      </c>
      <c r="L78" s="11">
        <v>6038.34</v>
      </c>
      <c r="M78" s="11">
        <v>5293.42</v>
      </c>
      <c r="N78" s="11">
        <v>4902.03</v>
      </c>
      <c r="O78" s="11">
        <v>55234.52</v>
      </c>
    </row>
    <row r="79" spans="1:15" ht="15" customHeight="1" x14ac:dyDescent="0.2">
      <c r="A79" s="6"/>
      <c r="B79" s="7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" customHeight="1" x14ac:dyDescent="0.2">
      <c r="A80" s="9"/>
      <c r="B80" s="10" t="s">
        <v>134</v>
      </c>
      <c r="C80" s="11">
        <v>17568.22</v>
      </c>
      <c r="D80" s="11">
        <v>19173.650000000001</v>
      </c>
      <c r="E80" s="11">
        <v>22029.94</v>
      </c>
      <c r="F80" s="11">
        <v>42137.56</v>
      </c>
      <c r="G80" s="11">
        <v>39974.07</v>
      </c>
      <c r="H80" s="11">
        <v>37288.550000000003</v>
      </c>
      <c r="I80" s="11">
        <v>38353.980000000003</v>
      </c>
      <c r="J80" s="11">
        <v>34930.19</v>
      </c>
      <c r="K80" s="11">
        <v>34015.629999999997</v>
      </c>
      <c r="L80" s="11">
        <v>49882.68</v>
      </c>
      <c r="M80" s="11">
        <v>33555.43</v>
      </c>
      <c r="N80" s="11">
        <v>30795.77</v>
      </c>
      <c r="O80" s="11">
        <v>399705.67</v>
      </c>
    </row>
    <row r="81" spans="1:15" ht="15" customHeight="1" x14ac:dyDescent="0.2">
      <c r="A81" s="6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1:15" ht="15" customHeight="1" x14ac:dyDescent="0.2">
      <c r="A82" s="9"/>
      <c r="B82" s="10" t="s">
        <v>135</v>
      </c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</row>
    <row r="83" spans="1:15" ht="15" customHeight="1" x14ac:dyDescent="0.2">
      <c r="A83" s="9"/>
      <c r="B83" s="10" t="s">
        <v>136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</row>
    <row r="84" spans="1:15" ht="15" customHeight="1" x14ac:dyDescent="0.2">
      <c r="A84" s="6" t="s">
        <v>137</v>
      </c>
      <c r="B84" s="7" t="s">
        <v>138</v>
      </c>
      <c r="C84" s="8">
        <v>0</v>
      </c>
      <c r="D84" s="8">
        <v>0</v>
      </c>
      <c r="E84" s="8">
        <v>0</v>
      </c>
      <c r="F84" s="8">
        <v>925</v>
      </c>
      <c r="G84" s="8">
        <v>0</v>
      </c>
      <c r="H84" s="8">
        <v>1355</v>
      </c>
      <c r="I84" s="8">
        <v>1695</v>
      </c>
      <c r="J84" s="8">
        <v>2835</v>
      </c>
      <c r="K84" s="8">
        <v>1535.15</v>
      </c>
      <c r="L84" s="8">
        <v>855.45</v>
      </c>
      <c r="M84" s="8">
        <v>739.85</v>
      </c>
      <c r="N84" s="8">
        <v>1219.8499999999999</v>
      </c>
      <c r="O84" s="8">
        <v>11160.3</v>
      </c>
    </row>
    <row r="85" spans="1:15" ht="15" customHeight="1" x14ac:dyDescent="0.2">
      <c r="A85" s="6" t="s">
        <v>139</v>
      </c>
      <c r="B85" s="7" t="s">
        <v>140</v>
      </c>
      <c r="C85" s="8">
        <v>0</v>
      </c>
      <c r="D85" s="8">
        <v>100.33</v>
      </c>
      <c r="E85" s="8">
        <v>188.5</v>
      </c>
      <c r="F85" s="8">
        <v>340.72</v>
      </c>
      <c r="G85" s="8">
        <v>174.76</v>
      </c>
      <c r="H85" s="8">
        <v>1087.44</v>
      </c>
      <c r="I85" s="8">
        <v>792.48</v>
      </c>
      <c r="J85" s="8">
        <v>444.92</v>
      </c>
      <c r="K85" s="8">
        <v>168.36</v>
      </c>
      <c r="L85" s="8">
        <v>269.24</v>
      </c>
      <c r="M85" s="8">
        <v>471.23</v>
      </c>
      <c r="N85" s="8">
        <v>560.70000000000005</v>
      </c>
      <c r="O85" s="8">
        <v>4598.68</v>
      </c>
    </row>
    <row r="86" spans="1:15" ht="15" customHeight="1" x14ac:dyDescent="0.2">
      <c r="A86" s="6" t="s">
        <v>141</v>
      </c>
      <c r="B86" s="7" t="s">
        <v>142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76.06</v>
      </c>
      <c r="I86" s="8">
        <v>0</v>
      </c>
      <c r="J86" s="8">
        <v>0</v>
      </c>
      <c r="K86" s="8">
        <v>35.340000000000003</v>
      </c>
      <c r="L86" s="8">
        <v>5.95</v>
      </c>
      <c r="M86" s="8">
        <v>0</v>
      </c>
      <c r="N86" s="8">
        <v>254.32</v>
      </c>
      <c r="O86" s="8">
        <v>371.67</v>
      </c>
    </row>
    <row r="87" spans="1:15" ht="15" customHeight="1" x14ac:dyDescent="0.2">
      <c r="A87" s="6" t="s">
        <v>143</v>
      </c>
      <c r="B87" s="7" t="s">
        <v>144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55.83</v>
      </c>
      <c r="I87" s="8">
        <v>52.29</v>
      </c>
      <c r="J87" s="8">
        <v>84.37</v>
      </c>
      <c r="K87" s="8">
        <v>128.43</v>
      </c>
      <c r="L87" s="8">
        <v>0.94</v>
      </c>
      <c r="M87" s="8">
        <v>302.97000000000003</v>
      </c>
      <c r="N87" s="8">
        <v>817.33</v>
      </c>
      <c r="O87" s="8">
        <v>1442.16</v>
      </c>
    </row>
    <row r="88" spans="1:15" ht="15" customHeight="1" x14ac:dyDescent="0.2">
      <c r="A88" s="6" t="s">
        <v>145</v>
      </c>
      <c r="B88" s="7" t="s">
        <v>146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170</v>
      </c>
      <c r="J88" s="8">
        <v>85</v>
      </c>
      <c r="K88" s="8">
        <v>170</v>
      </c>
      <c r="L88" s="8">
        <v>85</v>
      </c>
      <c r="M88" s="8">
        <v>170</v>
      </c>
      <c r="N88" s="8">
        <v>380</v>
      </c>
      <c r="O88" s="8">
        <v>1060</v>
      </c>
    </row>
    <row r="89" spans="1:15" ht="15" customHeight="1" x14ac:dyDescent="0.2">
      <c r="A89" s="6" t="s">
        <v>147</v>
      </c>
      <c r="B89" s="7" t="s">
        <v>148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431.92</v>
      </c>
      <c r="I89" s="8">
        <v>0</v>
      </c>
      <c r="J89" s="8">
        <v>0</v>
      </c>
      <c r="K89" s="8">
        <v>0</v>
      </c>
      <c r="L89" s="8">
        <v>60.47</v>
      </c>
      <c r="M89" s="8">
        <v>0</v>
      </c>
      <c r="N89" s="8">
        <v>0</v>
      </c>
      <c r="O89" s="8">
        <v>492.39</v>
      </c>
    </row>
    <row r="90" spans="1:15" ht="15" customHeight="1" x14ac:dyDescent="0.2">
      <c r="A90" s="6" t="s">
        <v>149</v>
      </c>
      <c r="B90" s="7" t="s">
        <v>150</v>
      </c>
      <c r="C90" s="8">
        <v>0</v>
      </c>
      <c r="D90" s="8">
        <v>0</v>
      </c>
      <c r="E90" s="8">
        <v>118.14</v>
      </c>
      <c r="F90" s="8">
        <v>65.36</v>
      </c>
      <c r="G90" s="8">
        <v>20.07</v>
      </c>
      <c r="H90" s="8">
        <v>576.42999999999995</v>
      </c>
      <c r="I90" s="8">
        <v>0</v>
      </c>
      <c r="J90" s="8">
        <v>47.76</v>
      </c>
      <c r="K90" s="8">
        <v>71.64</v>
      </c>
      <c r="L90" s="8">
        <v>162.53</v>
      </c>
      <c r="M90" s="8">
        <v>0</v>
      </c>
      <c r="N90" s="8">
        <v>15.76</v>
      </c>
      <c r="O90" s="8">
        <v>1077.69</v>
      </c>
    </row>
    <row r="91" spans="1:15" ht="15" customHeight="1" x14ac:dyDescent="0.2">
      <c r="A91" s="6" t="s">
        <v>151</v>
      </c>
      <c r="B91" s="7" t="s">
        <v>152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896.08</v>
      </c>
      <c r="I91" s="8">
        <v>59.14</v>
      </c>
      <c r="J91" s="8">
        <v>3993</v>
      </c>
      <c r="K91" s="8">
        <v>0</v>
      </c>
      <c r="L91" s="8">
        <v>348.78</v>
      </c>
      <c r="M91" s="8">
        <v>0</v>
      </c>
      <c r="N91" s="8">
        <v>0</v>
      </c>
      <c r="O91" s="8">
        <v>5297</v>
      </c>
    </row>
    <row r="92" spans="1:15" ht="15" customHeight="1" x14ac:dyDescent="0.2">
      <c r="A92" s="6" t="s">
        <v>153</v>
      </c>
      <c r="B92" s="7" t="s">
        <v>154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2386</v>
      </c>
      <c r="N92" s="8">
        <v>176.71</v>
      </c>
      <c r="O92" s="8">
        <v>2562.71</v>
      </c>
    </row>
    <row r="93" spans="1:15" ht="15" customHeight="1" x14ac:dyDescent="0.2">
      <c r="A93" s="6" t="s">
        <v>155</v>
      </c>
      <c r="B93" s="7" t="s">
        <v>156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959.49</v>
      </c>
      <c r="I93" s="8">
        <v>140.83000000000001</v>
      </c>
      <c r="J93" s="8">
        <v>66</v>
      </c>
      <c r="K93" s="8">
        <v>0</v>
      </c>
      <c r="L93" s="8">
        <v>138.44999999999999</v>
      </c>
      <c r="M93" s="8">
        <v>0</v>
      </c>
      <c r="N93" s="8">
        <v>66.72</v>
      </c>
      <c r="O93" s="8">
        <v>1371.49</v>
      </c>
    </row>
    <row r="94" spans="1:15" ht="15" customHeight="1" x14ac:dyDescent="0.2">
      <c r="A94" s="6" t="s">
        <v>157</v>
      </c>
      <c r="B94" s="7" t="s">
        <v>158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24.07</v>
      </c>
      <c r="M94" s="8">
        <v>0</v>
      </c>
      <c r="N94" s="8">
        <v>0</v>
      </c>
      <c r="O94" s="8">
        <v>24.07</v>
      </c>
    </row>
    <row r="95" spans="1:15" ht="15" customHeight="1" x14ac:dyDescent="0.2">
      <c r="A95" s="6" t="s">
        <v>159</v>
      </c>
      <c r="B95" s="7" t="s">
        <v>160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1625</v>
      </c>
      <c r="K95" s="12">
        <v>0</v>
      </c>
      <c r="L95" s="12">
        <v>0</v>
      </c>
      <c r="M95" s="12">
        <v>0</v>
      </c>
      <c r="N95" s="12">
        <v>0</v>
      </c>
      <c r="O95" s="12">
        <v>1625</v>
      </c>
    </row>
    <row r="96" spans="1:15" ht="15" customHeight="1" x14ac:dyDescent="0.2">
      <c r="A96" s="9"/>
      <c r="B96" s="10" t="s">
        <v>161</v>
      </c>
      <c r="C96" s="11">
        <v>0</v>
      </c>
      <c r="D96" s="11">
        <v>100.33</v>
      </c>
      <c r="E96" s="11">
        <v>306.64</v>
      </c>
      <c r="F96" s="11">
        <v>1331.08</v>
      </c>
      <c r="G96" s="11">
        <v>194.83</v>
      </c>
      <c r="H96" s="11">
        <v>5438.25</v>
      </c>
      <c r="I96" s="11">
        <v>2909.74</v>
      </c>
      <c r="J96" s="11">
        <v>9181.0499999999993</v>
      </c>
      <c r="K96" s="11">
        <v>2108.92</v>
      </c>
      <c r="L96" s="11">
        <v>1950.88</v>
      </c>
      <c r="M96" s="11">
        <v>4070.05</v>
      </c>
      <c r="N96" s="11">
        <v>3491.39</v>
      </c>
      <c r="O96" s="11">
        <v>31083.16</v>
      </c>
    </row>
    <row r="97" spans="1:17" ht="15" customHeight="1" x14ac:dyDescent="0.2">
      <c r="A97" s="6"/>
      <c r="B97" s="7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1:17" ht="15" customHeight="1" x14ac:dyDescent="0.2">
      <c r="A98" s="9"/>
      <c r="B98" s="10" t="s">
        <v>162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</row>
    <row r="99" spans="1:17" ht="15" customHeight="1" x14ac:dyDescent="0.2">
      <c r="A99" s="6" t="s">
        <v>163</v>
      </c>
      <c r="B99" s="7" t="s">
        <v>164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1200</v>
      </c>
      <c r="N99" s="8">
        <v>1200</v>
      </c>
      <c r="O99" s="8">
        <v>2400</v>
      </c>
    </row>
    <row r="100" spans="1:17" ht="15" customHeight="1" x14ac:dyDescent="0.2">
      <c r="A100" s="6" t="s">
        <v>165</v>
      </c>
      <c r="B100" s="7" t="s">
        <v>166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28.22</v>
      </c>
      <c r="K100" s="8">
        <v>0</v>
      </c>
      <c r="L100" s="8">
        <v>0</v>
      </c>
      <c r="M100" s="8">
        <v>0</v>
      </c>
      <c r="N100" s="8">
        <v>0</v>
      </c>
      <c r="O100" s="8">
        <v>28.22</v>
      </c>
    </row>
    <row r="101" spans="1:17" ht="15" customHeight="1" x14ac:dyDescent="0.2">
      <c r="A101" s="6" t="s">
        <v>167</v>
      </c>
      <c r="B101" s="7" t="s">
        <v>168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62.86</v>
      </c>
      <c r="I101" s="8">
        <v>12.53</v>
      </c>
      <c r="J101" s="8">
        <v>605.01</v>
      </c>
      <c r="K101" s="8">
        <v>0</v>
      </c>
      <c r="L101" s="8">
        <v>194.93</v>
      </c>
      <c r="M101" s="8">
        <v>219.36</v>
      </c>
      <c r="N101" s="8">
        <v>428.86</v>
      </c>
      <c r="O101" s="8">
        <v>1523.55</v>
      </c>
    </row>
    <row r="102" spans="1:17" ht="15" customHeight="1" x14ac:dyDescent="0.2">
      <c r="A102" s="6" t="s">
        <v>169</v>
      </c>
      <c r="B102" s="7" t="s">
        <v>170</v>
      </c>
      <c r="C102" s="8">
        <v>0</v>
      </c>
      <c r="D102" s="8">
        <v>0</v>
      </c>
      <c r="E102" s="8">
        <v>0</v>
      </c>
      <c r="F102" s="8">
        <v>84.43</v>
      </c>
      <c r="G102" s="8">
        <v>0</v>
      </c>
      <c r="H102" s="8">
        <v>528.92999999999995</v>
      </c>
      <c r="I102" s="8">
        <v>374.9</v>
      </c>
      <c r="J102" s="8">
        <v>326.63</v>
      </c>
      <c r="K102" s="8">
        <v>751.86</v>
      </c>
      <c r="L102" s="8">
        <v>1080.45</v>
      </c>
      <c r="M102" s="8">
        <v>479.97</v>
      </c>
      <c r="N102" s="8">
        <v>282.93</v>
      </c>
      <c r="O102" s="8">
        <v>3910.1</v>
      </c>
    </row>
    <row r="103" spans="1:17" ht="15" customHeight="1" x14ac:dyDescent="0.2">
      <c r="A103" s="6" t="s">
        <v>171</v>
      </c>
      <c r="B103" s="7" t="s">
        <v>172</v>
      </c>
      <c r="C103" s="12">
        <v>0</v>
      </c>
      <c r="D103" s="12">
        <v>0</v>
      </c>
      <c r="E103" s="12">
        <v>0</v>
      </c>
      <c r="F103" s="12">
        <v>0</v>
      </c>
      <c r="G103" s="12">
        <v>54.28</v>
      </c>
      <c r="H103" s="12">
        <v>98.65</v>
      </c>
      <c r="I103" s="12">
        <v>32.22</v>
      </c>
      <c r="J103" s="12">
        <v>10.79</v>
      </c>
      <c r="K103" s="12">
        <v>0</v>
      </c>
      <c r="L103" s="12">
        <v>318.58999999999997</v>
      </c>
      <c r="M103" s="12">
        <v>0</v>
      </c>
      <c r="N103" s="12">
        <v>0</v>
      </c>
      <c r="O103" s="12">
        <v>514.53</v>
      </c>
    </row>
    <row r="104" spans="1:17" ht="15" customHeight="1" x14ac:dyDescent="0.2">
      <c r="A104" s="9"/>
      <c r="B104" s="10" t="s">
        <v>173</v>
      </c>
      <c r="C104" s="11">
        <v>0</v>
      </c>
      <c r="D104" s="11">
        <v>0</v>
      </c>
      <c r="E104" s="11">
        <v>0</v>
      </c>
      <c r="F104" s="11">
        <v>84.43</v>
      </c>
      <c r="G104" s="11">
        <v>54.28</v>
      </c>
      <c r="H104" s="11">
        <v>690.44</v>
      </c>
      <c r="I104" s="11">
        <v>419.65</v>
      </c>
      <c r="J104" s="11">
        <v>970.65</v>
      </c>
      <c r="K104" s="11">
        <v>751.86</v>
      </c>
      <c r="L104" s="11">
        <v>1593.97</v>
      </c>
      <c r="M104" s="11">
        <v>1899.33</v>
      </c>
      <c r="N104" s="11">
        <v>1911.79</v>
      </c>
      <c r="O104" s="11">
        <v>8376.4</v>
      </c>
      <c r="Q104" s="15"/>
    </row>
    <row r="105" spans="1:17" ht="15" customHeight="1" x14ac:dyDescent="0.2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1:17" ht="15" customHeight="1" x14ac:dyDescent="0.2">
      <c r="A106" s="9"/>
      <c r="B106" s="10" t="s">
        <v>174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</row>
    <row r="107" spans="1:17" ht="15" customHeight="1" x14ac:dyDescent="0.2">
      <c r="A107" s="6" t="s">
        <v>175</v>
      </c>
      <c r="B107" s="7" t="s">
        <v>176</v>
      </c>
      <c r="C107" s="8">
        <v>0</v>
      </c>
      <c r="D107" s="8">
        <v>0</v>
      </c>
      <c r="E107" s="8">
        <v>828.67</v>
      </c>
      <c r="F107" s="8">
        <v>557.84</v>
      </c>
      <c r="G107" s="8">
        <v>557.84</v>
      </c>
      <c r="H107" s="8">
        <v>557.84</v>
      </c>
      <c r="I107" s="8">
        <v>557.84</v>
      </c>
      <c r="J107" s="8">
        <v>1091.94</v>
      </c>
      <c r="K107" s="8">
        <v>1001.02</v>
      </c>
      <c r="L107" s="8">
        <v>198.37</v>
      </c>
      <c r="M107" s="8">
        <v>451.37</v>
      </c>
      <c r="N107" s="8">
        <v>557.84</v>
      </c>
      <c r="O107" s="8">
        <v>6360.57</v>
      </c>
    </row>
    <row r="108" spans="1:17" ht="15" customHeight="1" x14ac:dyDescent="0.2">
      <c r="A108" s="6" t="s">
        <v>177</v>
      </c>
      <c r="B108" s="7" t="s">
        <v>178</v>
      </c>
      <c r="C108" s="8">
        <v>0</v>
      </c>
      <c r="D108" s="8">
        <v>0</v>
      </c>
      <c r="E108" s="8">
        <v>0</v>
      </c>
      <c r="F108" s="8">
        <v>0</v>
      </c>
      <c r="G108" s="8">
        <v>1543.5</v>
      </c>
      <c r="H108" s="8">
        <v>3777.75</v>
      </c>
      <c r="I108" s="8">
        <v>2400</v>
      </c>
      <c r="J108" s="8">
        <v>2400</v>
      </c>
      <c r="K108" s="8">
        <v>210.75</v>
      </c>
      <c r="L108" s="8">
        <v>2275</v>
      </c>
      <c r="M108" s="8">
        <v>1250.3699999999999</v>
      </c>
      <c r="N108" s="8">
        <v>1607.62</v>
      </c>
      <c r="O108" s="8">
        <v>15464.99</v>
      </c>
    </row>
    <row r="109" spans="1:17" ht="15" customHeight="1" x14ac:dyDescent="0.2">
      <c r="A109" s="6" t="s">
        <v>179</v>
      </c>
      <c r="B109" s="7" t="s">
        <v>180</v>
      </c>
      <c r="C109" s="8">
        <v>0</v>
      </c>
      <c r="D109" s="8">
        <v>0</v>
      </c>
      <c r="E109" s="8">
        <v>2100</v>
      </c>
      <c r="F109" s="8">
        <v>1200</v>
      </c>
      <c r="G109" s="8">
        <v>1200</v>
      </c>
      <c r="H109" s="8">
        <v>1455.92</v>
      </c>
      <c r="I109" s="8">
        <v>1455.92</v>
      </c>
      <c r="J109" s="8">
        <v>1991.84</v>
      </c>
      <c r="K109" s="8">
        <v>3105.92</v>
      </c>
      <c r="L109" s="8">
        <v>3105.92</v>
      </c>
      <c r="M109" s="8">
        <v>3105.92</v>
      </c>
      <c r="N109" s="8">
        <v>3105.92</v>
      </c>
      <c r="O109" s="8">
        <v>21827.360000000001</v>
      </c>
    </row>
    <row r="110" spans="1:17" ht="15" customHeight="1" x14ac:dyDescent="0.2">
      <c r="A110" s="6" t="s">
        <v>181</v>
      </c>
      <c r="B110" s="7" t="s">
        <v>182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2760</v>
      </c>
      <c r="L110" s="8">
        <v>0</v>
      </c>
      <c r="M110" s="8">
        <v>1300</v>
      </c>
      <c r="N110" s="8">
        <v>800</v>
      </c>
      <c r="O110" s="8">
        <v>4860</v>
      </c>
    </row>
    <row r="111" spans="1:17" ht="15" customHeight="1" x14ac:dyDescent="0.2">
      <c r="A111" s="6" t="s">
        <v>183</v>
      </c>
      <c r="B111" s="7" t="s">
        <v>184</v>
      </c>
      <c r="C111" s="8">
        <v>171.98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171.98</v>
      </c>
    </row>
    <row r="112" spans="1:17" ht="15" customHeight="1" x14ac:dyDescent="0.2">
      <c r="A112" s="6" t="s">
        <v>185</v>
      </c>
      <c r="B112" s="7" t="s">
        <v>186</v>
      </c>
      <c r="C112" s="8">
        <v>0</v>
      </c>
      <c r="D112" s="8">
        <v>0</v>
      </c>
      <c r="E112" s="8">
        <v>682.5</v>
      </c>
      <c r="F112" s="8">
        <v>998</v>
      </c>
      <c r="G112" s="8">
        <v>998</v>
      </c>
      <c r="H112" s="8">
        <v>998</v>
      </c>
      <c r="I112" s="8">
        <v>998</v>
      </c>
      <c r="J112" s="8">
        <v>1258</v>
      </c>
      <c r="K112" s="8">
        <v>1258</v>
      </c>
      <c r="L112" s="8">
        <v>947.15</v>
      </c>
      <c r="M112" s="8">
        <v>2200</v>
      </c>
      <c r="N112" s="8">
        <v>800</v>
      </c>
      <c r="O112" s="8">
        <v>11137.65</v>
      </c>
    </row>
    <row r="113" spans="1:15" ht="15" customHeight="1" x14ac:dyDescent="0.2">
      <c r="A113" s="6" t="s">
        <v>187</v>
      </c>
      <c r="B113" s="7" t="s">
        <v>79</v>
      </c>
      <c r="C113" s="8">
        <v>0</v>
      </c>
      <c r="D113" s="8">
        <v>0</v>
      </c>
      <c r="E113" s="8">
        <v>175</v>
      </c>
      <c r="F113" s="8">
        <v>520</v>
      </c>
      <c r="G113" s="8">
        <v>300</v>
      </c>
      <c r="H113" s="8">
        <v>900</v>
      </c>
      <c r="I113" s="8">
        <v>600</v>
      </c>
      <c r="J113" s="8">
        <v>600</v>
      </c>
      <c r="K113" s="8">
        <v>600</v>
      </c>
      <c r="L113" s="8">
        <v>600</v>
      </c>
      <c r="M113" s="8">
        <v>600</v>
      </c>
      <c r="N113" s="8">
        <v>600</v>
      </c>
      <c r="O113" s="8">
        <v>5495</v>
      </c>
    </row>
    <row r="114" spans="1:15" ht="15" customHeight="1" x14ac:dyDescent="0.2">
      <c r="A114" s="6" t="s">
        <v>188</v>
      </c>
      <c r="B114" s="7" t="s">
        <v>189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150</v>
      </c>
      <c r="N114" s="8">
        <v>160</v>
      </c>
      <c r="O114" s="8">
        <v>310</v>
      </c>
    </row>
    <row r="115" spans="1:15" ht="15" customHeight="1" x14ac:dyDescent="0.2">
      <c r="A115" s="6" t="s">
        <v>190</v>
      </c>
      <c r="B115" s="7" t="s">
        <v>191</v>
      </c>
      <c r="C115" s="12">
        <v>126.58</v>
      </c>
      <c r="D115" s="12">
        <v>0</v>
      </c>
      <c r="E115" s="12">
        <v>498.05</v>
      </c>
      <c r="F115" s="12">
        <v>699.05</v>
      </c>
      <c r="G115" s="12">
        <v>611.87</v>
      </c>
      <c r="H115" s="12">
        <v>987.48</v>
      </c>
      <c r="I115" s="12">
        <v>1281.52</v>
      </c>
      <c r="J115" s="12">
        <v>778.45</v>
      </c>
      <c r="K115" s="12">
        <v>1212.56</v>
      </c>
      <c r="L115" s="12">
        <v>402.7</v>
      </c>
      <c r="M115" s="12">
        <v>57.22</v>
      </c>
      <c r="N115" s="12">
        <v>21.93</v>
      </c>
      <c r="O115" s="12">
        <v>6677.41</v>
      </c>
    </row>
    <row r="116" spans="1:15" ht="15" customHeight="1" x14ac:dyDescent="0.2">
      <c r="A116" s="9"/>
      <c r="B116" s="10" t="s">
        <v>192</v>
      </c>
      <c r="C116" s="11">
        <v>298.56</v>
      </c>
      <c r="D116" s="11">
        <v>0</v>
      </c>
      <c r="E116" s="11">
        <v>4284.22</v>
      </c>
      <c r="F116" s="11">
        <v>3974.89</v>
      </c>
      <c r="G116" s="11">
        <v>5211.21</v>
      </c>
      <c r="H116" s="11">
        <v>8676.99</v>
      </c>
      <c r="I116" s="11">
        <v>7293.28</v>
      </c>
      <c r="J116" s="11">
        <v>8120.23</v>
      </c>
      <c r="K116" s="11">
        <v>10148.25</v>
      </c>
      <c r="L116" s="11">
        <v>7529.14</v>
      </c>
      <c r="M116" s="11">
        <v>9114.8799999999992</v>
      </c>
      <c r="N116" s="11">
        <v>7653.31</v>
      </c>
      <c r="O116" s="11">
        <v>72304.960000000006</v>
      </c>
    </row>
    <row r="117" spans="1:15" ht="15" customHeight="1" x14ac:dyDescent="0.2">
      <c r="A117" s="6"/>
      <c r="B117" s="7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" customHeight="1" x14ac:dyDescent="0.2">
      <c r="A118" s="9"/>
      <c r="B118" s="10" t="s">
        <v>193</v>
      </c>
      <c r="C118" s="11">
        <v>298.56</v>
      </c>
      <c r="D118" s="11">
        <v>100.33</v>
      </c>
      <c r="E118" s="11">
        <v>4590.8599999999997</v>
      </c>
      <c r="F118" s="11">
        <v>5390.4</v>
      </c>
      <c r="G118" s="11">
        <v>5460.32</v>
      </c>
      <c r="H118" s="11">
        <v>14805.68</v>
      </c>
      <c r="I118" s="11">
        <v>10622.67</v>
      </c>
      <c r="J118" s="11">
        <v>18271.93</v>
      </c>
      <c r="K118" s="11">
        <v>13009.03</v>
      </c>
      <c r="L118" s="11">
        <v>11073.99</v>
      </c>
      <c r="M118" s="11">
        <v>15084.26</v>
      </c>
      <c r="N118" s="11">
        <v>13056.49</v>
      </c>
      <c r="O118" s="11">
        <v>111764.52</v>
      </c>
    </row>
    <row r="119" spans="1:15" ht="15" customHeight="1" x14ac:dyDescent="0.2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 ht="15" customHeight="1" x14ac:dyDescent="0.2">
      <c r="A120" s="9"/>
      <c r="B120" s="10" t="s">
        <v>194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</row>
    <row r="121" spans="1:15" ht="15" customHeight="1" x14ac:dyDescent="0.2">
      <c r="A121" s="6" t="s">
        <v>195</v>
      </c>
      <c r="B121" s="7" t="s">
        <v>196</v>
      </c>
      <c r="C121" s="8">
        <v>6278.03</v>
      </c>
      <c r="D121" s="8">
        <v>7261.28</v>
      </c>
      <c r="E121" s="8">
        <v>8640.31</v>
      </c>
      <c r="F121" s="8">
        <v>7262.14</v>
      </c>
      <c r="G121" s="8">
        <v>8887.76</v>
      </c>
      <c r="H121" s="8">
        <v>8528.73</v>
      </c>
      <c r="I121" s="8">
        <v>9149.3700000000008</v>
      </c>
      <c r="J121" s="8">
        <v>9219.5400000000009</v>
      </c>
      <c r="K121" s="8">
        <v>7853.02</v>
      </c>
      <c r="L121" s="8">
        <v>7771.87</v>
      </c>
      <c r="M121" s="8">
        <v>7799.36</v>
      </c>
      <c r="N121" s="8">
        <v>7785.28</v>
      </c>
      <c r="O121" s="8">
        <v>96436.69</v>
      </c>
    </row>
    <row r="122" spans="1:15" ht="15" customHeight="1" x14ac:dyDescent="0.2">
      <c r="A122" s="6" t="s">
        <v>197</v>
      </c>
      <c r="B122" s="7" t="s">
        <v>198</v>
      </c>
      <c r="C122" s="8">
        <v>221.2</v>
      </c>
      <c r="D122" s="8">
        <v>279.49</v>
      </c>
      <c r="E122" s="8">
        <v>331.77</v>
      </c>
      <c r="F122" s="8">
        <v>331.94</v>
      </c>
      <c r="G122" s="8">
        <v>1925.85</v>
      </c>
      <c r="H122" s="8">
        <v>1301.07</v>
      </c>
      <c r="I122" s="8">
        <v>477.98</v>
      </c>
      <c r="J122" s="8">
        <v>469.36</v>
      </c>
      <c r="K122" s="8">
        <v>2123.92</v>
      </c>
      <c r="L122" s="8">
        <v>2630.8</v>
      </c>
      <c r="M122" s="8">
        <v>220.97</v>
      </c>
      <c r="N122" s="8">
        <v>3932.34</v>
      </c>
      <c r="O122" s="8">
        <v>14246.69</v>
      </c>
    </row>
    <row r="123" spans="1:15" ht="15" customHeight="1" x14ac:dyDescent="0.2">
      <c r="A123" s="6" t="s">
        <v>199</v>
      </c>
      <c r="B123" s="7" t="s">
        <v>200</v>
      </c>
      <c r="C123" s="8">
        <v>956.74</v>
      </c>
      <c r="D123" s="8">
        <v>305.3</v>
      </c>
      <c r="E123" s="8">
        <v>2076.1799999999998</v>
      </c>
      <c r="F123" s="8">
        <v>243.59</v>
      </c>
      <c r="G123" s="8">
        <v>865.53</v>
      </c>
      <c r="H123" s="8">
        <v>406.78</v>
      </c>
      <c r="I123" s="8">
        <v>407.63</v>
      </c>
      <c r="J123" s="8">
        <v>303.42</v>
      </c>
      <c r="K123" s="8">
        <v>719.64</v>
      </c>
      <c r="L123" s="8">
        <v>5506.71</v>
      </c>
      <c r="M123" s="8">
        <v>1694.75</v>
      </c>
      <c r="N123" s="8">
        <v>1349.99</v>
      </c>
      <c r="O123" s="8">
        <v>14836.26</v>
      </c>
    </row>
    <row r="124" spans="1:15" ht="15" customHeight="1" x14ac:dyDescent="0.2">
      <c r="A124" s="6" t="s">
        <v>201</v>
      </c>
      <c r="B124" s="7" t="s">
        <v>202</v>
      </c>
      <c r="C124" s="8">
        <v>0</v>
      </c>
      <c r="D124" s="8">
        <v>0</v>
      </c>
      <c r="E124" s="8">
        <v>0</v>
      </c>
      <c r="F124" s="8">
        <v>258.62</v>
      </c>
      <c r="G124" s="8">
        <v>344.08</v>
      </c>
      <c r="H124" s="8">
        <v>0</v>
      </c>
      <c r="I124" s="8">
        <v>523.19000000000005</v>
      </c>
      <c r="J124" s="8">
        <v>120.56</v>
      </c>
      <c r="K124" s="8">
        <v>293.72000000000003</v>
      </c>
      <c r="L124" s="8">
        <v>0</v>
      </c>
      <c r="M124" s="8">
        <v>0</v>
      </c>
      <c r="N124" s="8">
        <v>0</v>
      </c>
      <c r="O124" s="8">
        <v>1540.17</v>
      </c>
    </row>
    <row r="125" spans="1:15" ht="15" customHeight="1" x14ac:dyDescent="0.2">
      <c r="A125" s="6" t="s">
        <v>203</v>
      </c>
      <c r="B125" s="7" t="s">
        <v>204</v>
      </c>
      <c r="C125" s="8">
        <v>453.05</v>
      </c>
      <c r="D125" s="8">
        <v>215.4</v>
      </c>
      <c r="E125" s="8">
        <v>1209.6199999999999</v>
      </c>
      <c r="F125" s="8">
        <v>2919.75</v>
      </c>
      <c r="G125" s="8">
        <v>1194.42</v>
      </c>
      <c r="H125" s="8">
        <v>5031.58</v>
      </c>
      <c r="I125" s="8">
        <v>3266.31</v>
      </c>
      <c r="J125" s="8">
        <v>4784.87</v>
      </c>
      <c r="K125" s="8">
        <v>5774.81</v>
      </c>
      <c r="L125" s="8">
        <v>5252.24</v>
      </c>
      <c r="M125" s="8">
        <v>3671.39</v>
      </c>
      <c r="N125" s="8">
        <v>3315.07</v>
      </c>
      <c r="O125" s="8">
        <v>37088.51</v>
      </c>
    </row>
    <row r="126" spans="1:15" ht="15" customHeight="1" x14ac:dyDescent="0.2">
      <c r="A126" s="6" t="s">
        <v>205</v>
      </c>
      <c r="B126" s="7" t="s">
        <v>206</v>
      </c>
      <c r="C126" s="8">
        <v>0</v>
      </c>
      <c r="D126" s="8">
        <v>0</v>
      </c>
      <c r="E126" s="8">
        <v>0</v>
      </c>
      <c r="F126" s="8">
        <v>1000</v>
      </c>
      <c r="G126" s="8">
        <v>1000</v>
      </c>
      <c r="H126" s="8">
        <v>2000</v>
      </c>
      <c r="I126" s="8">
        <v>2500</v>
      </c>
      <c r="J126" s="8">
        <v>2000</v>
      </c>
      <c r="K126" s="8">
        <v>2500</v>
      </c>
      <c r="L126" s="8">
        <v>2000</v>
      </c>
      <c r="M126" s="8">
        <v>2000</v>
      </c>
      <c r="N126" s="8">
        <v>0</v>
      </c>
      <c r="O126" s="8">
        <v>15000</v>
      </c>
    </row>
    <row r="127" spans="1:15" ht="15" customHeight="1" x14ac:dyDescent="0.2">
      <c r="A127" s="6" t="s">
        <v>207</v>
      </c>
      <c r="B127" s="7" t="s">
        <v>208</v>
      </c>
      <c r="C127" s="12">
        <v>0</v>
      </c>
      <c r="D127" s="12">
        <v>0</v>
      </c>
      <c r="E127" s="12">
        <v>0</v>
      </c>
      <c r="F127" s="12">
        <v>2189</v>
      </c>
      <c r="G127" s="12">
        <v>4515.5</v>
      </c>
      <c r="H127" s="12">
        <v>5006</v>
      </c>
      <c r="I127" s="12">
        <v>2477.8000000000002</v>
      </c>
      <c r="J127" s="12">
        <v>3519.5</v>
      </c>
      <c r="K127" s="12">
        <v>2496</v>
      </c>
      <c r="L127" s="12">
        <v>300</v>
      </c>
      <c r="M127" s="12">
        <v>4014.5</v>
      </c>
      <c r="N127" s="12">
        <v>1704.5</v>
      </c>
      <c r="O127" s="12">
        <v>26222.799999999999</v>
      </c>
    </row>
    <row r="128" spans="1:15" ht="15" customHeight="1" x14ac:dyDescent="0.2">
      <c r="A128" s="9"/>
      <c r="B128" s="10" t="s">
        <v>209</v>
      </c>
      <c r="C128" s="11">
        <v>7909.02</v>
      </c>
      <c r="D128" s="11">
        <v>8061.47</v>
      </c>
      <c r="E128" s="11">
        <v>12257.88</v>
      </c>
      <c r="F128" s="11">
        <v>14205.04</v>
      </c>
      <c r="G128" s="11">
        <v>18733.14</v>
      </c>
      <c r="H128" s="11">
        <v>22274.16</v>
      </c>
      <c r="I128" s="11">
        <v>18802.28</v>
      </c>
      <c r="J128" s="11">
        <v>20417.25</v>
      </c>
      <c r="K128" s="11">
        <v>21761.11</v>
      </c>
      <c r="L128" s="11">
        <v>23461.62</v>
      </c>
      <c r="M128" s="11">
        <v>19400.97</v>
      </c>
      <c r="N128" s="11">
        <v>18087.18</v>
      </c>
      <c r="O128" s="11">
        <v>205371.12</v>
      </c>
    </row>
    <row r="129" spans="1:15" ht="15" customHeight="1" x14ac:dyDescent="0.2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 spans="1:15" ht="15" customHeight="1" x14ac:dyDescent="0.2">
      <c r="A130" s="9"/>
      <c r="B130" s="10" t="s">
        <v>210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</row>
    <row r="131" spans="1:15" ht="15" customHeight="1" x14ac:dyDescent="0.2">
      <c r="A131" s="6" t="s">
        <v>211</v>
      </c>
      <c r="B131" s="7" t="s">
        <v>212</v>
      </c>
      <c r="C131" s="8">
        <v>459.52</v>
      </c>
      <c r="D131" s="8">
        <v>423.04</v>
      </c>
      <c r="E131" s="8">
        <v>530.64</v>
      </c>
      <c r="F131" s="8">
        <v>548.27</v>
      </c>
      <c r="G131" s="8">
        <v>555.64</v>
      </c>
      <c r="H131" s="8">
        <v>725.12</v>
      </c>
      <c r="I131" s="8">
        <v>524.59</v>
      </c>
      <c r="J131" s="8">
        <v>558.92999999999995</v>
      </c>
      <c r="K131" s="8">
        <v>142.03</v>
      </c>
      <c r="L131" s="8">
        <v>139.01</v>
      </c>
      <c r="M131" s="8">
        <v>146.91</v>
      </c>
      <c r="N131" s="8">
        <v>216.19</v>
      </c>
      <c r="O131" s="8">
        <v>4969.8900000000003</v>
      </c>
    </row>
    <row r="132" spans="1:15" ht="15" customHeight="1" x14ac:dyDescent="0.2">
      <c r="A132" s="6" t="s">
        <v>213</v>
      </c>
      <c r="B132" s="7" t="s">
        <v>214</v>
      </c>
      <c r="C132" s="8">
        <v>1186.23</v>
      </c>
      <c r="D132" s="8">
        <v>906.37</v>
      </c>
      <c r="E132" s="8">
        <v>906.37</v>
      </c>
      <c r="F132" s="8">
        <v>906.37</v>
      </c>
      <c r="G132" s="8">
        <v>911.7</v>
      </c>
      <c r="H132" s="8">
        <v>982.16</v>
      </c>
      <c r="I132" s="8">
        <v>911.7</v>
      </c>
      <c r="J132" s="8">
        <v>1161.47</v>
      </c>
      <c r="K132" s="8">
        <v>1218.9000000000001</v>
      </c>
      <c r="L132" s="8">
        <v>630.04</v>
      </c>
      <c r="M132" s="8">
        <v>1028.1500000000001</v>
      </c>
      <c r="N132" s="8">
        <v>1028.1500000000001</v>
      </c>
      <c r="O132" s="8">
        <v>11777.61</v>
      </c>
    </row>
    <row r="133" spans="1:15" ht="15" customHeight="1" x14ac:dyDescent="0.2">
      <c r="A133" s="6" t="s">
        <v>215</v>
      </c>
      <c r="B133" s="7" t="s">
        <v>216</v>
      </c>
      <c r="C133" s="8">
        <v>207</v>
      </c>
      <c r="D133" s="8">
        <v>198</v>
      </c>
      <c r="E133" s="8">
        <v>0</v>
      </c>
      <c r="F133" s="8">
        <v>757</v>
      </c>
      <c r="G133" s="8">
        <v>750</v>
      </c>
      <c r="H133" s="8">
        <v>345</v>
      </c>
      <c r="I133" s="8">
        <v>640</v>
      </c>
      <c r="J133" s="8">
        <v>300</v>
      </c>
      <c r="K133" s="8">
        <v>173</v>
      </c>
      <c r="L133" s="8">
        <v>-437</v>
      </c>
      <c r="M133" s="8">
        <v>326</v>
      </c>
      <c r="N133" s="8">
        <v>456</v>
      </c>
      <c r="O133" s="8">
        <v>3715</v>
      </c>
    </row>
    <row r="134" spans="1:15" ht="15" customHeight="1" x14ac:dyDescent="0.2">
      <c r="A134" s="6" t="s">
        <v>217</v>
      </c>
      <c r="B134" s="7" t="s">
        <v>218</v>
      </c>
      <c r="C134" s="8">
        <v>585.47</v>
      </c>
      <c r="D134" s="8">
        <v>31.72</v>
      </c>
      <c r="E134" s="8">
        <v>104.23</v>
      </c>
      <c r="F134" s="8">
        <v>112.02</v>
      </c>
      <c r="G134" s="8">
        <v>31.17</v>
      </c>
      <c r="H134" s="8">
        <v>31.17</v>
      </c>
      <c r="I134" s="8">
        <v>43.17</v>
      </c>
      <c r="J134" s="8">
        <v>32.9</v>
      </c>
      <c r="K134" s="8">
        <v>114.9</v>
      </c>
      <c r="L134" s="8">
        <v>-49.1</v>
      </c>
      <c r="M134" s="8">
        <v>1321.9</v>
      </c>
      <c r="N134" s="8">
        <v>32.9</v>
      </c>
      <c r="O134" s="8">
        <v>2392.4499999999998</v>
      </c>
    </row>
    <row r="135" spans="1:15" ht="15" customHeight="1" x14ac:dyDescent="0.2">
      <c r="A135" s="6" t="s">
        <v>219</v>
      </c>
      <c r="B135" s="7" t="s">
        <v>220</v>
      </c>
      <c r="C135" s="8">
        <v>128.78</v>
      </c>
      <c r="D135" s="8">
        <v>440.78</v>
      </c>
      <c r="E135" s="8">
        <v>128.78</v>
      </c>
      <c r="F135" s="8">
        <v>128.78</v>
      </c>
      <c r="G135" s="8">
        <v>490.78</v>
      </c>
      <c r="H135" s="8">
        <v>414.54</v>
      </c>
      <c r="I135" s="8">
        <v>128.78</v>
      </c>
      <c r="J135" s="8">
        <v>128.78</v>
      </c>
      <c r="K135" s="8">
        <v>790.78</v>
      </c>
      <c r="L135" s="8">
        <v>128.78</v>
      </c>
      <c r="M135" s="8">
        <v>473.78</v>
      </c>
      <c r="N135" s="8">
        <v>139.29</v>
      </c>
      <c r="O135" s="8">
        <v>3522.63</v>
      </c>
    </row>
    <row r="136" spans="1:15" ht="15" customHeight="1" x14ac:dyDescent="0.2">
      <c r="A136" s="6" t="s">
        <v>221</v>
      </c>
      <c r="B136" s="7" t="s">
        <v>222</v>
      </c>
      <c r="C136" s="8">
        <v>105.58</v>
      </c>
      <c r="D136" s="8">
        <v>270.43</v>
      </c>
      <c r="E136" s="8">
        <v>375.17</v>
      </c>
      <c r="F136" s="8">
        <v>242.71</v>
      </c>
      <c r="G136" s="8">
        <v>435.06</v>
      </c>
      <c r="H136" s="8">
        <v>416.47</v>
      </c>
      <c r="I136" s="8">
        <v>644.64</v>
      </c>
      <c r="J136" s="8">
        <v>386.3</v>
      </c>
      <c r="K136" s="8">
        <v>234.03</v>
      </c>
      <c r="L136" s="8">
        <v>718.18</v>
      </c>
      <c r="M136" s="8">
        <v>478.33</v>
      </c>
      <c r="N136" s="8">
        <v>404.15</v>
      </c>
      <c r="O136" s="8">
        <v>4711.05</v>
      </c>
    </row>
    <row r="137" spans="1:15" ht="15" customHeight="1" x14ac:dyDescent="0.2">
      <c r="A137" s="6" t="s">
        <v>223</v>
      </c>
      <c r="B137" s="7" t="s">
        <v>224</v>
      </c>
      <c r="C137" s="8">
        <v>2000</v>
      </c>
      <c r="D137" s="8">
        <v>2000</v>
      </c>
      <c r="E137" s="8">
        <v>2060.5</v>
      </c>
      <c r="F137" s="8">
        <v>2060.5</v>
      </c>
      <c r="G137" s="8">
        <v>2121.5300000000002</v>
      </c>
      <c r="H137" s="8">
        <v>2060.5</v>
      </c>
      <c r="I137" s="8">
        <v>3255.08</v>
      </c>
      <c r="J137" s="8">
        <v>2555.5</v>
      </c>
      <c r="K137" s="8">
        <v>2125.5</v>
      </c>
      <c r="L137" s="8">
        <v>1935</v>
      </c>
      <c r="M137" s="8">
        <v>2121</v>
      </c>
      <c r="N137" s="8">
        <v>2000</v>
      </c>
      <c r="O137" s="8">
        <v>26295.11</v>
      </c>
    </row>
    <row r="138" spans="1:15" ht="15" customHeight="1" x14ac:dyDescent="0.2">
      <c r="A138" s="6" t="s">
        <v>225</v>
      </c>
      <c r="B138" s="7" t="s">
        <v>226</v>
      </c>
      <c r="C138" s="8">
        <v>152.03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152.03</v>
      </c>
    </row>
    <row r="139" spans="1:15" ht="15" customHeight="1" x14ac:dyDescent="0.2">
      <c r="A139" s="6" t="s">
        <v>227</v>
      </c>
      <c r="B139" s="7" t="s">
        <v>228</v>
      </c>
      <c r="C139" s="8">
        <v>6.01</v>
      </c>
      <c r="D139" s="8">
        <v>108.65</v>
      </c>
      <c r="E139" s="8">
        <v>0</v>
      </c>
      <c r="F139" s="8">
        <v>582.69000000000005</v>
      </c>
      <c r="G139" s="8">
        <v>2091.4499999999998</v>
      </c>
      <c r="H139" s="8">
        <v>1160</v>
      </c>
      <c r="I139" s="8">
        <v>730.44</v>
      </c>
      <c r="J139" s="8">
        <v>725.29</v>
      </c>
      <c r="K139" s="8">
        <v>783.57</v>
      </c>
      <c r="L139" s="8">
        <v>1227.28</v>
      </c>
      <c r="M139" s="8">
        <v>2014.14</v>
      </c>
      <c r="N139" s="8">
        <v>779.9</v>
      </c>
      <c r="O139" s="8">
        <v>10209.42</v>
      </c>
    </row>
    <row r="140" spans="1:15" ht="15" customHeight="1" x14ac:dyDescent="0.2">
      <c r="A140" s="6" t="s">
        <v>229</v>
      </c>
      <c r="B140" s="7" t="s">
        <v>230</v>
      </c>
      <c r="C140" s="8">
        <v>0</v>
      </c>
      <c r="D140" s="8">
        <v>518.88</v>
      </c>
      <c r="E140" s="8">
        <v>80.64</v>
      </c>
      <c r="F140" s="8">
        <v>65.599999999999994</v>
      </c>
      <c r="G140" s="8">
        <v>235.03</v>
      </c>
      <c r="H140" s="8">
        <v>272.42</v>
      </c>
      <c r="I140" s="8">
        <v>20.69</v>
      </c>
      <c r="J140" s="8">
        <v>429.12</v>
      </c>
      <c r="K140" s="8">
        <v>74.86</v>
      </c>
      <c r="L140" s="8">
        <v>-7.87</v>
      </c>
      <c r="M140" s="8">
        <v>187.68</v>
      </c>
      <c r="N140" s="8">
        <v>258.44</v>
      </c>
      <c r="O140" s="8">
        <v>2135.4899999999998</v>
      </c>
    </row>
    <row r="141" spans="1:15" ht="15" customHeight="1" x14ac:dyDescent="0.2">
      <c r="A141" s="6" t="s">
        <v>231</v>
      </c>
      <c r="B141" s="7" t="s">
        <v>232</v>
      </c>
      <c r="C141" s="8">
        <v>32.53</v>
      </c>
      <c r="D141" s="8">
        <v>31.25</v>
      </c>
      <c r="E141" s="8">
        <v>84.18</v>
      </c>
      <c r="F141" s="8">
        <v>142.68</v>
      </c>
      <c r="G141" s="8">
        <v>52.69</v>
      </c>
      <c r="H141" s="8">
        <v>44.44</v>
      </c>
      <c r="I141" s="8">
        <v>40.380000000000003</v>
      </c>
      <c r="J141" s="8">
        <v>32.9</v>
      </c>
      <c r="K141" s="8">
        <v>27.17</v>
      </c>
      <c r="L141" s="8">
        <v>50</v>
      </c>
      <c r="M141" s="8">
        <v>75.400000000000006</v>
      </c>
      <c r="N141" s="8">
        <v>41.38</v>
      </c>
      <c r="O141" s="8">
        <v>655</v>
      </c>
    </row>
    <row r="142" spans="1:15" ht="15" customHeight="1" x14ac:dyDescent="0.2">
      <c r="A142" s="6" t="s">
        <v>233</v>
      </c>
      <c r="B142" s="7" t="s">
        <v>234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400</v>
      </c>
      <c r="K142" s="8">
        <v>256</v>
      </c>
      <c r="L142" s="8">
        <v>0</v>
      </c>
      <c r="M142" s="8">
        <v>346</v>
      </c>
      <c r="N142" s="8">
        <v>0</v>
      </c>
      <c r="O142" s="8">
        <v>1002</v>
      </c>
    </row>
    <row r="143" spans="1:15" ht="15" customHeight="1" x14ac:dyDescent="0.2">
      <c r="A143" s="6" t="s">
        <v>235</v>
      </c>
      <c r="B143" s="7" t="s">
        <v>236</v>
      </c>
      <c r="C143" s="8">
        <v>196.63</v>
      </c>
      <c r="D143" s="8">
        <v>142.53</v>
      </c>
      <c r="E143" s="8">
        <v>174.91</v>
      </c>
      <c r="F143" s="8">
        <v>106.48</v>
      </c>
      <c r="G143" s="8">
        <v>173.65</v>
      </c>
      <c r="H143" s="8">
        <v>0</v>
      </c>
      <c r="I143" s="8">
        <v>201.49</v>
      </c>
      <c r="J143" s="8">
        <v>192.76</v>
      </c>
      <c r="K143" s="8">
        <v>104.62</v>
      </c>
      <c r="L143" s="8">
        <v>179.55</v>
      </c>
      <c r="M143" s="8">
        <v>105.79</v>
      </c>
      <c r="N143" s="8">
        <v>105.17</v>
      </c>
      <c r="O143" s="8">
        <v>1683.58</v>
      </c>
    </row>
    <row r="144" spans="1:15" ht="15" customHeight="1" x14ac:dyDescent="0.2">
      <c r="A144" s="6" t="s">
        <v>237</v>
      </c>
      <c r="B144" s="7" t="s">
        <v>238</v>
      </c>
      <c r="C144" s="8">
        <v>338</v>
      </c>
      <c r="D144" s="8">
        <v>109.41</v>
      </c>
      <c r="E144" s="8">
        <v>113.77</v>
      </c>
      <c r="F144" s="8">
        <v>97.43</v>
      </c>
      <c r="G144" s="8">
        <v>118.32</v>
      </c>
      <c r="H144" s="8">
        <v>232.64</v>
      </c>
      <c r="I144" s="8">
        <v>239.92</v>
      </c>
      <c r="J144" s="8">
        <v>119.92</v>
      </c>
      <c r="K144" s="8">
        <v>133.86000000000001</v>
      </c>
      <c r="L144" s="8">
        <v>126.81</v>
      </c>
      <c r="M144" s="8">
        <v>148.36000000000001</v>
      </c>
      <c r="N144" s="8">
        <v>166.42</v>
      </c>
      <c r="O144" s="8">
        <v>1944.86</v>
      </c>
    </row>
    <row r="145" spans="1:15" ht="15" customHeight="1" x14ac:dyDescent="0.2">
      <c r="A145" s="6" t="s">
        <v>239</v>
      </c>
      <c r="B145" s="7" t="s">
        <v>240</v>
      </c>
      <c r="C145" s="8">
        <v>0</v>
      </c>
      <c r="D145" s="8">
        <v>0</v>
      </c>
      <c r="E145" s="8">
        <v>124.9</v>
      </c>
      <c r="F145" s="8">
        <v>124.9</v>
      </c>
      <c r="G145" s="8">
        <v>124.9</v>
      </c>
      <c r="H145" s="8">
        <v>124.9</v>
      </c>
      <c r="I145" s="8">
        <v>499.6</v>
      </c>
      <c r="J145" s="8">
        <v>124.9</v>
      </c>
      <c r="K145" s="8">
        <v>124.9</v>
      </c>
      <c r="L145" s="8">
        <v>132.36000000000001</v>
      </c>
      <c r="M145" s="8">
        <v>121.27</v>
      </c>
      <c r="N145" s="8">
        <v>124.9</v>
      </c>
      <c r="O145" s="8">
        <v>1627.53</v>
      </c>
    </row>
    <row r="146" spans="1:15" ht="15" customHeight="1" x14ac:dyDescent="0.2">
      <c r="A146" s="6" t="s">
        <v>241</v>
      </c>
      <c r="B146" s="7" t="s">
        <v>242</v>
      </c>
      <c r="C146" s="8">
        <v>777.15</v>
      </c>
      <c r="D146" s="8">
        <v>0</v>
      </c>
      <c r="E146" s="8">
        <v>422.7</v>
      </c>
      <c r="F146" s="8">
        <v>422.7</v>
      </c>
      <c r="G146" s="8">
        <v>554.70000000000005</v>
      </c>
      <c r="H146" s="8">
        <v>500.04</v>
      </c>
      <c r="I146" s="8">
        <v>500.04</v>
      </c>
      <c r="J146" s="8">
        <v>500.04</v>
      </c>
      <c r="K146" s="8">
        <v>471.42</v>
      </c>
      <c r="L146" s="8">
        <v>434.04</v>
      </c>
      <c r="M146" s="8">
        <v>452.65</v>
      </c>
      <c r="N146" s="8">
        <v>434.04</v>
      </c>
      <c r="O146" s="8">
        <v>5469.52</v>
      </c>
    </row>
    <row r="147" spans="1:15" ht="15" customHeight="1" x14ac:dyDescent="0.2">
      <c r="A147" s="6" t="s">
        <v>243</v>
      </c>
      <c r="B147" s="7" t="s">
        <v>244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150</v>
      </c>
      <c r="L147" s="8">
        <v>75</v>
      </c>
      <c r="M147" s="8">
        <v>75</v>
      </c>
      <c r="N147" s="8">
        <v>75</v>
      </c>
      <c r="O147" s="8">
        <v>375</v>
      </c>
    </row>
    <row r="148" spans="1:15" ht="15" customHeight="1" x14ac:dyDescent="0.2">
      <c r="A148" s="6" t="s">
        <v>245</v>
      </c>
      <c r="B148" s="7" t="s">
        <v>246</v>
      </c>
      <c r="C148" s="8">
        <v>0</v>
      </c>
      <c r="D148" s="8">
        <v>1563.8</v>
      </c>
      <c r="E148" s="8">
        <v>0</v>
      </c>
      <c r="F148" s="8">
        <v>0</v>
      </c>
      <c r="G148" s="8">
        <v>1576.36</v>
      </c>
      <c r="H148" s="8">
        <v>0</v>
      </c>
      <c r="I148" s="8">
        <v>1980.4</v>
      </c>
      <c r="J148" s="8">
        <v>857.8</v>
      </c>
      <c r="K148" s="8">
        <v>0</v>
      </c>
      <c r="L148" s="8">
        <v>840.1</v>
      </c>
      <c r="M148" s="8">
        <v>0</v>
      </c>
      <c r="N148" s="8">
        <v>1752.4</v>
      </c>
      <c r="O148" s="8">
        <v>8570.86</v>
      </c>
    </row>
    <row r="149" spans="1:15" ht="15" customHeight="1" x14ac:dyDescent="0.2">
      <c r="A149" s="6" t="s">
        <v>247</v>
      </c>
      <c r="B149" s="7" t="s">
        <v>248</v>
      </c>
      <c r="C149" s="8">
        <v>294.13</v>
      </c>
      <c r="D149" s="8">
        <v>0</v>
      </c>
      <c r="E149" s="8">
        <v>0</v>
      </c>
      <c r="F149" s="8">
        <v>0</v>
      </c>
      <c r="G149" s="8">
        <v>0</v>
      </c>
      <c r="H149" s="8">
        <v>74.08</v>
      </c>
      <c r="I149" s="8">
        <v>774.89</v>
      </c>
      <c r="J149" s="8">
        <v>1875.84</v>
      </c>
      <c r="K149" s="8">
        <v>0</v>
      </c>
      <c r="L149" s="8">
        <v>0</v>
      </c>
      <c r="M149" s="8">
        <v>1295.24</v>
      </c>
      <c r="N149" s="8">
        <v>332</v>
      </c>
      <c r="O149" s="8">
        <v>4646.18</v>
      </c>
    </row>
    <row r="150" spans="1:15" ht="15" customHeight="1" x14ac:dyDescent="0.2">
      <c r="A150" s="6" t="s">
        <v>249</v>
      </c>
      <c r="B150" s="7" t="s">
        <v>250</v>
      </c>
      <c r="C150" s="8">
        <v>54.44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390.13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444.57</v>
      </c>
    </row>
    <row r="151" spans="1:15" ht="15" customHeight="1" x14ac:dyDescent="0.2">
      <c r="A151" s="6" t="s">
        <v>251</v>
      </c>
      <c r="B151" s="7" t="s">
        <v>252</v>
      </c>
      <c r="C151" s="12">
        <v>0</v>
      </c>
      <c r="D151" s="12">
        <v>830.76</v>
      </c>
      <c r="E151" s="12">
        <v>0</v>
      </c>
      <c r="F151" s="12">
        <v>0</v>
      </c>
      <c r="G151" s="12">
        <v>0</v>
      </c>
      <c r="H151" s="12">
        <v>116.39</v>
      </c>
      <c r="I151" s="12">
        <v>0</v>
      </c>
      <c r="J151" s="12">
        <v>0</v>
      </c>
      <c r="K151" s="12">
        <v>827</v>
      </c>
      <c r="L151" s="12">
        <v>321.07</v>
      </c>
      <c r="M151" s="12">
        <v>168.76</v>
      </c>
      <c r="N151" s="12">
        <v>0</v>
      </c>
      <c r="O151" s="12">
        <v>2263.98</v>
      </c>
    </row>
    <row r="152" spans="1:15" ht="15" customHeight="1" x14ac:dyDescent="0.2">
      <c r="A152" s="9"/>
      <c r="B152" s="10" t="s">
        <v>253</v>
      </c>
      <c r="C152" s="11">
        <v>6523.5</v>
      </c>
      <c r="D152" s="11">
        <v>7575.62</v>
      </c>
      <c r="E152" s="11">
        <v>5106.79</v>
      </c>
      <c r="F152" s="11">
        <v>6298.13</v>
      </c>
      <c r="G152" s="11">
        <v>10222.98</v>
      </c>
      <c r="H152" s="11">
        <v>7499.87</v>
      </c>
      <c r="I152" s="11">
        <v>11525.94</v>
      </c>
      <c r="J152" s="11">
        <v>10382.450000000001</v>
      </c>
      <c r="K152" s="11">
        <v>7752.54</v>
      </c>
      <c r="L152" s="11">
        <v>6443.25</v>
      </c>
      <c r="M152" s="11">
        <v>10886.36</v>
      </c>
      <c r="N152" s="11">
        <v>8346.33</v>
      </c>
      <c r="O152" s="11">
        <v>98563.76</v>
      </c>
    </row>
    <row r="153" spans="1:15" ht="15" customHeight="1" x14ac:dyDescent="0.2">
      <c r="A153" s="6"/>
      <c r="B153" s="7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" customHeight="1" x14ac:dyDescent="0.2">
      <c r="A154" s="9"/>
      <c r="B154" s="10" t="s">
        <v>254</v>
      </c>
      <c r="C154" s="11">
        <v>32299.3</v>
      </c>
      <c r="D154" s="11">
        <v>34911.07</v>
      </c>
      <c r="E154" s="11">
        <v>43985.47</v>
      </c>
      <c r="F154" s="11">
        <v>68031.13</v>
      </c>
      <c r="G154" s="11">
        <v>74390.509999999995</v>
      </c>
      <c r="H154" s="11">
        <v>81868.259999999995</v>
      </c>
      <c r="I154" s="11">
        <v>79304.87</v>
      </c>
      <c r="J154" s="11">
        <v>84001.82</v>
      </c>
      <c r="K154" s="11">
        <v>76538.31</v>
      </c>
      <c r="L154" s="11">
        <v>90861.54</v>
      </c>
      <c r="M154" s="11">
        <v>78927.02</v>
      </c>
      <c r="N154" s="11">
        <v>70285.77</v>
      </c>
      <c r="O154" s="11">
        <v>815405.07</v>
      </c>
    </row>
    <row r="155" spans="1:15" ht="15" customHeight="1" x14ac:dyDescent="0.2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</row>
    <row r="156" spans="1:15" ht="15" customHeight="1" x14ac:dyDescent="0.2">
      <c r="A156" s="9"/>
      <c r="B156" s="10" t="s">
        <v>255</v>
      </c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</row>
    <row r="157" spans="1:15" ht="15" customHeight="1" x14ac:dyDescent="0.2">
      <c r="A157" s="9"/>
      <c r="B157" s="10" t="s">
        <v>256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</row>
    <row r="158" spans="1:15" ht="15" customHeight="1" x14ac:dyDescent="0.2">
      <c r="A158" s="6" t="s">
        <v>257</v>
      </c>
      <c r="B158" s="7" t="s">
        <v>258</v>
      </c>
      <c r="C158" s="8">
        <v>0</v>
      </c>
      <c r="D158" s="8">
        <v>0</v>
      </c>
      <c r="E158" s="8">
        <v>1172.23</v>
      </c>
      <c r="F158" s="8">
        <v>2500</v>
      </c>
      <c r="G158" s="8">
        <v>2500</v>
      </c>
      <c r="H158" s="8">
        <v>2742.87</v>
      </c>
      <c r="I158" s="8">
        <v>3657.05</v>
      </c>
      <c r="J158" s="8">
        <v>3558.03</v>
      </c>
      <c r="K158" s="8">
        <v>3300.16</v>
      </c>
      <c r="L158" s="8">
        <v>1679.62</v>
      </c>
      <c r="M158" s="8">
        <v>3561.42</v>
      </c>
      <c r="N158" s="8">
        <v>3775.9</v>
      </c>
      <c r="O158" s="8">
        <v>28447.279999999999</v>
      </c>
    </row>
    <row r="159" spans="1:15" ht="15" customHeight="1" x14ac:dyDescent="0.2">
      <c r="A159" s="6" t="s">
        <v>259</v>
      </c>
      <c r="B159" s="7" t="s">
        <v>260</v>
      </c>
      <c r="C159" s="8">
        <v>0</v>
      </c>
      <c r="D159" s="8">
        <v>0</v>
      </c>
      <c r="E159" s="8">
        <v>0</v>
      </c>
      <c r="F159" s="8">
        <v>4100</v>
      </c>
      <c r="G159" s="8">
        <v>7153.94</v>
      </c>
      <c r="H159" s="8">
        <v>5126.76</v>
      </c>
      <c r="I159" s="8">
        <v>3981.15</v>
      </c>
      <c r="J159" s="8">
        <v>8206.41</v>
      </c>
      <c r="K159" s="8">
        <v>11804.4</v>
      </c>
      <c r="L159" s="8">
        <v>4765.7299999999996</v>
      </c>
      <c r="M159" s="8">
        <v>5336.4</v>
      </c>
      <c r="N159" s="8">
        <v>3933.69</v>
      </c>
      <c r="O159" s="8">
        <v>54408.480000000003</v>
      </c>
    </row>
    <row r="160" spans="1:15" ht="15" customHeight="1" x14ac:dyDescent="0.2">
      <c r="A160" s="6" t="s">
        <v>261</v>
      </c>
      <c r="B160" s="7" t="s">
        <v>262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2830.61</v>
      </c>
      <c r="N160" s="8">
        <v>0</v>
      </c>
      <c r="O160" s="8">
        <v>2830.61</v>
      </c>
    </row>
    <row r="161" spans="1:15" ht="15" customHeight="1" x14ac:dyDescent="0.2">
      <c r="A161" s="6" t="s">
        <v>263</v>
      </c>
      <c r="B161" s="7" t="s">
        <v>264</v>
      </c>
      <c r="C161" s="8">
        <v>0</v>
      </c>
      <c r="D161" s="8">
        <v>0</v>
      </c>
      <c r="E161" s="8">
        <v>0</v>
      </c>
      <c r="F161" s="8">
        <v>450</v>
      </c>
      <c r="G161" s="8">
        <v>450</v>
      </c>
      <c r="H161" s="8">
        <v>1100</v>
      </c>
      <c r="I161" s="8">
        <v>3000</v>
      </c>
      <c r="J161" s="8">
        <v>3000</v>
      </c>
      <c r="K161" s="8">
        <v>858.49</v>
      </c>
      <c r="L161" s="8">
        <v>291.19</v>
      </c>
      <c r="M161" s="8">
        <v>294.04000000000002</v>
      </c>
      <c r="N161" s="8">
        <v>281.10000000000002</v>
      </c>
      <c r="O161" s="8">
        <v>9724.82</v>
      </c>
    </row>
    <row r="162" spans="1:15" ht="15" customHeight="1" x14ac:dyDescent="0.2">
      <c r="A162" s="6" t="s">
        <v>265</v>
      </c>
      <c r="B162" s="7" t="s">
        <v>266</v>
      </c>
      <c r="C162" s="12">
        <v>0</v>
      </c>
      <c r="D162" s="12">
        <v>0</v>
      </c>
      <c r="E162" s="12">
        <v>0</v>
      </c>
      <c r="F162" s="12">
        <v>1750</v>
      </c>
      <c r="G162" s="12">
        <v>1750</v>
      </c>
      <c r="H162" s="12">
        <v>2500</v>
      </c>
      <c r="I162" s="12">
        <v>5500</v>
      </c>
      <c r="J162" s="12">
        <v>5500</v>
      </c>
      <c r="K162" s="12">
        <v>4833.43</v>
      </c>
      <c r="L162" s="12">
        <v>2162.4499999999998</v>
      </c>
      <c r="M162" s="12">
        <v>2692.62</v>
      </c>
      <c r="N162" s="12">
        <v>2386.02</v>
      </c>
      <c r="O162" s="12">
        <v>29074.52</v>
      </c>
    </row>
    <row r="163" spans="1:15" ht="15" customHeight="1" x14ac:dyDescent="0.2">
      <c r="A163" s="9"/>
      <c r="B163" s="10" t="s">
        <v>267</v>
      </c>
      <c r="C163" s="11">
        <v>0</v>
      </c>
      <c r="D163" s="11">
        <v>0</v>
      </c>
      <c r="E163" s="11">
        <v>1172.23</v>
      </c>
      <c r="F163" s="11">
        <v>8800</v>
      </c>
      <c r="G163" s="11">
        <v>11853.94</v>
      </c>
      <c r="H163" s="11">
        <v>11469.63</v>
      </c>
      <c r="I163" s="11">
        <v>16138.2</v>
      </c>
      <c r="J163" s="11">
        <v>20264.439999999999</v>
      </c>
      <c r="K163" s="11">
        <v>20796.48</v>
      </c>
      <c r="L163" s="11">
        <v>8898.99</v>
      </c>
      <c r="M163" s="11">
        <v>14715.09</v>
      </c>
      <c r="N163" s="11">
        <v>10376.709999999999</v>
      </c>
      <c r="O163" s="11">
        <v>124485.71</v>
      </c>
    </row>
    <row r="164" spans="1:15" ht="15" customHeight="1" x14ac:dyDescent="0.2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</row>
    <row r="165" spans="1:15" ht="15" customHeight="1" x14ac:dyDescent="0.2">
      <c r="A165" s="9"/>
      <c r="B165" s="10" t="s">
        <v>268</v>
      </c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</row>
    <row r="166" spans="1:15" ht="15" customHeight="1" x14ac:dyDescent="0.2">
      <c r="A166" s="6" t="s">
        <v>269</v>
      </c>
      <c r="B166" s="7" t="s">
        <v>270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17808.5</v>
      </c>
      <c r="I166" s="12">
        <v>17808.5</v>
      </c>
      <c r="J166" s="12">
        <v>18090.89</v>
      </c>
      <c r="K166" s="12">
        <v>17348.64</v>
      </c>
      <c r="L166" s="12">
        <v>17348.64</v>
      </c>
      <c r="M166" s="12">
        <v>17348.64</v>
      </c>
      <c r="N166" s="12">
        <v>17348.64</v>
      </c>
      <c r="O166" s="12">
        <v>123102.45</v>
      </c>
    </row>
    <row r="167" spans="1:15" ht="15" customHeight="1" x14ac:dyDescent="0.2">
      <c r="A167" s="9"/>
      <c r="B167" s="10" t="s">
        <v>271</v>
      </c>
      <c r="C167" s="11">
        <v>0</v>
      </c>
      <c r="D167" s="11">
        <v>0</v>
      </c>
      <c r="E167" s="11">
        <v>0</v>
      </c>
      <c r="F167" s="11">
        <v>0</v>
      </c>
      <c r="G167" s="11">
        <v>0</v>
      </c>
      <c r="H167" s="11">
        <v>17808.5</v>
      </c>
      <c r="I167" s="11">
        <v>17808.5</v>
      </c>
      <c r="J167" s="11">
        <v>18090.89</v>
      </c>
      <c r="K167" s="11">
        <v>17348.64</v>
      </c>
      <c r="L167" s="11">
        <v>17348.64</v>
      </c>
      <c r="M167" s="11">
        <v>17348.64</v>
      </c>
      <c r="N167" s="11">
        <v>17348.64</v>
      </c>
      <c r="O167" s="11">
        <v>123102.45</v>
      </c>
    </row>
    <row r="168" spans="1:15" ht="15" customHeight="1" x14ac:dyDescent="0.2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</row>
    <row r="169" spans="1:15" ht="15" customHeight="1" x14ac:dyDescent="0.2">
      <c r="A169" s="9"/>
      <c r="B169" s="10" t="s">
        <v>272</v>
      </c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</row>
    <row r="170" spans="1:15" ht="15" customHeight="1" x14ac:dyDescent="0.2">
      <c r="A170" s="6" t="s">
        <v>273</v>
      </c>
      <c r="B170" s="7" t="s">
        <v>274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27729</v>
      </c>
      <c r="J170" s="12">
        <v>27729</v>
      </c>
      <c r="K170" s="12">
        <v>27729</v>
      </c>
      <c r="L170" s="12">
        <v>27729</v>
      </c>
      <c r="M170" s="12">
        <v>34167</v>
      </c>
      <c r="N170" s="12">
        <v>34167</v>
      </c>
      <c r="O170" s="12">
        <v>179250</v>
      </c>
    </row>
    <row r="171" spans="1:15" ht="15" customHeight="1" x14ac:dyDescent="0.2">
      <c r="A171" s="9"/>
      <c r="B171" s="10" t="s">
        <v>275</v>
      </c>
      <c r="C171" s="11">
        <v>0</v>
      </c>
      <c r="D171" s="11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27729</v>
      </c>
      <c r="J171" s="11">
        <v>27729</v>
      </c>
      <c r="K171" s="11">
        <v>27729</v>
      </c>
      <c r="L171" s="11">
        <v>27729</v>
      </c>
      <c r="M171" s="11">
        <v>34167</v>
      </c>
      <c r="N171" s="11">
        <v>34167</v>
      </c>
      <c r="O171" s="11">
        <v>179250</v>
      </c>
    </row>
    <row r="172" spans="1:15" ht="15" customHeight="1" x14ac:dyDescent="0.2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</row>
    <row r="173" spans="1:15" ht="15" customHeight="1" x14ac:dyDescent="0.2">
      <c r="A173" s="9"/>
      <c r="B173" s="10" t="s">
        <v>276</v>
      </c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</row>
    <row r="174" spans="1:15" ht="15" customHeight="1" x14ac:dyDescent="0.2">
      <c r="A174" s="6" t="s">
        <v>277</v>
      </c>
      <c r="B174" s="7" t="s">
        <v>278</v>
      </c>
      <c r="C174" s="12">
        <v>0</v>
      </c>
      <c r="D174" s="12">
        <v>0</v>
      </c>
      <c r="E174" s="12">
        <v>6000</v>
      </c>
      <c r="F174" s="12">
        <v>6000</v>
      </c>
      <c r="G174" s="12">
        <v>6000</v>
      </c>
      <c r="H174" s="12">
        <v>6000</v>
      </c>
      <c r="I174" s="12">
        <v>6000</v>
      </c>
      <c r="J174" s="12">
        <v>7115.05</v>
      </c>
      <c r="K174" s="12">
        <v>8301.65</v>
      </c>
      <c r="L174" s="12">
        <v>9062.7800000000007</v>
      </c>
      <c r="M174" s="12">
        <v>9898.5499999999993</v>
      </c>
      <c r="N174" s="12">
        <v>9860.8700000000008</v>
      </c>
      <c r="O174" s="12">
        <v>74238.899999999994</v>
      </c>
    </row>
    <row r="175" spans="1:15" ht="15" customHeight="1" x14ac:dyDescent="0.2">
      <c r="A175" s="9"/>
      <c r="B175" s="10" t="s">
        <v>279</v>
      </c>
      <c r="C175" s="11">
        <v>0</v>
      </c>
      <c r="D175" s="11">
        <v>0</v>
      </c>
      <c r="E175" s="11">
        <v>6000</v>
      </c>
      <c r="F175" s="11">
        <v>6000</v>
      </c>
      <c r="G175" s="11">
        <v>6000</v>
      </c>
      <c r="H175" s="11">
        <v>6000</v>
      </c>
      <c r="I175" s="11">
        <v>6000</v>
      </c>
      <c r="J175" s="11">
        <v>7115.05</v>
      </c>
      <c r="K175" s="11">
        <v>8301.65</v>
      </c>
      <c r="L175" s="11">
        <v>9062.7800000000007</v>
      </c>
      <c r="M175" s="11">
        <v>9898.5499999999993</v>
      </c>
      <c r="N175" s="11">
        <v>9860.8700000000008</v>
      </c>
      <c r="O175" s="11">
        <v>74238.899999999994</v>
      </c>
    </row>
    <row r="176" spans="1:15" ht="15" customHeight="1" x14ac:dyDescent="0.2">
      <c r="A176" s="6"/>
      <c r="B176" s="7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" customHeight="1" x14ac:dyDescent="0.2">
      <c r="A177" s="9"/>
      <c r="B177" s="10" t="s">
        <v>280</v>
      </c>
      <c r="C177" s="11">
        <v>0</v>
      </c>
      <c r="D177" s="11">
        <v>0</v>
      </c>
      <c r="E177" s="11">
        <v>7172.23</v>
      </c>
      <c r="F177" s="11">
        <v>14800</v>
      </c>
      <c r="G177" s="11">
        <v>17853.939999999999</v>
      </c>
      <c r="H177" s="11">
        <v>35278.129999999997</v>
      </c>
      <c r="I177" s="11">
        <v>67675.7</v>
      </c>
      <c r="J177" s="11">
        <v>73199.38</v>
      </c>
      <c r="K177" s="11">
        <v>74175.77</v>
      </c>
      <c r="L177" s="11">
        <v>63039.41</v>
      </c>
      <c r="M177" s="11">
        <v>76129.279999999999</v>
      </c>
      <c r="N177" s="11">
        <v>71753.22</v>
      </c>
      <c r="O177" s="11">
        <v>501077.06</v>
      </c>
    </row>
    <row r="178" spans="1:15" ht="15" customHeight="1" x14ac:dyDescent="0.2">
      <c r="A178" s="6"/>
      <c r="B178" s="7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" customHeight="1" x14ac:dyDescent="0.2">
      <c r="A179" s="9"/>
      <c r="B179" s="10" t="s">
        <v>281</v>
      </c>
      <c r="C179" s="11">
        <v>32299.3</v>
      </c>
      <c r="D179" s="11">
        <v>34911.07</v>
      </c>
      <c r="E179" s="11">
        <v>51157.7</v>
      </c>
      <c r="F179" s="11">
        <v>82831.13</v>
      </c>
      <c r="G179" s="11">
        <v>92244.45</v>
      </c>
      <c r="H179" s="11">
        <v>117146.39</v>
      </c>
      <c r="I179" s="11">
        <v>146980.57</v>
      </c>
      <c r="J179" s="11">
        <v>157201.20000000001</v>
      </c>
      <c r="K179" s="11">
        <v>150714.07999999999</v>
      </c>
      <c r="L179" s="11">
        <v>153900.95000000001</v>
      </c>
      <c r="M179" s="11">
        <v>155056.29999999999</v>
      </c>
      <c r="N179" s="11">
        <v>142038.99</v>
      </c>
      <c r="O179" s="11">
        <v>1316482.1299999999</v>
      </c>
    </row>
    <row r="180" spans="1:15" ht="15" customHeight="1" x14ac:dyDescent="0.2">
      <c r="A180" s="6"/>
      <c r="B180" s="7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" customHeight="1" x14ac:dyDescent="0.2">
      <c r="A181" s="9"/>
      <c r="B181" s="10" t="s">
        <v>282</v>
      </c>
      <c r="C181" s="11">
        <v>-30794.7</v>
      </c>
      <c r="D181" s="11">
        <v>-31769.07</v>
      </c>
      <c r="E181" s="11">
        <v>-12941.86</v>
      </c>
      <c r="F181" s="11">
        <v>-21874.92</v>
      </c>
      <c r="G181" s="11">
        <v>-17298.009999999998</v>
      </c>
      <c r="H181" s="11">
        <v>20537.439999999999</v>
      </c>
      <c r="I181" s="11">
        <v>17564.509999999998</v>
      </c>
      <c r="J181" s="11">
        <v>79967.25</v>
      </c>
      <c r="K181" s="11">
        <v>126007.47</v>
      </c>
      <c r="L181" s="11">
        <v>148191.82</v>
      </c>
      <c r="M181" s="11">
        <v>174895.39</v>
      </c>
      <c r="N181" s="11">
        <v>186656.59</v>
      </c>
      <c r="O181" s="11">
        <v>639141.91</v>
      </c>
    </row>
  </sheetData>
  <mergeCells count="4">
    <mergeCell ref="A1:O1"/>
    <mergeCell ref="A2:O2"/>
    <mergeCell ref="A3:O3"/>
    <mergeCell ref="A4:O4"/>
  </mergeCells>
  <pageMargins left="0.7" right="0.7" top="0.7" bottom="0.7" header="0.5" footer="0.5"/>
  <pageSetup paperSize="5" fitToHeight="990" orientation="landscape" useFirstPageNumber="1"/>
  <headerFooter alignWithMargins="0">
    <oddHeader>&amp;R&amp;B&amp;D &amp;T</oddHeader>
    <oddFooter>&amp;C&amp;B Page &amp;P of &amp;N</oddFooter>
  </headerFooter>
  <rowBreaks count="1" manualBreakCount="1">
    <brk id="43" max="16383" man="1"/>
  </rowBreaks>
  <ignoredErrors>
    <ignoredError sqref="A1:O4 A6:B9 C9:O9 A10:B17 C17:O17 A18:O18 A19:B44 C44:M44 A45:O45 A46:B50 C50:O50 A51:B52 C52:O52 A53:B54 C54:O54 A55:O58 A59:B70 C70:O70 A71:O71 A72:B79 C79:O79 A80:B81 C81:O81 A82:O83 A84:B97 C97:O97 A98:O98 A99:B105 C105:O105 A106:O106 A107:B117 C117:O117 A118:B119 C119:O119 A120:O120 A121:B129 C129:O129 A130:O130 A131:B153 C153:O153 A154:B155 C155:O155 A156:O157 A158:B164 C164:O164 A165:O165 A166:B168 C168:O168 A169:O169 A170:B172 C172:O172 A173:O173 A174:B176 C176:O176 A177:B178 C178:O178 A179:B180 C180:O180 A181:B181 O44 C5:O5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8" ma:contentTypeDescription="Create a new document." ma:contentTypeScope="" ma:versionID="b38b9866e598264c7153252b7405185b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9c84ed69dced04c8ea4b567fde59b25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199590f-798a-4e82-8955-58a0d785e2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2905039-e7e1-4b31-b24f-a2ae9018772f}" ma:internalName="TaxCatchAll" ma:showField="CatchAllData" ma:web="50d909ce-c72d-4a31-988d-55dad3d83c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5086f38-4d7f-485e-abd0-3231a1949af1">
      <Terms xmlns="http://schemas.microsoft.com/office/infopath/2007/PartnerControls"/>
    </lcf76f155ced4ddcb4097134ff3c332f>
    <TaxCatchAll xmlns="50d909ce-c72d-4a31-988d-55dad3d83c38" xsi:nil="true"/>
  </documentManagement>
</p:properties>
</file>

<file path=customXml/itemProps1.xml><?xml version="1.0" encoding="utf-8"?>
<ds:datastoreItem xmlns:ds="http://schemas.openxmlformats.org/officeDocument/2006/customXml" ds:itemID="{237D2985-F90F-482A-8388-6A59BC765B26}"/>
</file>

<file path=customXml/itemProps2.xml><?xml version="1.0" encoding="utf-8"?>
<ds:datastoreItem xmlns:ds="http://schemas.openxmlformats.org/officeDocument/2006/customXml" ds:itemID="{C15F5B45-FF7B-4780-B204-7C8F7B6483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AE9033-303E-4A1A-ADF3-3C7404DC0209}"/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Report1</vt:lpstr>
      <vt:lpstr>Report1!Print_Titles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 Borgeson</cp:lastModifiedBy>
  <dcterms:modified xsi:type="dcterms:W3CDTF">2025-02-06T00:38:27Z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