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0" yWindow="-90" windowWidth="19380" windowHeight="11460" tabRatio="600" firstSheet="2" autoFilterDateGrouping="1"/>
  </bookViews>
  <sheets>
    <sheet name="T12 - Jan-20-Dec-21 (B&amp;R)" sheetId="1" state="visible" r:id="rId1"/>
  </sheets>
  <definedNames>
    <definedName name="_xlnm.Print_Titles" localSheetId="0">'T12 - Jan-20-Dec-21 (B&amp;R)'!$1:$5</definedName>
  </definedNames>
  <calcPr calcId="191029" calcMode="autoNoTable" fullCalcOnLoad="1" iterate="1"/>
</workbook>
</file>

<file path=xl/styles.xml><?xml version="1.0" encoding="utf-8"?>
<styleSheet xmlns="http://schemas.openxmlformats.org/spreadsheetml/2006/main">
  <numFmts count="3">
    <numFmt numFmtId="164" formatCode="&quot;$&quot;#,##0_);\(&quot;$&quot;#,##0\)"/>
    <numFmt numFmtId="165" formatCode="_(#,##0_);_(\(#,##0\);_(&quot;-&quot;_);_(@_)"/>
    <numFmt numFmtId="166" formatCode="mmm\ yyyy"/>
  </numFmts>
  <fonts count="9">
    <font>
      <name val="Arial"/>
      <family val="2"/>
      <sz val="10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color rgb="FF50505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00FF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i val="1"/>
      <sz val="11"/>
      <scheme val="minor"/>
    </font>
    <font>
      <name val="Calibri"/>
      <family val="2"/>
      <i val="1"/>
      <color rgb="FF50505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E2EFDA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1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</cellStyleXfs>
  <cellXfs count="139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4" fontId="4" fillId="0" borderId="2" applyAlignment="1" pivotButton="0" quotePrefix="0" xfId="0">
      <alignment horizontal="righ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left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indent="1"/>
    </xf>
    <xf numFmtId="164" fontId="2" fillId="0" borderId="0" applyAlignment="1" pivotButton="0" quotePrefix="0" xfId="0">
      <alignment horizontal="right" vertical="center"/>
    </xf>
    <xf numFmtId="164" fontId="4" fillId="0" borderId="2" applyAlignment="1" pivotButton="0" quotePrefix="0" xfId="0">
      <alignment horizontal="right" vertical="center"/>
    </xf>
    <xf numFmtId="164" fontId="2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right" vertical="center"/>
    </xf>
    <xf numFmtId="164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right" vertical="center"/>
    </xf>
    <xf numFmtId="165" fontId="2" fillId="0" borderId="0" applyAlignment="1" pivotButton="0" quotePrefix="0" xfId="0">
      <alignment horizontal="right" vertical="center"/>
    </xf>
    <xf numFmtId="165" fontId="2" fillId="0" borderId="1" applyAlignment="1" pivotButton="0" quotePrefix="0" xfId="0">
      <alignment horizontal="right" vertical="center"/>
    </xf>
    <xf numFmtId="0" fontId="2" fillId="0" borderId="0" pivotButton="0" quotePrefix="0" xfId="0"/>
    <xf numFmtId="165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2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horizontal="right" vertical="center"/>
    </xf>
    <xf numFmtId="164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3" borderId="6" applyAlignment="1" pivotButton="0" quotePrefix="0" xfId="0">
      <alignment horizontal="center" vertical="center"/>
    </xf>
    <xf numFmtId="166" fontId="4" fillId="2" borderId="4" applyAlignment="1" pivotButton="0" quotePrefix="0" xfId="0">
      <alignment horizontal="center" vertical="center"/>
    </xf>
    <xf numFmtId="0" fontId="4" fillId="4" borderId="0" applyAlignment="1" pivotButton="0" quotePrefix="0" xfId="0">
      <alignment horizontal="center" vertical="center"/>
    </xf>
    <xf numFmtId="0" fontId="4" fillId="4" borderId="0" applyAlignment="1" pivotButton="0" quotePrefix="0" xfId="0">
      <alignment horizontal="left" vertical="center"/>
    </xf>
    <xf numFmtId="164" fontId="4" fillId="4" borderId="0" applyAlignment="1" pivotButton="0" quotePrefix="0" xfId="0">
      <alignment horizontal="right" vertical="center"/>
    </xf>
    <xf numFmtId="164" fontId="4" fillId="4" borderId="2" applyAlignment="1" pivotButton="0" quotePrefix="0" xfId="0">
      <alignment horizontal="right" vertical="center"/>
    </xf>
    <xf numFmtId="0" fontId="2" fillId="3" borderId="6" applyAlignment="1" pivotButton="0" quotePrefix="0" xfId="0">
      <alignment horizontal="center" vertical="center"/>
    </xf>
    <xf numFmtId="166" fontId="4" fillId="2" borderId="3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0" fontId="3" fillId="0" borderId="8" applyAlignment="1" pivotButton="0" quotePrefix="0" xfId="0">
      <alignment vertical="center"/>
    </xf>
    <xf numFmtId="0" fontId="4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right" vertical="center"/>
    </xf>
    <xf numFmtId="0" fontId="4" fillId="0" borderId="8" applyAlignment="1" pivotButton="0" quotePrefix="0" xfId="0">
      <alignment horizontal="right" vertical="center"/>
    </xf>
    <xf numFmtId="0" fontId="2" fillId="0" borderId="7" applyAlignment="1" pivotButton="0" quotePrefix="0" xfId="0">
      <alignment horizontal="center" vertical="center"/>
    </xf>
    <xf numFmtId="164" fontId="5" fillId="0" borderId="7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 vertical="center"/>
    </xf>
    <xf numFmtId="164" fontId="2" fillId="0" borderId="8" applyAlignment="1" pivotButton="0" quotePrefix="0" xfId="0">
      <alignment horizontal="right" vertical="center"/>
    </xf>
    <xf numFmtId="165" fontId="5" fillId="0" borderId="7" applyAlignment="1" pivotButton="0" quotePrefix="0" xfId="0">
      <alignment horizontal="right" vertical="center"/>
    </xf>
    <xf numFmtId="165" fontId="5" fillId="0" borderId="0" applyAlignment="1" pivotButton="0" quotePrefix="0" xfId="0">
      <alignment horizontal="right" vertical="center"/>
    </xf>
    <xf numFmtId="165" fontId="2" fillId="0" borderId="8" applyAlignment="1" pivotButton="0" quotePrefix="0" xfId="0">
      <alignment horizontal="right" vertical="center"/>
    </xf>
    <xf numFmtId="165" fontId="5" fillId="0" borderId="9" applyAlignment="1" pivotButton="0" quotePrefix="0" xfId="0">
      <alignment horizontal="right" vertical="center"/>
    </xf>
    <xf numFmtId="165" fontId="5" fillId="0" borderId="1" applyAlignment="1" pivotButton="0" quotePrefix="0" xfId="0">
      <alignment horizontal="right" vertical="center"/>
    </xf>
    <xf numFmtId="164" fontId="4" fillId="0" borderId="10" applyAlignment="1" pivotButton="0" quotePrefix="0" xfId="0">
      <alignment horizontal="right" vertical="center"/>
    </xf>
    <xf numFmtId="164" fontId="4" fillId="0" borderId="11" applyAlignment="1" pivotButton="0" quotePrefix="0" xfId="0">
      <alignment horizontal="right" vertical="center"/>
    </xf>
    <xf numFmtId="164" fontId="2" fillId="0" borderId="7" applyAlignment="1" pivotButton="0" quotePrefix="0" xfId="0">
      <alignment horizontal="center" vertical="center"/>
    </xf>
    <xf numFmtId="164" fontId="2" fillId="0" borderId="8" applyAlignment="1" pivotButton="0" quotePrefix="0" xfId="0">
      <alignment horizontal="center" vertical="center"/>
    </xf>
    <xf numFmtId="164" fontId="4" fillId="0" borderId="7" applyAlignment="1" pivotButton="0" quotePrefix="0" xfId="0">
      <alignment horizontal="right" vertical="center"/>
    </xf>
    <xf numFmtId="164" fontId="4" fillId="0" borderId="8" applyAlignment="1" pivotButton="0" quotePrefix="0" xfId="0">
      <alignment horizontal="right" vertical="center"/>
    </xf>
    <xf numFmtId="164" fontId="2" fillId="0" borderId="9" applyAlignment="1" pivotButton="0" quotePrefix="0" xfId="0">
      <alignment horizontal="center" vertical="center"/>
    </xf>
    <xf numFmtId="164" fontId="2" fillId="0" borderId="12" applyAlignment="1" pivotButton="0" quotePrefix="0" xfId="0">
      <alignment horizontal="center" vertical="center"/>
    </xf>
    <xf numFmtId="0" fontId="4" fillId="4" borderId="7" applyAlignment="1" pivotButton="0" quotePrefix="0" xfId="0">
      <alignment horizontal="center" vertical="center"/>
    </xf>
    <xf numFmtId="164" fontId="4" fillId="4" borderId="0" applyAlignment="1" pivotButton="0" quotePrefix="0" xfId="0">
      <alignment horizontal="right" vertical="center"/>
    </xf>
    <xf numFmtId="164" fontId="4" fillId="4" borderId="10" applyAlignment="1" pivotButton="0" quotePrefix="0" xfId="0">
      <alignment horizontal="right" vertical="center"/>
    </xf>
    <xf numFmtId="164" fontId="4" fillId="4" borderId="11" applyAlignment="1" pivotButton="0" quotePrefix="0" xfId="0">
      <alignment horizontal="right" vertical="center"/>
    </xf>
    <xf numFmtId="0" fontId="2" fillId="0" borderId="8" applyAlignment="1" pivotButton="0" quotePrefix="0" xfId="0">
      <alignment horizontal="center" vertical="center"/>
    </xf>
    <xf numFmtId="164" fontId="5" fillId="0" borderId="9" applyAlignment="1" pivotButton="0" quotePrefix="0" xfId="0">
      <alignment horizontal="right" vertical="center"/>
    </xf>
    <xf numFmtId="164" fontId="5" fillId="0" borderId="1" applyAlignment="1" pivotButton="0" quotePrefix="0" xfId="0">
      <alignment horizontal="right" vertical="center"/>
    </xf>
    <xf numFmtId="0" fontId="2" fillId="0" borderId="13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164" fontId="6" fillId="0" borderId="0" applyAlignment="1" pivotButton="0" quotePrefix="0" xfId="0">
      <alignment horizontal="right" vertical="center"/>
    </xf>
    <xf numFmtId="0" fontId="7" fillId="0" borderId="0" pivotButton="0" quotePrefix="0" xfId="0"/>
    <xf numFmtId="10" fontId="6" fillId="0" borderId="7" applyAlignment="1" pivotButton="0" quotePrefix="0" xfId="0">
      <alignment horizontal="right" vertical="center"/>
    </xf>
    <xf numFmtId="10" fontId="6" fillId="0" borderId="0" applyAlignment="1" pivotButton="0" quotePrefix="0" xfId="0">
      <alignment horizontal="right" vertical="center"/>
    </xf>
    <xf numFmtId="10" fontId="6" fillId="0" borderId="8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indent="1"/>
    </xf>
    <xf numFmtId="10" fontId="7" fillId="0" borderId="0" applyAlignment="1" pivotButton="0" quotePrefix="0" xfId="0">
      <alignment horizontal="right" vertical="center"/>
    </xf>
    <xf numFmtId="10" fontId="6" fillId="0" borderId="2" applyAlignment="1" pivotButton="0" quotePrefix="0" xfId="0">
      <alignment horizontal="right" vertical="center"/>
    </xf>
    <xf numFmtId="10" fontId="7" fillId="0" borderId="0" applyAlignment="1" pivotButton="0" quotePrefix="0" xfId="0">
      <alignment horizontal="center" vertical="center"/>
    </xf>
    <xf numFmtId="10" fontId="6" fillId="0" borderId="0" applyAlignment="1" pivotButton="0" quotePrefix="0" xfId="0">
      <alignment horizontal="right" vertical="center"/>
    </xf>
    <xf numFmtId="10" fontId="7" fillId="0" borderId="1" applyAlignment="1" pivotButton="0" quotePrefix="0" xfId="0">
      <alignment horizontal="center" vertical="center"/>
    </xf>
    <xf numFmtId="10" fontId="6" fillId="4" borderId="2" applyAlignment="1" pivotButton="0" quotePrefix="0" xfId="0">
      <alignment horizontal="right" vertical="center"/>
    </xf>
    <xf numFmtId="1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9" fontId="6" fillId="0" borderId="16" pivotButton="0" quotePrefix="0" xfId="1"/>
    <xf numFmtId="0" fontId="6" fillId="0" borderId="16" pivotButton="0" quotePrefix="0" xfId="1"/>
    <xf numFmtId="9" fontId="7" fillId="0" borderId="0" applyAlignment="1" pivotButton="0" quotePrefix="0" xfId="0">
      <alignment horizontal="left"/>
    </xf>
    <xf numFmtId="10" fontId="7" fillId="0" borderId="0" applyAlignment="1" pivotButton="0" quotePrefix="0" xfId="1">
      <alignment horizontal="right" vertical="center"/>
    </xf>
    <xf numFmtId="10" fontId="7" fillId="0" borderId="8" applyAlignment="1" pivotButton="0" quotePrefix="0" xfId="1">
      <alignment horizontal="right" vertical="center"/>
    </xf>
    <xf numFmtId="10" fontId="6" fillId="0" borderId="10" applyAlignment="1" pivotButton="0" quotePrefix="0" xfId="1">
      <alignment horizontal="right" vertical="center"/>
    </xf>
    <xf numFmtId="10" fontId="6" fillId="0" borderId="2" applyAlignment="1" pivotButton="0" quotePrefix="0" xfId="1">
      <alignment horizontal="right" vertical="center"/>
    </xf>
    <xf numFmtId="10" fontId="6" fillId="0" borderId="11" applyAlignment="1" pivotButton="0" quotePrefix="0" xfId="1">
      <alignment horizontal="right" vertical="center"/>
    </xf>
    <xf numFmtId="10" fontId="6" fillId="0" borderId="0" applyAlignment="1" pivotButton="0" quotePrefix="0" xfId="1">
      <alignment horizontal="right" vertical="center"/>
    </xf>
    <xf numFmtId="10" fontId="7" fillId="0" borderId="7" applyAlignment="1" pivotButton="0" quotePrefix="0" xfId="1">
      <alignment horizontal="right" vertical="center"/>
    </xf>
    <xf numFmtId="10" fontId="7" fillId="0" borderId="1" applyAlignment="1" pivotButton="0" quotePrefix="0" xfId="1">
      <alignment horizontal="right" vertical="center"/>
    </xf>
    <xf numFmtId="166" fontId="4" fillId="2" borderId="3" applyAlignment="1" pivotButton="0" quotePrefix="0" xfId="0">
      <alignment horizontal="center" vertical="center"/>
    </xf>
    <xf numFmtId="166" fontId="4" fillId="2" borderId="4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164" fontId="5" fillId="0" borderId="7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 vertical="center"/>
    </xf>
    <xf numFmtId="164" fontId="2" fillId="0" borderId="8" applyAlignment="1" pivotButton="0" quotePrefix="0" xfId="0">
      <alignment horizontal="right" vertical="center"/>
    </xf>
    <xf numFmtId="165" fontId="2" fillId="0" borderId="0" applyAlignment="1" pivotButton="0" quotePrefix="0" xfId="0">
      <alignment horizontal="right" vertical="center"/>
    </xf>
    <xf numFmtId="165" fontId="5" fillId="0" borderId="7" applyAlignment="1" pivotButton="0" quotePrefix="0" xfId="0">
      <alignment horizontal="right" vertical="center"/>
    </xf>
    <xf numFmtId="165" fontId="5" fillId="0" borderId="0" applyAlignment="1" pivotButton="0" quotePrefix="0" xfId="0">
      <alignment horizontal="right" vertical="center"/>
    </xf>
    <xf numFmtId="165" fontId="2" fillId="0" borderId="8" applyAlignment="1" pivotButton="0" quotePrefix="0" xfId="0">
      <alignment horizontal="right" vertical="center"/>
    </xf>
    <xf numFmtId="165" fontId="5" fillId="0" borderId="9" applyAlignment="1" pivotButton="0" quotePrefix="0" xfId="0">
      <alignment horizontal="right" vertical="center"/>
    </xf>
    <xf numFmtId="165" fontId="5" fillId="0" borderId="1" applyAlignment="1" pivotButton="0" quotePrefix="0" xfId="0">
      <alignment horizontal="right" vertical="center"/>
    </xf>
    <xf numFmtId="164" fontId="4" fillId="0" borderId="0" applyAlignment="1" pivotButton="0" quotePrefix="0" xfId="0">
      <alignment horizontal="right" vertical="center"/>
    </xf>
    <xf numFmtId="164" fontId="4" fillId="0" borderId="10" applyAlignment="1" pivotButton="0" quotePrefix="0" xfId="0">
      <alignment horizontal="right" vertical="center"/>
    </xf>
    <xf numFmtId="164" fontId="4" fillId="0" borderId="2" applyAlignment="1" pivotButton="0" quotePrefix="0" xfId="0">
      <alignment horizontal="right" vertical="center"/>
    </xf>
    <xf numFmtId="164" fontId="4" fillId="0" borderId="11" applyAlignment="1" pivotButton="0" quotePrefix="0" xfId="0">
      <alignment horizontal="right" vertical="center"/>
    </xf>
    <xf numFmtId="164" fontId="2" fillId="0" borderId="0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164" fontId="2" fillId="0" borderId="8" applyAlignment="1" pivotButton="0" quotePrefix="0" xfId="0">
      <alignment horizontal="center" vertical="center"/>
    </xf>
    <xf numFmtId="164" fontId="4" fillId="0" borderId="7" applyAlignment="1" pivotButton="0" quotePrefix="0" xfId="0">
      <alignment horizontal="right" vertical="center"/>
    </xf>
    <xf numFmtId="164" fontId="4" fillId="0" borderId="8" applyAlignment="1" pivotButton="0" quotePrefix="0" xfId="0">
      <alignment horizontal="right" vertical="center"/>
    </xf>
    <xf numFmtId="165" fontId="2" fillId="0" borderId="1" applyAlignment="1" pivotButton="0" quotePrefix="0" xfId="0">
      <alignment horizontal="right" vertical="center"/>
    </xf>
    <xf numFmtId="164" fontId="2" fillId="0" borderId="9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2" fillId="0" borderId="12" applyAlignment="1" pivotButton="0" quotePrefix="0" xfId="0">
      <alignment horizontal="center" vertical="center"/>
    </xf>
    <xf numFmtId="164" fontId="4" fillId="4" borderId="0" applyAlignment="1" pivotButton="0" quotePrefix="0" xfId="0">
      <alignment horizontal="right" vertical="center"/>
    </xf>
    <xf numFmtId="164" fontId="4" fillId="4" borderId="10" applyAlignment="1" pivotButton="0" quotePrefix="0" xfId="0">
      <alignment horizontal="right" vertical="center"/>
    </xf>
    <xf numFmtId="164" fontId="4" fillId="4" borderId="2" applyAlignment="1" pivotButton="0" quotePrefix="0" xfId="0">
      <alignment horizontal="right" vertical="center"/>
    </xf>
    <xf numFmtId="164" fontId="4" fillId="4" borderId="11" applyAlignment="1" pivotButton="0" quotePrefix="0" xfId="0">
      <alignment horizontal="right" vertical="center"/>
    </xf>
    <xf numFmtId="164" fontId="5" fillId="0" borderId="9" applyAlignment="1" pivotButton="0" quotePrefix="0" xfId="0">
      <alignment horizontal="right" vertical="center"/>
    </xf>
    <xf numFmtId="164" fontId="5" fillId="0" borderId="1" applyAlignment="1" pivotButton="0" quotePrefix="0" xfId="0">
      <alignment horizontal="right" vertical="center"/>
    </xf>
    <xf numFmtId="164" fontId="2" fillId="0" borderId="1" applyAlignment="1" pivotButton="0" quotePrefix="0" xfId="0">
      <alignment horizontal="right" vertical="center"/>
    </xf>
    <xf numFmtId="164" fontId="6" fillId="0" borderId="0" applyAlignment="1" pivotButton="0" quotePrefix="0" xfId="0">
      <alignment horizontal="right" vertical="center"/>
    </xf>
  </cellXfs>
  <cellStyles count="6">
    <cellStyle name="Normal" xfId="0" builtinId="0"/>
    <cellStyle name="Percent" xfId="1"/>
    <cellStyle name="Currency" xfId="2"/>
    <cellStyle name="Currency [0]" xfId="3"/>
    <cellStyle name="Comma" xfId="4"/>
    <cellStyle name="Comma [0]" xf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C1:AM158"/>
  <sheetViews>
    <sheetView showGridLines="0" tabSelected="1" zoomScale="80" zoomScaleNormal="80" workbookViewId="0">
      <pane xSplit="5" ySplit="5" topLeftCell="U6" activePane="bottomRight" state="frozen"/>
      <selection pane="topRight" activeCell="F1" sqref="F1"/>
      <selection pane="bottomLeft" activeCell="A6" sqref="A6"/>
      <selection pane="bottomRight" activeCell="V6" sqref="V6"/>
    </sheetView>
  </sheetViews>
  <sheetFormatPr baseColWidth="8" defaultColWidth="9.140625" defaultRowHeight="15" outlineLevelRow="1"/>
  <cols>
    <col width="0.85546875" customWidth="1" style="36" min="1" max="2"/>
    <col width="15.7109375" customWidth="1" style="36" min="3" max="3"/>
    <col width="37.140625" customWidth="1" style="36" min="4" max="4"/>
    <col hidden="1" outlineLevel="1" width="0.85546875" customWidth="1" style="36" min="5" max="5"/>
    <col hidden="1" outlineLevel="1" width="18.28515625" customWidth="1" style="36" min="6" max="17"/>
    <col hidden="1" outlineLevel="1" width="0.85546875" customWidth="1" style="36" min="18" max="18"/>
    <col hidden="1" outlineLevel="1" width="18.28515625" customWidth="1" style="36" min="19" max="20"/>
    <col collapsed="1" width="0.85546875" customWidth="1" style="36" min="21" max="21"/>
    <col outlineLevel="1" width="18.28515625" customWidth="1" style="36" min="22" max="33"/>
    <col outlineLevel="1" width="0.85546875" customWidth="1" style="36" min="34" max="34"/>
    <col outlineLevel="1" width="18.28515625" customWidth="1" style="36" min="35" max="36"/>
    <col width="9.140625" customWidth="1" style="36" min="37" max="37"/>
    <col outlineLevel="1" width="18.28515625" customWidth="1" style="36" min="38" max="38"/>
    <col width="25.7109375" customWidth="1" style="36" min="39" max="39"/>
    <col width="9.140625" customWidth="1" style="36" min="40" max="16384"/>
  </cols>
  <sheetData>
    <row r="1" ht="15" customHeight="1">
      <c r="C1" s="30" t="n"/>
      <c r="D1" s="30" t="n"/>
      <c r="E1" s="30" t="n"/>
      <c r="F1" s="30" t="n"/>
      <c r="G1" s="30" t="n"/>
      <c r="H1" s="30" t="n"/>
      <c r="I1" s="30" t="n"/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0" t="n"/>
      <c r="AG1" s="30" t="n"/>
      <c r="AH1" s="30" t="n"/>
      <c r="AI1" s="30" t="n"/>
      <c r="AJ1" s="30" t="n"/>
      <c r="AL1" s="30" t="n"/>
    </row>
    <row r="2" ht="15.75" customHeight="1">
      <c r="C2" s="31" t="n"/>
      <c r="D2" s="31" t="n"/>
      <c r="E2" s="31" t="n"/>
      <c r="F2" s="31" t="n"/>
      <c r="G2" s="31" t="n"/>
      <c r="H2" s="31" t="n"/>
      <c r="I2" s="31" t="n"/>
      <c r="J2" s="31" t="n"/>
      <c r="K2" s="31" t="n"/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1" t="n"/>
      <c r="AI2" s="31" t="n"/>
      <c r="AJ2" s="31" t="n"/>
      <c r="AL2" s="31" t="n"/>
    </row>
    <row r="3" ht="15" customHeight="1">
      <c r="C3" s="30" t="n"/>
      <c r="D3" s="30" t="n"/>
      <c r="E3" s="30" t="n"/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0" t="n"/>
      <c r="W3" s="30" t="n"/>
      <c r="X3" s="30" t="n"/>
      <c r="Y3" s="30" t="n"/>
      <c r="Z3" s="30" t="n"/>
      <c r="AA3" s="30" t="n"/>
      <c r="AB3" s="30" t="n"/>
      <c r="AC3" s="30" t="n"/>
      <c r="AD3" s="30" t="n"/>
      <c r="AE3" s="30" t="n"/>
      <c r="AF3" s="30" t="n"/>
      <c r="AG3" s="30" t="n"/>
      <c r="AH3" s="30" t="n"/>
      <c r="AI3" s="30" t="n"/>
      <c r="AJ3" s="30" t="n"/>
      <c r="AL3" s="30" t="n"/>
    </row>
    <row r="4" ht="15" customHeight="1">
      <c r="C4" s="30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/>
      <c r="T4" s="37" t="n">
        <v>192</v>
      </c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  <c r="AE4" s="30" t="n"/>
      <c r="AF4" s="30" t="n"/>
      <c r="AG4" s="30" t="n"/>
      <c r="AH4" s="30" t="n"/>
      <c r="AI4" s="30" t="n"/>
      <c r="AJ4" s="43">
        <f>+$T$4</f>
        <v/>
      </c>
      <c r="AL4" s="30" t="n"/>
    </row>
    <row r="5" ht="15" customHeight="1">
      <c r="C5" s="15" t="inlineStr">
        <is>
          <t>Account #</t>
        </is>
      </c>
      <c r="D5" s="16" t="inlineStr">
        <is>
          <t>Account Name</t>
        </is>
      </c>
      <c r="E5" s="17" t="n"/>
      <c r="F5" s="106" t="n">
        <v>43861</v>
      </c>
      <c r="G5" s="107">
        <f>+EOMONTH(F5,1)</f>
        <v/>
      </c>
      <c r="H5" s="107">
        <f>+EOMONTH(G5,1)</f>
        <v/>
      </c>
      <c r="I5" s="107">
        <f>+EOMONTH(H5,1)</f>
        <v/>
      </c>
      <c r="J5" s="107">
        <f>+EOMONTH(I5,1)</f>
        <v/>
      </c>
      <c r="K5" s="107">
        <f>+EOMONTH(J5,1)</f>
        <v/>
      </c>
      <c r="L5" s="107">
        <f>+EOMONTH(K5,1)</f>
        <v/>
      </c>
      <c r="M5" s="107">
        <f>+EOMONTH(L5,1)</f>
        <v/>
      </c>
      <c r="N5" s="107">
        <f>+EOMONTH(M5,1)</f>
        <v/>
      </c>
      <c r="O5" s="107">
        <f>+EOMONTH(N5,1)</f>
        <v/>
      </c>
      <c r="P5" s="107">
        <f>+EOMONTH(O5,1)</f>
        <v/>
      </c>
      <c r="Q5" s="107">
        <f>+EOMONTH(P5,1)</f>
        <v/>
      </c>
      <c r="R5" s="17" t="n"/>
      <c r="S5" s="17" t="inlineStr">
        <is>
          <t>Total (2020)</t>
        </is>
      </c>
      <c r="T5" s="18" t="inlineStr">
        <is>
          <t>Per Unit (2020)</t>
        </is>
      </c>
      <c r="U5" s="17" t="n"/>
      <c r="V5" s="106" t="n">
        <v>44227</v>
      </c>
      <c r="W5" s="107">
        <f>+EOMONTH(V5,1)</f>
        <v/>
      </c>
      <c r="X5" s="107">
        <f>+EOMONTH(W5,1)</f>
        <v/>
      </c>
      <c r="Y5" s="107">
        <f>+EOMONTH(X5,1)</f>
        <v/>
      </c>
      <c r="Z5" s="107">
        <f>+EOMONTH(Y5,1)</f>
        <v/>
      </c>
      <c r="AA5" s="107">
        <f>+EOMONTH(Z5,1)</f>
        <v/>
      </c>
      <c r="AB5" s="107">
        <f>+EOMONTH(AA5,1)</f>
        <v/>
      </c>
      <c r="AC5" s="107">
        <f>+EOMONTH(AB5,1)</f>
        <v/>
      </c>
      <c r="AD5" s="107">
        <f>+EOMONTH(AC5,1)</f>
        <v/>
      </c>
      <c r="AE5" s="107">
        <f>+EOMONTH(AD5,1)</f>
        <v/>
      </c>
      <c r="AF5" s="107">
        <f>+EOMONTH(AE5,1)</f>
        <v/>
      </c>
      <c r="AG5" s="107">
        <f>+EOMONTH(AF5,1)</f>
        <v/>
      </c>
      <c r="AH5" s="17" t="n"/>
      <c r="AI5" s="17" t="inlineStr">
        <is>
          <t>Total (2021)</t>
        </is>
      </c>
      <c r="AJ5" s="18" t="inlineStr">
        <is>
          <t>Per Unit (2021)</t>
        </is>
      </c>
      <c r="AL5" s="17" t="inlineStr">
        <is>
          <t>%</t>
        </is>
      </c>
      <c r="AM5" s="17" t="inlineStr">
        <is>
          <t>% Base</t>
        </is>
      </c>
    </row>
    <row r="6" ht="15" customHeight="1">
      <c r="C6" s="45" t="inlineStr">
        <is>
          <t>Revenue &amp; Income</t>
        </is>
      </c>
      <c r="D6" s="6" t="n"/>
      <c r="E6" s="30" t="n"/>
      <c r="F6" s="46" t="n"/>
      <c r="G6" s="30" t="n"/>
      <c r="H6" s="30" t="n"/>
      <c r="I6" s="30" t="n"/>
      <c r="J6" s="30" t="n"/>
      <c r="K6" s="30" t="n"/>
      <c r="L6" s="30" t="n"/>
      <c r="M6" s="30" t="n"/>
      <c r="N6" s="30" t="n"/>
      <c r="O6" s="30" t="n"/>
      <c r="P6" s="30" t="n"/>
      <c r="Q6" s="30" t="n"/>
      <c r="R6" s="30" t="n"/>
      <c r="S6" s="30" t="n"/>
      <c r="T6" s="47" t="n"/>
      <c r="U6" s="30" t="n"/>
      <c r="V6" s="46" t="n"/>
      <c r="W6" s="30" t="n"/>
      <c r="X6" s="30" t="n"/>
      <c r="Y6" s="30" t="n"/>
      <c r="Z6" s="30" t="n"/>
      <c r="AA6" s="30" t="n"/>
      <c r="AB6" s="30" t="n"/>
      <c r="AC6" s="30" t="n"/>
      <c r="AD6" s="30" t="n"/>
      <c r="AE6" s="30" t="n"/>
      <c r="AF6" s="30" t="n"/>
      <c r="AG6" s="30" t="n"/>
      <c r="AH6" s="30" t="n"/>
      <c r="AI6" s="30" t="n"/>
      <c r="AJ6" s="47" t="n"/>
      <c r="AL6" s="30" t="n"/>
    </row>
    <row r="7" ht="15" customHeight="1">
      <c r="C7" s="48" t="inlineStr">
        <is>
          <t>4100-0000</t>
        </is>
      </c>
      <c r="D7" s="6" t="inlineStr">
        <is>
          <t>Rental Income</t>
        </is>
      </c>
      <c r="E7" s="32" t="n"/>
      <c r="F7" s="49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50" t="n"/>
      <c r="U7" s="32" t="n"/>
      <c r="V7" s="49" t="n"/>
      <c r="W7" s="32" t="n"/>
      <c r="X7" s="32" t="n"/>
      <c r="Y7" s="32" t="n"/>
      <c r="Z7" s="32" t="n"/>
      <c r="AA7" s="32" t="n"/>
      <c r="AB7" s="32" t="n"/>
      <c r="AC7" s="32" t="n"/>
      <c r="AD7" s="32" t="n"/>
      <c r="AE7" s="32" t="n"/>
      <c r="AF7" s="32" t="n"/>
      <c r="AG7" s="32" t="n"/>
      <c r="AH7" s="32" t="n"/>
      <c r="AI7" s="32" t="n"/>
      <c r="AJ7" s="50" t="n"/>
      <c r="AL7" s="32" t="n"/>
    </row>
    <row r="8" ht="15" customHeight="1">
      <c r="C8" s="51" t="inlineStr">
        <is>
          <t>4300-0000</t>
        </is>
      </c>
      <c r="D8" s="19" t="inlineStr">
        <is>
          <t>Gross Potential Rent</t>
        </is>
      </c>
      <c r="E8" s="108" t="n"/>
      <c r="F8" s="109" t="n">
        <v>248505</v>
      </c>
      <c r="G8" s="110" t="n">
        <v>248839</v>
      </c>
      <c r="H8" s="110" t="n">
        <v>249058</v>
      </c>
      <c r="I8" s="110" t="n">
        <v>249785</v>
      </c>
      <c r="J8" s="110" t="n">
        <v>251050</v>
      </c>
      <c r="K8" s="110" t="n">
        <v>251216</v>
      </c>
      <c r="L8" s="110" t="n">
        <v>251891</v>
      </c>
      <c r="M8" s="110" t="n">
        <v>252045</v>
      </c>
      <c r="N8" s="110" t="n">
        <v>252280</v>
      </c>
      <c r="O8" s="110" t="n">
        <v>252576</v>
      </c>
      <c r="P8" s="110" t="n">
        <v>252767</v>
      </c>
      <c r="Q8" s="110" t="n">
        <v>253950</v>
      </c>
      <c r="R8" s="108" t="n"/>
      <c r="S8" s="108">
        <f>+SUM($F8:$Q8)</f>
        <v/>
      </c>
      <c r="T8" s="111">
        <f>+IFERROR(($S8/T$4),0)</f>
        <v/>
      </c>
      <c r="U8" s="108" t="n"/>
      <c r="V8" s="109" t="n">
        <v>254459</v>
      </c>
      <c r="W8" s="110" t="n">
        <v>254729</v>
      </c>
      <c r="X8" s="110" t="n">
        <v>255004</v>
      </c>
      <c r="Y8" s="110" t="n">
        <v>255414</v>
      </c>
      <c r="Z8" s="110" t="n">
        <v>256037</v>
      </c>
      <c r="AA8" s="110" t="n">
        <v>256582</v>
      </c>
      <c r="AB8" s="110" t="n">
        <v>256787</v>
      </c>
      <c r="AC8" s="110" t="n">
        <v>257213</v>
      </c>
      <c r="AD8" s="110" t="n">
        <v>259081</v>
      </c>
      <c r="AE8" s="110" t="n">
        <v>260406</v>
      </c>
      <c r="AF8" s="110" t="n">
        <v>262137</v>
      </c>
      <c r="AG8" s="110" t="n">
        <v>265040</v>
      </c>
      <c r="AH8" s="108" t="n"/>
      <c r="AI8" s="108">
        <f>+SUM($V8:$AG8)</f>
        <v/>
      </c>
      <c r="AJ8" s="111">
        <f>+IFERROR(($AI8/AJ$4),0)</f>
        <v/>
      </c>
      <c r="AL8" s="85">
        <f>+IFERROR((AI8/AI$8),0)</f>
        <v/>
      </c>
      <c r="AM8" s="94" t="inlineStr">
        <is>
          <t>% of Gross Potential Rent</t>
        </is>
      </c>
    </row>
    <row r="9" ht="15" customHeight="1">
      <c r="C9" s="51" t="inlineStr">
        <is>
          <t>4300-1000</t>
        </is>
      </c>
      <c r="D9" s="19" t="inlineStr">
        <is>
          <t>Loss/Gain to Lease</t>
        </is>
      </c>
      <c r="E9" s="112" t="n"/>
      <c r="F9" s="113" t="n">
        <v>172</v>
      </c>
      <c r="G9" s="114" t="n">
        <v>256</v>
      </c>
      <c r="H9" s="114" t="n">
        <v>1082</v>
      </c>
      <c r="I9" s="114" t="n">
        <v>823</v>
      </c>
      <c r="J9" s="114" t="n">
        <v>-10</v>
      </c>
      <c r="K9" s="114" t="n">
        <v>299</v>
      </c>
      <c r="L9" s="114" t="n">
        <v>238</v>
      </c>
      <c r="M9" s="114" t="n">
        <v>1848</v>
      </c>
      <c r="N9" s="114" t="n">
        <v>704</v>
      </c>
      <c r="O9" s="114" t="n">
        <v>493</v>
      </c>
      <c r="P9" s="114" t="n">
        <v>671</v>
      </c>
      <c r="Q9" s="114" t="n">
        <v>9466.48</v>
      </c>
      <c r="R9" s="112" t="n"/>
      <c r="S9" s="112">
        <f>+SUM($F9:$Q9)</f>
        <v/>
      </c>
      <c r="T9" s="115">
        <f>+IFERROR(($S9/T$4),0)</f>
        <v/>
      </c>
      <c r="U9" s="112" t="n"/>
      <c r="V9" s="113" t="n">
        <v>-322</v>
      </c>
      <c r="W9" s="114" t="n">
        <v>-125</v>
      </c>
      <c r="X9" s="114" t="n">
        <v>1135</v>
      </c>
      <c r="Y9" s="114" t="n">
        <v>1083</v>
      </c>
      <c r="Z9" s="114" t="n">
        <v>-687</v>
      </c>
      <c r="AA9" s="114" t="n">
        <v>-717</v>
      </c>
      <c r="AB9" s="114" t="n">
        <v>55</v>
      </c>
      <c r="AC9" s="114" t="n">
        <v>522</v>
      </c>
      <c r="AD9" s="114" t="n">
        <v>-351</v>
      </c>
      <c r="AE9" s="114" t="n">
        <v>-980</v>
      </c>
      <c r="AF9" s="114" t="n">
        <v>-1200</v>
      </c>
      <c r="AG9" s="114" t="n">
        <v>-2788</v>
      </c>
      <c r="AH9" s="112" t="n"/>
      <c r="AI9" s="112">
        <f>+SUM($V9:$AG9)</f>
        <v/>
      </c>
      <c r="AJ9" s="115">
        <f>+IFERROR(($AI9/AJ$4),0)</f>
        <v/>
      </c>
      <c r="AL9" s="85">
        <f>+IFERROR((AI9/AI$8),0)</f>
        <v/>
      </c>
      <c r="AM9" s="94" t="inlineStr">
        <is>
          <t>% of Gross Potential Rent</t>
        </is>
      </c>
    </row>
    <row r="10" ht="15" customHeight="1">
      <c r="C10" s="51" t="inlineStr">
        <is>
          <t>4300-2000</t>
        </is>
      </c>
      <c r="D10" s="19" t="inlineStr">
        <is>
          <t>Concessions</t>
        </is>
      </c>
      <c r="E10" s="112" t="n"/>
      <c r="F10" s="113" t="n">
        <v>-1135.44</v>
      </c>
      <c r="G10" s="114" t="n">
        <v>-757.98</v>
      </c>
      <c r="H10" s="114" t="n">
        <v>196.77</v>
      </c>
      <c r="I10" s="114" t="n">
        <v>-243.55</v>
      </c>
      <c r="J10" s="114" t="n">
        <v>-746.77</v>
      </c>
      <c r="K10" s="114" t="n">
        <v>-250</v>
      </c>
      <c r="L10" s="114" t="n">
        <v>-233.87</v>
      </c>
      <c r="M10" s="114" t="n">
        <v>-238.71</v>
      </c>
      <c r="N10" s="114" t="n">
        <v>-617.74</v>
      </c>
      <c r="O10" s="114" t="n">
        <v>-756.45</v>
      </c>
      <c r="P10" s="114" t="n">
        <v>-250</v>
      </c>
      <c r="Q10" s="114" t="n">
        <v>-450</v>
      </c>
      <c r="R10" s="112" t="n"/>
      <c r="S10" s="112">
        <f>+SUM($F10:$Q10)</f>
        <v/>
      </c>
      <c r="T10" s="115">
        <f>+IFERROR(($S10/T$4),0)</f>
        <v/>
      </c>
      <c r="U10" s="112" t="n"/>
      <c r="V10" s="113" t="n">
        <v>-501.61</v>
      </c>
      <c r="W10" s="114" t="n">
        <v>-367.86</v>
      </c>
      <c r="X10" s="114" t="n">
        <v>-550</v>
      </c>
      <c r="Y10" s="114" t="n">
        <v>-750</v>
      </c>
      <c r="Z10" s="114" t="n">
        <v>-350</v>
      </c>
      <c r="AA10" s="114" t="n">
        <v>-350</v>
      </c>
      <c r="AB10" s="114" t="n">
        <v>-287.1</v>
      </c>
      <c r="AC10" s="114" t="n">
        <v>-350</v>
      </c>
      <c r="AD10" s="114" t="n">
        <v>-300</v>
      </c>
      <c r="AE10" s="114" t="n">
        <v>-250</v>
      </c>
      <c r="AF10" s="114" t="n">
        <v>-240</v>
      </c>
      <c r="AG10" s="114" t="n">
        <v>-200</v>
      </c>
      <c r="AH10" s="112" t="n"/>
      <c r="AI10" s="112">
        <f>+SUM($V10:$AG10)</f>
        <v/>
      </c>
      <c r="AJ10" s="115">
        <f>+IFERROR(($AI10/AJ$4),0)</f>
        <v/>
      </c>
      <c r="AL10" s="85">
        <f>+IFERROR((AI10/AI$8),0)</f>
        <v/>
      </c>
      <c r="AM10" s="94" t="inlineStr">
        <is>
          <t>% of Gross Potential Rent</t>
        </is>
      </c>
    </row>
    <row r="11" ht="15" customHeight="1">
      <c r="C11" s="51" t="inlineStr">
        <is>
          <t>4300-3000</t>
        </is>
      </c>
      <c r="D11" s="19" t="inlineStr">
        <is>
          <t>Vacancy</t>
        </is>
      </c>
      <c r="E11" s="112" t="n"/>
      <c r="F11" s="113" t="n">
        <v>-9626.41</v>
      </c>
      <c r="G11" s="114" t="n">
        <v>-11475.68</v>
      </c>
      <c r="H11" s="114" t="n">
        <v>-15456.92</v>
      </c>
      <c r="I11" s="114" t="n">
        <v>-23919.63</v>
      </c>
      <c r="J11" s="114" t="n">
        <v>-22353.72</v>
      </c>
      <c r="K11" s="114" t="n">
        <v>-24431.65</v>
      </c>
      <c r="L11" s="114" t="n">
        <v>-18163.71</v>
      </c>
      <c r="M11" s="114" t="n">
        <v>-13444.05</v>
      </c>
      <c r="N11" s="114" t="n">
        <v>-16857.11</v>
      </c>
      <c r="O11" s="114" t="n">
        <v>-12460.81</v>
      </c>
      <c r="P11" s="114" t="n">
        <v>-9314.370000000001</v>
      </c>
      <c r="Q11" s="114" t="n">
        <v>-18232.37</v>
      </c>
      <c r="R11" s="112" t="n"/>
      <c r="S11" s="112">
        <f>+SUM($F11:$Q11)</f>
        <v/>
      </c>
      <c r="T11" s="115">
        <f>+IFERROR(($S11/T$4),0)</f>
        <v/>
      </c>
      <c r="U11" s="112" t="n"/>
      <c r="V11" s="113" t="n">
        <v>-8836.549999999999</v>
      </c>
      <c r="W11" s="114" t="n">
        <v>-13309.65</v>
      </c>
      <c r="X11" s="114" t="n">
        <v>-11588.72</v>
      </c>
      <c r="Y11" s="114" t="n">
        <v>-10195.98</v>
      </c>
      <c r="Z11" s="114" t="n">
        <v>-6573.34</v>
      </c>
      <c r="AA11" s="114" t="n">
        <v>-8297.43</v>
      </c>
      <c r="AB11" s="114" t="n">
        <v>-17204.73</v>
      </c>
      <c r="AC11" s="114" t="n">
        <v>-20517.11</v>
      </c>
      <c r="AD11" s="114" t="n">
        <v>-9509.33</v>
      </c>
      <c r="AE11" s="114" t="n">
        <v>-2414.46</v>
      </c>
      <c r="AF11" s="114" t="n">
        <v>-3404.8</v>
      </c>
      <c r="AG11" s="114" t="n">
        <v>-6570.34</v>
      </c>
      <c r="AH11" s="112" t="n"/>
      <c r="AI11" s="112">
        <f>+SUM($V11:$AG11)</f>
        <v/>
      </c>
      <c r="AJ11" s="115">
        <f>+IFERROR(($AI11/AJ$4),0)</f>
        <v/>
      </c>
      <c r="AL11" s="85">
        <f>+IFERROR((AI11/AI$8),0)</f>
        <v/>
      </c>
      <c r="AM11" s="94" t="inlineStr">
        <is>
          <t>% of Gross Potential Rent</t>
        </is>
      </c>
    </row>
    <row r="12" ht="15" customHeight="1">
      <c r="C12" s="51" t="inlineStr">
        <is>
          <t>4300-4000</t>
        </is>
      </c>
      <c r="D12" s="19" t="inlineStr">
        <is>
          <t>Loss from Model Units</t>
        </is>
      </c>
      <c r="E12" s="112" t="n"/>
      <c r="F12" s="116" t="n">
        <v>-1340</v>
      </c>
      <c r="G12" s="117" t="n">
        <v>-1340</v>
      </c>
      <c r="H12" s="117" t="n">
        <v>-1340</v>
      </c>
      <c r="I12" s="117" t="n">
        <v>-1340</v>
      </c>
      <c r="J12" s="117" t="n">
        <v>-1340</v>
      </c>
      <c r="K12" s="117" t="n">
        <v>-1340</v>
      </c>
      <c r="L12" s="117" t="n">
        <v>-1340</v>
      </c>
      <c r="M12" s="117" t="n">
        <v>-1340</v>
      </c>
      <c r="N12" s="117" t="n">
        <v>-1340</v>
      </c>
      <c r="O12" s="117" t="n">
        <v>-1340</v>
      </c>
      <c r="P12" s="117" t="n">
        <v>-1340</v>
      </c>
      <c r="Q12" s="117" t="n">
        <v>-1340</v>
      </c>
      <c r="R12" s="112" t="n"/>
      <c r="S12" s="112">
        <f>+SUM($F12:$Q12)</f>
        <v/>
      </c>
      <c r="T12" s="115">
        <f>+IFERROR(($S12/T$4),0)</f>
        <v/>
      </c>
      <c r="U12" s="112" t="n"/>
      <c r="V12" s="116" t="n">
        <v>-1340</v>
      </c>
      <c r="W12" s="117" t="n">
        <v>-1340</v>
      </c>
      <c r="X12" s="117" t="n">
        <v>-1340</v>
      </c>
      <c r="Y12" s="117" t="n">
        <v>-1340</v>
      </c>
      <c r="Z12" s="117" t="n">
        <v>-1340</v>
      </c>
      <c r="AA12" s="117" t="n">
        <v>-1340</v>
      </c>
      <c r="AB12" s="117" t="n">
        <v>-1340</v>
      </c>
      <c r="AC12" s="117" t="n">
        <v>-1340</v>
      </c>
      <c r="AD12" s="117" t="n">
        <v>-1340</v>
      </c>
      <c r="AE12" s="117" t="n">
        <v>-1340</v>
      </c>
      <c r="AF12" s="117" t="n">
        <v>-1340</v>
      </c>
      <c r="AG12" s="117" t="n">
        <v>-1340</v>
      </c>
      <c r="AH12" s="112" t="n"/>
      <c r="AI12" s="112">
        <f>+SUM($V12:$AG12)</f>
        <v/>
      </c>
      <c r="AJ12" s="115">
        <f>+IFERROR(($AI12/AJ$4),0)</f>
        <v/>
      </c>
      <c r="AL12" s="85">
        <f>+IFERROR((AI12/AI$8),0)</f>
        <v/>
      </c>
      <c r="AM12" s="94" t="inlineStr">
        <is>
          <t>% of Gross Potential Rent</t>
        </is>
      </c>
    </row>
    <row r="13" ht="15" customHeight="1">
      <c r="C13" s="48" t="inlineStr">
        <is>
          <t>4540-9999</t>
        </is>
      </c>
      <c r="D13" s="6" t="inlineStr">
        <is>
          <t>Total Rental Income</t>
        </is>
      </c>
      <c r="E13" s="118" t="n"/>
      <c r="F13" s="119">
        <f>SUM(F8:F12)</f>
        <v/>
      </c>
      <c r="G13" s="120">
        <f>SUM(G8:G12)</f>
        <v/>
      </c>
      <c r="H13" s="120">
        <f>SUM(H8:H12)</f>
        <v/>
      </c>
      <c r="I13" s="120">
        <f>SUM(I8:I12)</f>
        <v/>
      </c>
      <c r="J13" s="120">
        <f>SUM(J8:J12)</f>
        <v/>
      </c>
      <c r="K13" s="120">
        <f>SUM(K8:K12)</f>
        <v/>
      </c>
      <c r="L13" s="120">
        <f>SUM(L8:L12)</f>
        <v/>
      </c>
      <c r="M13" s="120">
        <f>SUM(M8:M12)</f>
        <v/>
      </c>
      <c r="N13" s="120">
        <f>SUM(N8:N12)</f>
        <v/>
      </c>
      <c r="O13" s="120">
        <f>SUM(O8:O12)</f>
        <v/>
      </c>
      <c r="P13" s="120">
        <f>SUM(P8:P12)</f>
        <v/>
      </c>
      <c r="Q13" s="120">
        <f>SUM(Q8:Q12)</f>
        <v/>
      </c>
      <c r="R13" s="120" t="n"/>
      <c r="S13" s="120">
        <f>SUM(S8:S12)</f>
        <v/>
      </c>
      <c r="T13" s="121">
        <f>SUM(T8:T12)</f>
        <v/>
      </c>
      <c r="U13" s="118" t="n"/>
      <c r="V13" s="119">
        <f>SUM(V8:V12)</f>
        <v/>
      </c>
      <c r="W13" s="120">
        <f>SUM(W8:W12)</f>
        <v/>
      </c>
      <c r="X13" s="120">
        <f>SUM(X8:X12)</f>
        <v/>
      </c>
      <c r="Y13" s="120">
        <f>SUM(Y8:Y12)</f>
        <v/>
      </c>
      <c r="Z13" s="120">
        <f>SUM(Z8:Z12)</f>
        <v/>
      </c>
      <c r="AA13" s="120">
        <f>SUM(AA8:AA12)</f>
        <v/>
      </c>
      <c r="AB13" s="120">
        <f>SUM(AB8:AB12)</f>
        <v/>
      </c>
      <c r="AC13" s="120">
        <f>SUM(AC8:AC12)</f>
        <v/>
      </c>
      <c r="AD13" s="120">
        <f>SUM(AD8:AD12)</f>
        <v/>
      </c>
      <c r="AE13" s="120">
        <f>SUM(AE8:AE12)</f>
        <v/>
      </c>
      <c r="AF13" s="120">
        <f>SUM(AF8:AF12)</f>
        <v/>
      </c>
      <c r="AG13" s="120">
        <f>SUM(AG8:AG12)</f>
        <v/>
      </c>
      <c r="AH13" s="120" t="n"/>
      <c r="AI13" s="120">
        <f>SUM(AI8:AI12)</f>
        <v/>
      </c>
      <c r="AJ13" s="121">
        <f>SUM(AJ8:AJ12)</f>
        <v/>
      </c>
      <c r="AL13" s="86">
        <f>SUM(AL8:AL12)</f>
        <v/>
      </c>
      <c r="AM13" s="93" t="inlineStr">
        <is>
          <t>% of Gross Potential Rent</t>
        </is>
      </c>
    </row>
    <row r="14" outlineLevel="1" ht="3" customHeight="1">
      <c r="C14" s="51" t="n"/>
      <c r="D14" s="14" t="n"/>
      <c r="E14" s="122" t="n"/>
      <c r="F14" s="123" t="n"/>
      <c r="G14" s="122" t="n"/>
      <c r="H14" s="122" t="n"/>
      <c r="I14" s="122" t="n"/>
      <c r="J14" s="122" t="n"/>
      <c r="K14" s="122" t="n"/>
      <c r="L14" s="122" t="n"/>
      <c r="M14" s="122" t="n"/>
      <c r="N14" s="122" t="n"/>
      <c r="O14" s="122" t="n"/>
      <c r="P14" s="122" t="n"/>
      <c r="Q14" s="122" t="n"/>
      <c r="R14" s="122" t="n"/>
      <c r="S14" s="122" t="n"/>
      <c r="T14" s="124" t="n"/>
      <c r="U14" s="122" t="n"/>
      <c r="V14" s="123" t="n"/>
      <c r="W14" s="122" t="n"/>
      <c r="X14" s="122" t="n"/>
      <c r="Y14" s="122" t="n"/>
      <c r="Z14" s="122" t="n"/>
      <c r="AA14" s="122" t="n"/>
      <c r="AB14" s="122" t="n"/>
      <c r="AC14" s="122" t="n"/>
      <c r="AD14" s="122" t="n"/>
      <c r="AE14" s="122" t="n"/>
      <c r="AF14" s="122" t="n"/>
      <c r="AG14" s="122" t="n"/>
      <c r="AH14" s="122" t="n"/>
      <c r="AI14" s="122" t="n"/>
      <c r="AJ14" s="124" t="n"/>
      <c r="AL14" s="87" t="n"/>
    </row>
    <row r="15" outlineLevel="1" ht="15" customHeight="1">
      <c r="C15" s="48" t="inlineStr">
        <is>
          <t>N/A</t>
        </is>
      </c>
      <c r="D15" s="6" t="inlineStr">
        <is>
          <t>Loss Factors</t>
        </is>
      </c>
      <c r="E15" s="32" t="n"/>
      <c r="F15" s="49" t="n"/>
      <c r="G15" s="32" t="n"/>
      <c r="H15" s="32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2" t="n"/>
      <c r="S15" s="32" t="n"/>
      <c r="T15" s="50" t="n"/>
      <c r="U15" s="32" t="n"/>
      <c r="V15" s="49" t="n"/>
      <c r="W15" s="32" t="n"/>
      <c r="X15" s="32" t="n"/>
      <c r="Y15" s="32" t="n"/>
      <c r="Z15" s="32" t="n"/>
      <c r="AA15" s="32" t="n"/>
      <c r="AB15" s="32" t="n"/>
      <c r="AC15" s="32" t="n"/>
      <c r="AD15" s="32" t="n"/>
      <c r="AE15" s="32" t="n"/>
      <c r="AF15" s="32" t="n"/>
      <c r="AG15" s="32" t="n"/>
      <c r="AH15" s="32" t="n"/>
      <c r="AI15" s="32" t="n"/>
      <c r="AJ15" s="50" t="n"/>
      <c r="AL15" s="32" t="n"/>
    </row>
    <row r="16" outlineLevel="1" ht="15" customHeight="1">
      <c r="C16" s="51" t="inlineStr">
        <is>
          <t>N/A</t>
        </is>
      </c>
      <c r="D16" s="19" t="inlineStr">
        <is>
          <t>Loss/Gain to Lease</t>
        </is>
      </c>
      <c r="E16" s="112" t="n"/>
      <c r="F16" s="104">
        <f>IFERROR((F9/F$8),0)</f>
        <v/>
      </c>
      <c r="G16" s="98">
        <f>IFERROR((G9/G$8),0)</f>
        <v/>
      </c>
      <c r="H16" s="98">
        <f>IFERROR((H9/H$8),0)</f>
        <v/>
      </c>
      <c r="I16" s="98">
        <f>IFERROR((I9/I$8),0)</f>
        <v/>
      </c>
      <c r="J16" s="98">
        <f>IFERROR((J9/J$8),0)</f>
        <v/>
      </c>
      <c r="K16" s="98">
        <f>IFERROR((K9/K$8),0)</f>
        <v/>
      </c>
      <c r="L16" s="98">
        <f>IFERROR((L9/L$8),0)</f>
        <v/>
      </c>
      <c r="M16" s="98">
        <f>IFERROR((M9/M$8),0)</f>
        <v/>
      </c>
      <c r="N16" s="98">
        <f>IFERROR((N9/N$8),0)</f>
        <v/>
      </c>
      <c r="O16" s="98">
        <f>IFERROR((O9/O$8),0)</f>
        <v/>
      </c>
      <c r="P16" s="98">
        <f>IFERROR((P9/P$8),0)</f>
        <v/>
      </c>
      <c r="Q16" s="98">
        <f>IFERROR((Q9/Q$8),0)</f>
        <v/>
      </c>
      <c r="R16" s="98" t="n"/>
      <c r="S16" s="98">
        <f>IFERROR((S9/S$8),0)</f>
        <v/>
      </c>
      <c r="T16" s="99">
        <f>IFERROR((T9/T$8),0)</f>
        <v/>
      </c>
      <c r="U16" s="98" t="n"/>
      <c r="V16" s="104">
        <f>IFERROR((V9/V$8),0)</f>
        <v/>
      </c>
      <c r="W16" s="98">
        <f>IFERROR((W9/W$8),0)</f>
        <v/>
      </c>
      <c r="X16" s="98">
        <f>IFERROR((X9/X$8),0)</f>
        <v/>
      </c>
      <c r="Y16" s="98">
        <f>IFERROR((Y9/Y$8),0)</f>
        <v/>
      </c>
      <c r="Z16" s="98">
        <f>IFERROR((Z9/Z$8),0)</f>
        <v/>
      </c>
      <c r="AA16" s="98">
        <f>IFERROR((AA9/AA$8),0)</f>
        <v/>
      </c>
      <c r="AB16" s="98">
        <f>IFERROR((AB9/AB$8),0)</f>
        <v/>
      </c>
      <c r="AC16" s="98">
        <f>IFERROR((AC9/AC$8),0)</f>
        <v/>
      </c>
      <c r="AD16" s="98">
        <f>IFERROR((AD9/AD$8),0)</f>
        <v/>
      </c>
      <c r="AE16" s="98">
        <f>IFERROR((AE9/AE$8),0)</f>
        <v/>
      </c>
      <c r="AF16" s="98">
        <f>IFERROR((AF9/AF$8),0)</f>
        <v/>
      </c>
      <c r="AG16" s="98">
        <f>IFERROR((AG9/AG$8),0)</f>
        <v/>
      </c>
      <c r="AH16" s="98" t="n"/>
      <c r="AI16" s="98">
        <f>IFERROR((AI9/AI$8),0)</f>
        <v/>
      </c>
      <c r="AJ16" s="99">
        <f>IFERROR((AJ9/AJ$8),0)</f>
        <v/>
      </c>
      <c r="AL16" s="85">
        <f>+IFERROR((AI16/AI$8),0)</f>
        <v/>
      </c>
      <c r="AM16" s="94" t="inlineStr">
        <is>
          <t>% of Gross Potential Rent</t>
        </is>
      </c>
    </row>
    <row r="17" outlineLevel="1" ht="15" customHeight="1">
      <c r="C17" s="51" t="inlineStr">
        <is>
          <t>N/A</t>
        </is>
      </c>
      <c r="D17" s="19" t="inlineStr">
        <is>
          <t>Concessions</t>
        </is>
      </c>
      <c r="E17" s="112" t="n"/>
      <c r="F17" s="104">
        <f>IFERROR((F10/F$8),0)</f>
        <v/>
      </c>
      <c r="G17" s="98">
        <f>IFERROR((G10/G$8),0)</f>
        <v/>
      </c>
      <c r="H17" s="98">
        <f>IFERROR((H10/H$8),0)</f>
        <v/>
      </c>
      <c r="I17" s="98">
        <f>IFERROR((I10/I$8),0)</f>
        <v/>
      </c>
      <c r="J17" s="98">
        <f>IFERROR((J10/J$8),0)</f>
        <v/>
      </c>
      <c r="K17" s="98">
        <f>IFERROR((K10/K$8),0)</f>
        <v/>
      </c>
      <c r="L17" s="98">
        <f>IFERROR((L10/L$8),0)</f>
        <v/>
      </c>
      <c r="M17" s="98">
        <f>IFERROR((M10/M$8),0)</f>
        <v/>
      </c>
      <c r="N17" s="98">
        <f>IFERROR((N10/N$8),0)</f>
        <v/>
      </c>
      <c r="O17" s="98">
        <f>IFERROR((O10/O$8),0)</f>
        <v/>
      </c>
      <c r="P17" s="98">
        <f>IFERROR((P10/P$8),0)</f>
        <v/>
      </c>
      <c r="Q17" s="98">
        <f>IFERROR((Q10/Q$8),0)</f>
        <v/>
      </c>
      <c r="R17" s="98" t="n"/>
      <c r="S17" s="98">
        <f>IFERROR((S10/S$8),0)</f>
        <v/>
      </c>
      <c r="T17" s="99">
        <f>IFERROR((T10/T$8),0)</f>
        <v/>
      </c>
      <c r="U17" s="98" t="n"/>
      <c r="V17" s="104">
        <f>IFERROR((V10/V$8),0)</f>
        <v/>
      </c>
      <c r="W17" s="98">
        <f>IFERROR((W10/W$8),0)</f>
        <v/>
      </c>
      <c r="X17" s="98">
        <f>IFERROR((X10/X$8),0)</f>
        <v/>
      </c>
      <c r="Y17" s="98">
        <f>IFERROR((Y10/Y$8),0)</f>
        <v/>
      </c>
      <c r="Z17" s="98">
        <f>IFERROR((Z10/Z$8),0)</f>
        <v/>
      </c>
      <c r="AA17" s="98">
        <f>IFERROR((AA10/AA$8),0)</f>
        <v/>
      </c>
      <c r="AB17" s="98">
        <f>IFERROR((AB10/AB$8),0)</f>
        <v/>
      </c>
      <c r="AC17" s="98">
        <f>IFERROR((AC10/AC$8),0)</f>
        <v/>
      </c>
      <c r="AD17" s="98">
        <f>IFERROR((AD10/AD$8),0)</f>
        <v/>
      </c>
      <c r="AE17" s="98">
        <f>IFERROR((AE10/AE$8),0)</f>
        <v/>
      </c>
      <c r="AF17" s="98">
        <f>IFERROR((AF10/AF$8),0)</f>
        <v/>
      </c>
      <c r="AG17" s="98">
        <f>IFERROR((AG10/AG$8),0)</f>
        <v/>
      </c>
      <c r="AH17" s="98" t="n"/>
      <c r="AI17" s="98">
        <f>IFERROR((AI10/AI$8),0)</f>
        <v/>
      </c>
      <c r="AJ17" s="99">
        <f>IFERROR((AJ10/AJ$8),0)</f>
        <v/>
      </c>
      <c r="AL17" s="85">
        <f>+IFERROR((AI17/AI$8),0)</f>
        <v/>
      </c>
      <c r="AM17" s="94" t="inlineStr">
        <is>
          <t>% of Gross Potential Rent</t>
        </is>
      </c>
    </row>
    <row r="18" outlineLevel="1" ht="15" customHeight="1">
      <c r="C18" s="51" t="inlineStr">
        <is>
          <t>N/A</t>
        </is>
      </c>
      <c r="D18" s="19" t="inlineStr">
        <is>
          <t>Vacancy</t>
        </is>
      </c>
      <c r="E18" s="112" t="n"/>
      <c r="F18" s="104">
        <f>IFERROR((F11/F$8),0)</f>
        <v/>
      </c>
      <c r="G18" s="98">
        <f>IFERROR((G11/G$8),0)</f>
        <v/>
      </c>
      <c r="H18" s="98">
        <f>IFERROR((H11/H$8),0)</f>
        <v/>
      </c>
      <c r="I18" s="98">
        <f>IFERROR((I11/I$8),0)</f>
        <v/>
      </c>
      <c r="J18" s="98">
        <f>IFERROR((J11/J$8),0)</f>
        <v/>
      </c>
      <c r="K18" s="98">
        <f>IFERROR((K11/K$8),0)</f>
        <v/>
      </c>
      <c r="L18" s="98">
        <f>IFERROR((L11/L$8),0)</f>
        <v/>
      </c>
      <c r="M18" s="98">
        <f>IFERROR((M11/M$8),0)</f>
        <v/>
      </c>
      <c r="N18" s="98">
        <f>IFERROR((N11/N$8),0)</f>
        <v/>
      </c>
      <c r="O18" s="98">
        <f>IFERROR((O11/O$8),0)</f>
        <v/>
      </c>
      <c r="P18" s="98">
        <f>IFERROR((P11/P$8),0)</f>
        <v/>
      </c>
      <c r="Q18" s="98">
        <f>IFERROR((Q11/Q$8),0)</f>
        <v/>
      </c>
      <c r="R18" s="98" t="n"/>
      <c r="S18" s="98">
        <f>IFERROR((S11/S$8),0)</f>
        <v/>
      </c>
      <c r="T18" s="99">
        <f>IFERROR((T11/T$8),0)</f>
        <v/>
      </c>
      <c r="U18" s="98" t="n"/>
      <c r="V18" s="104">
        <f>IFERROR((V11/V$8),0)</f>
        <v/>
      </c>
      <c r="W18" s="98">
        <f>IFERROR((W11/W$8),0)</f>
        <v/>
      </c>
      <c r="X18" s="98">
        <f>IFERROR((X11/X$8),0)</f>
        <v/>
      </c>
      <c r="Y18" s="98">
        <f>IFERROR((Y11/Y$8),0)</f>
        <v/>
      </c>
      <c r="Z18" s="98">
        <f>IFERROR((Z11/Z$8),0)</f>
        <v/>
      </c>
      <c r="AA18" s="98">
        <f>IFERROR((AA11/AA$8),0)</f>
        <v/>
      </c>
      <c r="AB18" s="98">
        <f>IFERROR((AB11/AB$8),0)</f>
        <v/>
      </c>
      <c r="AC18" s="98">
        <f>IFERROR((AC11/AC$8),0)</f>
        <v/>
      </c>
      <c r="AD18" s="98">
        <f>IFERROR((AD11/AD$8),0)</f>
        <v/>
      </c>
      <c r="AE18" s="98">
        <f>IFERROR((AE11/AE$8),0)</f>
        <v/>
      </c>
      <c r="AF18" s="98">
        <f>IFERROR((AF11/AF$8),0)</f>
        <v/>
      </c>
      <c r="AG18" s="98">
        <f>IFERROR((AG11/AG$8),0)</f>
        <v/>
      </c>
      <c r="AH18" s="98" t="n"/>
      <c r="AI18" s="98">
        <f>IFERROR((AI11/AI$8),0)</f>
        <v/>
      </c>
      <c r="AJ18" s="99">
        <f>IFERROR((AJ11/AJ$8),0)</f>
        <v/>
      </c>
      <c r="AL18" s="85">
        <f>+IFERROR((AI18/AI$8),0)</f>
        <v/>
      </c>
      <c r="AM18" s="94" t="inlineStr">
        <is>
          <t>% of Gross Potential Rent</t>
        </is>
      </c>
    </row>
    <row r="19" outlineLevel="1" ht="15" customHeight="1">
      <c r="C19" s="51" t="inlineStr">
        <is>
          <t>N/A</t>
        </is>
      </c>
      <c r="D19" s="19" t="inlineStr">
        <is>
          <t>Loss from Model Units</t>
        </is>
      </c>
      <c r="E19" s="112" t="n"/>
      <c r="F19" s="104">
        <f>IFERROR((F12/F$8),0)</f>
        <v/>
      </c>
      <c r="G19" s="105">
        <f>IFERROR((G12/G$8),0)</f>
        <v/>
      </c>
      <c r="H19" s="105">
        <f>IFERROR((H12/H$8),0)</f>
        <v/>
      </c>
      <c r="I19" s="105">
        <f>IFERROR((I12/I$8),0)</f>
        <v/>
      </c>
      <c r="J19" s="105">
        <f>IFERROR((J12/J$8),0)</f>
        <v/>
      </c>
      <c r="K19" s="105">
        <f>IFERROR((K12/K$8),0)</f>
        <v/>
      </c>
      <c r="L19" s="105">
        <f>IFERROR((L12/L$8),0)</f>
        <v/>
      </c>
      <c r="M19" s="105">
        <f>IFERROR((M12/M$8),0)</f>
        <v/>
      </c>
      <c r="N19" s="105">
        <f>IFERROR((N12/N$8),0)</f>
        <v/>
      </c>
      <c r="O19" s="105">
        <f>IFERROR((O12/O$8),0)</f>
        <v/>
      </c>
      <c r="P19" s="105">
        <f>IFERROR((P12/P$8),0)</f>
        <v/>
      </c>
      <c r="Q19" s="105">
        <f>IFERROR((Q12/Q$8),0)</f>
        <v/>
      </c>
      <c r="R19" s="98" t="n"/>
      <c r="S19" s="105">
        <f>IFERROR((S12/S$8),0)</f>
        <v/>
      </c>
      <c r="T19" s="99">
        <f>IFERROR((T12/T$8),0)</f>
        <v/>
      </c>
      <c r="U19" s="98" t="n"/>
      <c r="V19" s="104">
        <f>IFERROR((V12/V$8),0)</f>
        <v/>
      </c>
      <c r="W19" s="105">
        <f>IFERROR((W12/W$8),0)</f>
        <v/>
      </c>
      <c r="X19" s="105">
        <f>IFERROR((X12/X$8),0)</f>
        <v/>
      </c>
      <c r="Y19" s="105">
        <f>IFERROR((Y12/Y$8),0)</f>
        <v/>
      </c>
      <c r="Z19" s="105">
        <f>IFERROR((Z12/Z$8),0)</f>
        <v/>
      </c>
      <c r="AA19" s="105">
        <f>IFERROR((AA12/AA$8),0)</f>
        <v/>
      </c>
      <c r="AB19" s="105">
        <f>IFERROR((AB12/AB$8),0)</f>
        <v/>
      </c>
      <c r="AC19" s="105">
        <f>IFERROR((AC12/AC$8),0)</f>
        <v/>
      </c>
      <c r="AD19" s="105">
        <f>IFERROR((AD12/AD$8),0)</f>
        <v/>
      </c>
      <c r="AE19" s="105">
        <f>IFERROR((AE12/AE$8),0)</f>
        <v/>
      </c>
      <c r="AF19" s="105">
        <f>IFERROR((AF12/AF$8),0)</f>
        <v/>
      </c>
      <c r="AG19" s="105">
        <f>IFERROR((AG12/AG$8),0)</f>
        <v/>
      </c>
      <c r="AH19" s="98" t="n"/>
      <c r="AI19" s="105">
        <f>IFERROR((AI12/AI$8),0)</f>
        <v/>
      </c>
      <c r="AJ19" s="99">
        <f>IFERROR((AJ12/AJ$8),0)</f>
        <v/>
      </c>
      <c r="AL19" s="85">
        <f>+IFERROR((AI19/AI$8),0)</f>
        <v/>
      </c>
      <c r="AM19" s="94" t="inlineStr">
        <is>
          <t>% of Gross Potential Rent</t>
        </is>
      </c>
    </row>
    <row r="20" outlineLevel="1" ht="15" customHeight="1">
      <c r="C20" s="48" t="inlineStr">
        <is>
          <t>N/A</t>
        </is>
      </c>
      <c r="D20" s="6" t="inlineStr">
        <is>
          <t>Total Loss Factors</t>
        </is>
      </c>
      <c r="E20" s="118" t="n"/>
      <c r="F20" s="100">
        <f>SUM(F16:F19)</f>
        <v/>
      </c>
      <c r="G20" s="101">
        <f>SUM(G16:G19)</f>
        <v/>
      </c>
      <c r="H20" s="101">
        <f>SUM(H16:H19)</f>
        <v/>
      </c>
      <c r="I20" s="101">
        <f>SUM(I16:I19)</f>
        <v/>
      </c>
      <c r="J20" s="101">
        <f>SUM(J16:J19)</f>
        <v/>
      </c>
      <c r="K20" s="101">
        <f>SUM(K16:K19)</f>
        <v/>
      </c>
      <c r="L20" s="101">
        <f>SUM(L16:L19)</f>
        <v/>
      </c>
      <c r="M20" s="101">
        <f>SUM(M16:M19)</f>
        <v/>
      </c>
      <c r="N20" s="101">
        <f>SUM(N16:N19)</f>
        <v/>
      </c>
      <c r="O20" s="101">
        <f>SUM(O16:O19)</f>
        <v/>
      </c>
      <c r="P20" s="101">
        <f>SUM(P16:P19)</f>
        <v/>
      </c>
      <c r="Q20" s="101">
        <f>SUM(Q16:Q19)</f>
        <v/>
      </c>
      <c r="R20" s="101" t="n"/>
      <c r="S20" s="101">
        <f>SUM(S16:S19)</f>
        <v/>
      </c>
      <c r="T20" s="102">
        <f>SUM(T16:T19)</f>
        <v/>
      </c>
      <c r="U20" s="103" t="n"/>
      <c r="V20" s="100">
        <f>SUM(V16:V19)</f>
        <v/>
      </c>
      <c r="W20" s="101">
        <f>SUM(W16:W19)</f>
        <v/>
      </c>
      <c r="X20" s="101">
        <f>SUM(X16:X19)</f>
        <v/>
      </c>
      <c r="Y20" s="101">
        <f>SUM(Y16:Y19)</f>
        <v/>
      </c>
      <c r="Z20" s="101">
        <f>SUM(Z16:Z19)</f>
        <v/>
      </c>
      <c r="AA20" s="101">
        <f>SUM(AA16:AA19)</f>
        <v/>
      </c>
      <c r="AB20" s="101">
        <f>SUM(AB16:AB19)</f>
        <v/>
      </c>
      <c r="AC20" s="101">
        <f>SUM(AC16:AC19)</f>
        <v/>
      </c>
      <c r="AD20" s="101">
        <f>SUM(AD16:AD19)</f>
        <v/>
      </c>
      <c r="AE20" s="101">
        <f>SUM(AE16:AE19)</f>
        <v/>
      </c>
      <c r="AF20" s="101">
        <f>SUM(AF16:AF19)</f>
        <v/>
      </c>
      <c r="AG20" s="101">
        <f>SUM(AG16:AG19)</f>
        <v/>
      </c>
      <c r="AH20" s="101" t="n"/>
      <c r="AI20" s="101">
        <f>SUM(AI16:AI19)</f>
        <v/>
      </c>
      <c r="AJ20" s="102">
        <f>SUM(AJ16:AJ19)</f>
        <v/>
      </c>
      <c r="AL20" s="86">
        <f>SUM(AL16:AL19)</f>
        <v/>
      </c>
      <c r="AM20" s="93" t="inlineStr">
        <is>
          <t>% of Gross Potential Rent</t>
        </is>
      </c>
    </row>
    <row r="21" ht="3" customHeight="1">
      <c r="C21" s="51" t="n"/>
      <c r="D21" s="14" t="n"/>
      <c r="E21" s="122" t="n"/>
      <c r="F21" s="123" t="n"/>
      <c r="G21" s="122" t="n"/>
      <c r="H21" s="122" t="n"/>
      <c r="I21" s="122" t="n"/>
      <c r="J21" s="122" t="n"/>
      <c r="K21" s="122" t="n"/>
      <c r="L21" s="122" t="n"/>
      <c r="M21" s="122" t="n"/>
      <c r="N21" s="122" t="n"/>
      <c r="O21" s="122" t="n"/>
      <c r="P21" s="122" t="n"/>
      <c r="Q21" s="122" t="n"/>
      <c r="R21" s="122" t="n"/>
      <c r="S21" s="122" t="n"/>
      <c r="T21" s="124" t="n"/>
      <c r="U21" s="122" t="n"/>
      <c r="V21" s="123" t="n"/>
      <c r="W21" s="122" t="n"/>
      <c r="X21" s="122" t="n"/>
      <c r="Y21" s="122" t="n"/>
      <c r="Z21" s="122" t="n"/>
      <c r="AA21" s="122" t="n"/>
      <c r="AB21" s="122" t="n"/>
      <c r="AC21" s="122" t="n"/>
      <c r="AD21" s="122" t="n"/>
      <c r="AE21" s="122" t="n"/>
      <c r="AF21" s="122" t="n"/>
      <c r="AG21" s="122" t="n"/>
      <c r="AH21" s="122" t="n"/>
      <c r="AI21" s="122" t="n"/>
      <c r="AJ21" s="124" t="n"/>
      <c r="AL21" s="87" t="n"/>
    </row>
    <row r="22" ht="15" customHeight="1">
      <c r="C22" s="48" t="inlineStr">
        <is>
          <t>4570-0000</t>
        </is>
      </c>
      <c r="D22" s="6" t="inlineStr">
        <is>
          <t>Other Operating Income</t>
        </is>
      </c>
      <c r="E22" s="118" t="n"/>
      <c r="F22" s="125" t="n"/>
      <c r="G22" s="118" t="n"/>
      <c r="H22" s="118" t="n"/>
      <c r="I22" s="118" t="n"/>
      <c r="J22" s="118" t="n"/>
      <c r="K22" s="118" t="n"/>
      <c r="L22" s="118" t="n"/>
      <c r="M22" s="118" t="n"/>
      <c r="N22" s="118" t="n"/>
      <c r="O22" s="118" t="n"/>
      <c r="P22" s="118" t="n"/>
      <c r="Q22" s="118" t="n"/>
      <c r="R22" s="118" t="n"/>
      <c r="S22" s="118" t="n"/>
      <c r="T22" s="126" t="n"/>
      <c r="U22" s="118" t="n"/>
      <c r="V22" s="125" t="n"/>
      <c r="W22" s="118" t="n"/>
      <c r="X22" s="118" t="n"/>
      <c r="Y22" s="118" t="n"/>
      <c r="Z22" s="118" t="n"/>
      <c r="AA22" s="118" t="n"/>
      <c r="AB22" s="118" t="n"/>
      <c r="AC22" s="118" t="n"/>
      <c r="AD22" s="118" t="n"/>
      <c r="AE22" s="118" t="n"/>
      <c r="AF22" s="118" t="n"/>
      <c r="AG22" s="118" t="n"/>
      <c r="AH22" s="118" t="n"/>
      <c r="AI22" s="118" t="n"/>
      <c r="AJ22" s="126" t="n"/>
      <c r="AL22" s="88" t="n"/>
      <c r="AM22" s="36" t="n"/>
    </row>
    <row r="23" ht="15" customHeight="1">
      <c r="C23" s="51" t="inlineStr">
        <is>
          <t>4570-1000</t>
        </is>
      </c>
      <c r="D23" s="19" t="inlineStr">
        <is>
          <t>Holding Deposit Forfeiture</t>
        </is>
      </c>
      <c r="E23" s="108" t="n"/>
      <c r="F23" s="109" t="n">
        <v>-0.75</v>
      </c>
      <c r="G23" s="110" t="n">
        <v>0</v>
      </c>
      <c r="H23" s="110" t="n">
        <v>150</v>
      </c>
      <c r="I23" s="110" t="n">
        <v>450</v>
      </c>
      <c r="J23" s="110" t="n">
        <v>251.5</v>
      </c>
      <c r="K23" s="110" t="n">
        <v>150</v>
      </c>
      <c r="L23" s="110" t="n">
        <v>300</v>
      </c>
      <c r="M23" s="110" t="n">
        <v>198.5</v>
      </c>
      <c r="N23" s="110" t="n">
        <v>600</v>
      </c>
      <c r="O23" s="110" t="n">
        <v>0</v>
      </c>
      <c r="P23" s="110" t="n">
        <v>899.1900000000001</v>
      </c>
      <c r="Q23" s="110" t="n">
        <v>-795.98</v>
      </c>
      <c r="R23" s="108" t="n"/>
      <c r="S23" s="108">
        <f>+SUM($F23:$Q23)</f>
        <v/>
      </c>
      <c r="T23" s="111">
        <f>+IFERROR(($S23/T$4),0)</f>
        <v/>
      </c>
      <c r="U23" s="108" t="n"/>
      <c r="V23" s="109" t="n">
        <v>1020.71</v>
      </c>
      <c r="W23" s="110" t="n">
        <v>450</v>
      </c>
      <c r="X23" s="110" t="n">
        <v>671.61</v>
      </c>
      <c r="Y23" s="110" t="n">
        <v>300</v>
      </c>
      <c r="Z23" s="110" t="n">
        <v>-42.08</v>
      </c>
      <c r="AA23" s="110" t="n">
        <v>150</v>
      </c>
      <c r="AB23" s="110" t="n">
        <v>150</v>
      </c>
      <c r="AC23" s="110" t="n">
        <v>150</v>
      </c>
      <c r="AD23" s="110" t="n">
        <v>0</v>
      </c>
      <c r="AE23" s="110" t="n">
        <v>538.4400000000001</v>
      </c>
      <c r="AF23" s="110" t="n">
        <v>2122.09</v>
      </c>
      <c r="AG23" s="110" t="n">
        <v>514.99</v>
      </c>
      <c r="AH23" s="108" t="n"/>
      <c r="AI23" s="108">
        <f>+SUM($V23:$AG23)</f>
        <v/>
      </c>
      <c r="AJ23" s="111">
        <f>+IFERROR(($AI23/AJ$4),0)</f>
        <v/>
      </c>
      <c r="AL23" s="85">
        <f>+IFERROR((AI23/AI$42),0)</f>
        <v/>
      </c>
      <c r="AM23" s="94" t="inlineStr">
        <is>
          <t>% of Total Other Income</t>
        </is>
      </c>
    </row>
    <row r="24" ht="15" customHeight="1">
      <c r="C24" s="51" t="inlineStr">
        <is>
          <t>4575-0000</t>
        </is>
      </c>
      <c r="D24" s="19" t="inlineStr">
        <is>
          <t>Administration Fees</t>
        </is>
      </c>
      <c r="E24" s="112" t="n"/>
      <c r="F24" s="113" t="n">
        <v>2338.82</v>
      </c>
      <c r="G24" s="114" t="n">
        <v>1705</v>
      </c>
      <c r="H24" s="114" t="n">
        <v>2575</v>
      </c>
      <c r="I24" s="114" t="n">
        <v>1505</v>
      </c>
      <c r="J24" s="114" t="n">
        <v>1050</v>
      </c>
      <c r="K24" s="114" t="n">
        <v>854.98</v>
      </c>
      <c r="L24" s="114" t="n">
        <v>940</v>
      </c>
      <c r="M24" s="114" t="n">
        <v>1070</v>
      </c>
      <c r="N24" s="114" t="n">
        <v>2270</v>
      </c>
      <c r="O24" s="114" t="n">
        <v>2305</v>
      </c>
      <c r="P24" s="114" t="n">
        <v>2000</v>
      </c>
      <c r="Q24" s="114" t="n">
        <v>1845</v>
      </c>
      <c r="R24" s="112" t="n"/>
      <c r="S24" s="112">
        <f>+SUM($F24:$Q24)</f>
        <v/>
      </c>
      <c r="T24" s="115">
        <f>+IFERROR(($S24/T$4),0)</f>
        <v/>
      </c>
      <c r="U24" s="112" t="n"/>
      <c r="V24" s="113" t="n">
        <v>1660</v>
      </c>
      <c r="W24" s="114" t="n">
        <v>2260</v>
      </c>
      <c r="X24" s="114" t="n">
        <v>2295</v>
      </c>
      <c r="Y24" s="114" t="n">
        <v>590.3</v>
      </c>
      <c r="Z24" s="114" t="n">
        <v>2315</v>
      </c>
      <c r="AA24" s="114" t="n">
        <v>1545</v>
      </c>
      <c r="AB24" s="114" t="n">
        <v>1635</v>
      </c>
      <c r="AC24" s="114" t="n">
        <v>2570</v>
      </c>
      <c r="AD24" s="114" t="n">
        <v>2750</v>
      </c>
      <c r="AE24" s="114" t="n">
        <v>2005</v>
      </c>
      <c r="AF24" s="114" t="n">
        <v>1495</v>
      </c>
      <c r="AG24" s="114" t="n">
        <v>1700</v>
      </c>
      <c r="AH24" s="112" t="n"/>
      <c r="AI24" s="112">
        <f>+SUM($V24:$AG24)</f>
        <v/>
      </c>
      <c r="AJ24" s="115">
        <f>+IFERROR(($AI24/AJ$4),0)</f>
        <v/>
      </c>
      <c r="AL24" s="85">
        <f>+IFERROR((AI24/AI$42),0)</f>
        <v/>
      </c>
      <c r="AM24" s="94" t="inlineStr">
        <is>
          <t>% of Total Other Income</t>
        </is>
      </c>
    </row>
    <row r="25" ht="15" customHeight="1">
      <c r="C25" s="51" t="inlineStr">
        <is>
          <t>N/A</t>
        </is>
      </c>
      <c r="D25" s="19" t="inlineStr">
        <is>
          <t>Convenience Fees</t>
        </is>
      </c>
      <c r="E25" s="112" t="n"/>
      <c r="F25" s="113" t="n">
        <v>756.35</v>
      </c>
      <c r="G25" s="114" t="n">
        <v>1349.21</v>
      </c>
      <c r="H25" s="114" t="n">
        <v>114.8</v>
      </c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4" t="n">
        <v>0</v>
      </c>
      <c r="O25" s="114" t="n">
        <v>0</v>
      </c>
      <c r="P25" s="114" t="n">
        <v>0</v>
      </c>
      <c r="Q25" s="114" t="n">
        <v>0</v>
      </c>
      <c r="R25" s="112" t="n"/>
      <c r="S25" s="112">
        <f>+SUM($F25:$Q25)</f>
        <v/>
      </c>
      <c r="T25" s="115">
        <f>+IFERROR(($S25/T$4),0)</f>
        <v/>
      </c>
      <c r="U25" s="112" t="n"/>
      <c r="V25" s="113" t="n">
        <v>0</v>
      </c>
      <c r="W25" s="114" t="n">
        <v>0</v>
      </c>
      <c r="X25" s="114" t="n">
        <v>0</v>
      </c>
      <c r="Y25" s="114" t="n">
        <v>0</v>
      </c>
      <c r="Z25" s="114" t="n">
        <v>0</v>
      </c>
      <c r="AA25" s="114" t="n">
        <v>0</v>
      </c>
      <c r="AB25" s="114" t="n">
        <v>0</v>
      </c>
      <c r="AC25" s="114" t="n">
        <v>0</v>
      </c>
      <c r="AD25" s="114" t="n">
        <v>0</v>
      </c>
      <c r="AE25" s="114" t="n">
        <v>0</v>
      </c>
      <c r="AF25" s="114" t="n">
        <v>0</v>
      </c>
      <c r="AG25" s="114" t="n">
        <v>0</v>
      </c>
      <c r="AH25" s="112" t="n"/>
      <c r="AI25" s="112">
        <f>+SUM($V25:$AG25)</f>
        <v/>
      </c>
      <c r="AJ25" s="115">
        <f>+IFERROR(($AI25/AJ$4),0)</f>
        <v/>
      </c>
      <c r="AL25" s="85">
        <f>+IFERROR((AI25/AI$42),0)</f>
        <v/>
      </c>
      <c r="AM25" s="94" t="inlineStr">
        <is>
          <t>% of Total Other Income</t>
        </is>
      </c>
    </row>
    <row r="26" ht="15" customHeight="1">
      <c r="C26" s="51" t="inlineStr">
        <is>
          <t>4585-0000</t>
        </is>
      </c>
      <c r="D26" s="19" t="inlineStr">
        <is>
          <t>Month to Month Fees</t>
        </is>
      </c>
      <c r="E26" s="112" t="n"/>
      <c r="F26" s="113" t="n">
        <v>1682.58</v>
      </c>
      <c r="G26" s="114" t="n">
        <v>1746.2</v>
      </c>
      <c r="H26" s="114" t="n">
        <v>1779.02</v>
      </c>
      <c r="I26" s="114" t="n">
        <v>1145.44</v>
      </c>
      <c r="J26" s="114" t="n">
        <v>1400.67</v>
      </c>
      <c r="K26" s="114" t="n">
        <v>1606.33</v>
      </c>
      <c r="L26" s="114" t="n">
        <v>2844.16</v>
      </c>
      <c r="M26" s="114" t="n">
        <v>2367.56</v>
      </c>
      <c r="N26" s="114" t="n">
        <v>2523.32</v>
      </c>
      <c r="O26" s="114" t="n">
        <v>2725.19</v>
      </c>
      <c r="P26" s="114" t="n">
        <v>2624.67</v>
      </c>
      <c r="Q26" s="114" t="n">
        <v>2931.63</v>
      </c>
      <c r="R26" s="112" t="n"/>
      <c r="S26" s="112">
        <f>+SUM($F26:$Q26)</f>
        <v/>
      </c>
      <c r="T26" s="115">
        <f>+IFERROR(($S26/T$4),0)</f>
        <v/>
      </c>
      <c r="U26" s="112" t="n"/>
      <c r="V26" s="113" t="n">
        <v>3451.13</v>
      </c>
      <c r="W26" s="114" t="n">
        <v>3377.5</v>
      </c>
      <c r="X26" s="114" t="n">
        <v>3360.17</v>
      </c>
      <c r="Y26" s="114" t="n">
        <v>3420.1</v>
      </c>
      <c r="Z26" s="114" t="n">
        <v>3571.61</v>
      </c>
      <c r="AA26" s="114" t="n">
        <v>3244.12</v>
      </c>
      <c r="AB26" s="114" t="n">
        <v>3162.09</v>
      </c>
      <c r="AC26" s="114" t="n">
        <v>3120.18</v>
      </c>
      <c r="AD26" s="114" t="n">
        <v>3757.5</v>
      </c>
      <c r="AE26" s="114" t="n">
        <v>3570.16</v>
      </c>
      <c r="AF26" s="114" t="n">
        <v>3415</v>
      </c>
      <c r="AG26" s="114" t="n">
        <v>3139.51</v>
      </c>
      <c r="AH26" s="112" t="n"/>
      <c r="AI26" s="112">
        <f>+SUM($V26:$AG26)</f>
        <v/>
      </c>
      <c r="AJ26" s="115">
        <f>+IFERROR(($AI26/AJ$4),0)</f>
        <v/>
      </c>
      <c r="AL26" s="85">
        <f>+IFERROR((AI26/AI$42),0)</f>
        <v/>
      </c>
      <c r="AM26" s="94" t="inlineStr">
        <is>
          <t>% of Total Other Income</t>
        </is>
      </c>
    </row>
    <row r="27" ht="15" customHeight="1">
      <c r="C27" s="51" t="inlineStr">
        <is>
          <t>4600-0000</t>
        </is>
      </c>
      <c r="D27" s="19" t="inlineStr">
        <is>
          <t>Application Fees</t>
        </is>
      </c>
      <c r="E27" s="112" t="n"/>
      <c r="F27" s="113" t="n">
        <v>1250</v>
      </c>
      <c r="G27" s="114" t="n">
        <v>1150</v>
      </c>
      <c r="H27" s="114" t="n">
        <v>1350</v>
      </c>
      <c r="I27" s="114" t="n">
        <v>550</v>
      </c>
      <c r="J27" s="114" t="n">
        <v>750</v>
      </c>
      <c r="K27" s="114" t="n">
        <v>1800</v>
      </c>
      <c r="L27" s="114" t="n">
        <v>2200</v>
      </c>
      <c r="M27" s="114" t="n">
        <v>1100</v>
      </c>
      <c r="N27" s="114" t="n">
        <v>1700</v>
      </c>
      <c r="O27" s="114" t="n">
        <v>650</v>
      </c>
      <c r="P27" s="114" t="n">
        <v>650</v>
      </c>
      <c r="Q27" s="114" t="n">
        <v>450</v>
      </c>
      <c r="R27" s="112" t="n"/>
      <c r="S27" s="112">
        <f>+SUM($F27:$Q27)</f>
        <v/>
      </c>
      <c r="T27" s="115">
        <f>+IFERROR(($S27/T$4),0)</f>
        <v/>
      </c>
      <c r="U27" s="112" t="n"/>
      <c r="V27" s="113" t="n">
        <v>1450</v>
      </c>
      <c r="W27" s="114" t="n">
        <v>1200.75</v>
      </c>
      <c r="X27" s="114" t="n">
        <v>800</v>
      </c>
      <c r="Y27" s="114" t="n">
        <v>1150</v>
      </c>
      <c r="Z27" s="114" t="n">
        <v>1100</v>
      </c>
      <c r="AA27" s="114" t="n">
        <v>500</v>
      </c>
      <c r="AB27" s="114" t="n">
        <v>500</v>
      </c>
      <c r="AC27" s="114" t="n">
        <v>650.75</v>
      </c>
      <c r="AD27" s="114" t="n">
        <v>400</v>
      </c>
      <c r="AE27" s="114" t="n">
        <v>600</v>
      </c>
      <c r="AF27" s="114" t="n">
        <v>250</v>
      </c>
      <c r="AG27" s="114" t="n">
        <v>1050</v>
      </c>
      <c r="AH27" s="112" t="n"/>
      <c r="AI27" s="112">
        <f>+SUM($V27:$AG27)</f>
        <v/>
      </c>
      <c r="AJ27" s="115">
        <f>+IFERROR(($AI27/AJ$4),0)</f>
        <v/>
      </c>
      <c r="AL27" s="85">
        <f>+IFERROR((AI27/AI$42),0)</f>
        <v/>
      </c>
      <c r="AM27" s="94" t="inlineStr">
        <is>
          <t>% of Total Other Income</t>
        </is>
      </c>
    </row>
    <row r="28" ht="15" customHeight="1">
      <c r="C28" s="51" t="inlineStr">
        <is>
          <t>4615-0000</t>
        </is>
      </c>
      <c r="D28" s="19" t="inlineStr">
        <is>
          <t>Pet Rent</t>
        </is>
      </c>
      <c r="E28" s="112" t="n"/>
      <c r="F28" s="113" t="n">
        <v>1285.5</v>
      </c>
      <c r="G28" s="114" t="n">
        <v>1282.07</v>
      </c>
      <c r="H28" s="114" t="n">
        <v>1295.49</v>
      </c>
      <c r="I28" s="114" t="n">
        <v>1225.32</v>
      </c>
      <c r="J28" s="114" t="n">
        <v>1298.71</v>
      </c>
      <c r="K28" s="114" t="n">
        <v>1262.67</v>
      </c>
      <c r="L28" s="114" t="n">
        <v>1208.98</v>
      </c>
      <c r="M28" s="114" t="n">
        <v>1172.91</v>
      </c>
      <c r="N28" s="114" t="n">
        <v>1148</v>
      </c>
      <c r="O28" s="114" t="n">
        <v>1273.87</v>
      </c>
      <c r="P28" s="114" t="n">
        <v>1368.67</v>
      </c>
      <c r="Q28" s="114" t="n">
        <v>1343.88</v>
      </c>
      <c r="R28" s="112" t="n"/>
      <c r="S28" s="112">
        <f>+SUM($F28:$Q28)</f>
        <v/>
      </c>
      <c r="T28" s="115">
        <f>+IFERROR(($S28/T$4),0)</f>
        <v/>
      </c>
      <c r="U28" s="112" t="n"/>
      <c r="V28" s="113" t="n">
        <v>1307.09</v>
      </c>
      <c r="W28" s="114" t="n">
        <v>1237.49</v>
      </c>
      <c r="X28" s="114" t="n">
        <v>1200</v>
      </c>
      <c r="Y28" s="114" t="n">
        <v>1294.67</v>
      </c>
      <c r="Z28" s="114" t="n">
        <v>1366.45</v>
      </c>
      <c r="AA28" s="114" t="n">
        <v>1257.66</v>
      </c>
      <c r="AB28" s="114" t="n">
        <v>1126.41</v>
      </c>
      <c r="AC28" s="114" t="n">
        <v>1173.54</v>
      </c>
      <c r="AD28" s="114" t="n">
        <v>1286</v>
      </c>
      <c r="AE28" s="114" t="n">
        <v>1321.29</v>
      </c>
      <c r="AF28" s="114" t="n">
        <v>1380</v>
      </c>
      <c r="AG28" s="114" t="n">
        <v>1418.06</v>
      </c>
      <c r="AH28" s="112" t="n"/>
      <c r="AI28" s="112">
        <f>+SUM($V28:$AG28)</f>
        <v/>
      </c>
      <c r="AJ28" s="115">
        <f>+IFERROR(($AI28/AJ$4),0)</f>
        <v/>
      </c>
      <c r="AL28" s="85">
        <f>+IFERROR((AI28/AI$42),0)</f>
        <v/>
      </c>
      <c r="AM28" s="94" t="inlineStr">
        <is>
          <t>% of Total Other Income</t>
        </is>
      </c>
    </row>
    <row r="29" ht="15" customHeight="1">
      <c r="C29" s="51" t="inlineStr">
        <is>
          <t>4620-0000</t>
        </is>
      </c>
      <c r="D29" s="19" t="inlineStr">
        <is>
          <t>Pet Fees</t>
        </is>
      </c>
      <c r="E29" s="112" t="n"/>
      <c r="F29" s="113" t="n">
        <v>827.75</v>
      </c>
      <c r="G29" s="114" t="n">
        <v>380</v>
      </c>
      <c r="H29" s="114" t="n">
        <v>980</v>
      </c>
      <c r="I29" s="114" t="n">
        <v>680</v>
      </c>
      <c r="J29" s="114" t="n">
        <v>380</v>
      </c>
      <c r="K29" s="114" t="n">
        <v>358</v>
      </c>
      <c r="L29" s="114" t="n">
        <v>587.1</v>
      </c>
      <c r="M29" s="114" t="n">
        <v>930</v>
      </c>
      <c r="N29" s="114" t="n">
        <v>1219</v>
      </c>
      <c r="O29" s="114" t="n">
        <v>1800</v>
      </c>
      <c r="P29" s="114" t="n">
        <v>600</v>
      </c>
      <c r="Q29" s="114" t="n">
        <v>900</v>
      </c>
      <c r="R29" s="112" t="n"/>
      <c r="S29" s="112">
        <f>+SUM($F29:$Q29)</f>
        <v/>
      </c>
      <c r="T29" s="115">
        <f>+IFERROR(($S29/T$4),0)</f>
        <v/>
      </c>
      <c r="U29" s="112" t="n"/>
      <c r="V29" s="113" t="n">
        <v>0</v>
      </c>
      <c r="W29" s="114" t="n">
        <v>1200</v>
      </c>
      <c r="X29" s="114" t="n">
        <v>600</v>
      </c>
      <c r="Y29" s="114" t="n">
        <v>1200</v>
      </c>
      <c r="Z29" s="114" t="n">
        <v>900</v>
      </c>
      <c r="AA29" s="114" t="n">
        <v>300</v>
      </c>
      <c r="AB29" s="114" t="n">
        <v>0</v>
      </c>
      <c r="AC29" s="114" t="n">
        <v>1500</v>
      </c>
      <c r="AD29" s="114" t="n">
        <v>2104.5</v>
      </c>
      <c r="AE29" s="114" t="n">
        <v>600</v>
      </c>
      <c r="AF29" s="114" t="n">
        <v>900</v>
      </c>
      <c r="AG29" s="114" t="n">
        <v>0</v>
      </c>
      <c r="AH29" s="112" t="n"/>
      <c r="AI29" s="112">
        <f>+SUM($V29:$AG29)</f>
        <v/>
      </c>
      <c r="AJ29" s="115">
        <f>+IFERROR(($AI29/AJ$4),0)</f>
        <v/>
      </c>
      <c r="AL29" s="85">
        <f>+IFERROR((AI29/AI$42),0)</f>
        <v/>
      </c>
      <c r="AM29" s="94" t="inlineStr">
        <is>
          <t>% of Total Other Income</t>
        </is>
      </c>
    </row>
    <row r="30" ht="15" customHeight="1">
      <c r="C30" s="51" t="inlineStr">
        <is>
          <t>4625-0000</t>
        </is>
      </c>
      <c r="D30" s="19" t="inlineStr">
        <is>
          <t>Termination Fees</t>
        </is>
      </c>
      <c r="E30" s="112" t="n"/>
      <c r="F30" s="113" t="n">
        <v>0</v>
      </c>
      <c r="G30" s="114" t="n">
        <v>0</v>
      </c>
      <c r="H30" s="114" t="n">
        <v>4946.48</v>
      </c>
      <c r="I30" s="114" t="n">
        <v>468.91</v>
      </c>
      <c r="J30" s="114" t="n">
        <v>-920.84</v>
      </c>
      <c r="K30" s="114" t="n">
        <v>4392.3</v>
      </c>
      <c r="L30" s="114" t="n">
        <v>-1928.87</v>
      </c>
      <c r="M30" s="114" t="n">
        <v>0</v>
      </c>
      <c r="N30" s="114" t="n">
        <v>2300</v>
      </c>
      <c r="O30" s="114" t="n">
        <v>2446.04</v>
      </c>
      <c r="P30" s="114" t="n">
        <v>2160</v>
      </c>
      <c r="Q30" s="114" t="n">
        <v>2750</v>
      </c>
      <c r="R30" s="112" t="n"/>
      <c r="S30" s="112">
        <f>+SUM($F30:$Q30)</f>
        <v/>
      </c>
      <c r="T30" s="115">
        <f>+IFERROR(($S30/T$4),0)</f>
        <v/>
      </c>
      <c r="U30" s="112" t="n"/>
      <c r="V30" s="113" t="n">
        <v>2750</v>
      </c>
      <c r="W30" s="114" t="n">
        <v>-905.01</v>
      </c>
      <c r="X30" s="114" t="n">
        <v>-155.99</v>
      </c>
      <c r="Y30" s="114" t="n">
        <v>0</v>
      </c>
      <c r="Z30" s="114" t="n">
        <v>3538.33</v>
      </c>
      <c r="AA30" s="114" t="n">
        <v>0</v>
      </c>
      <c r="AB30" s="114" t="n">
        <v>6847.39</v>
      </c>
      <c r="AC30" s="114" t="n">
        <v>2330</v>
      </c>
      <c r="AD30" s="114" t="n">
        <v>3341.87</v>
      </c>
      <c r="AE30" s="114" t="n">
        <v>-650</v>
      </c>
      <c r="AF30" s="114" t="n">
        <v>986.23</v>
      </c>
      <c r="AG30" s="114" t="n">
        <v>0</v>
      </c>
      <c r="AH30" s="112" t="n"/>
      <c r="AI30" s="112">
        <f>+SUM($V30:$AG30)</f>
        <v/>
      </c>
      <c r="AJ30" s="115">
        <f>+IFERROR(($AI30/AJ$4),0)</f>
        <v/>
      </c>
      <c r="AL30" s="85">
        <f>+IFERROR((AI30/AI$42),0)</f>
        <v/>
      </c>
      <c r="AM30" s="94" t="inlineStr">
        <is>
          <t>% of Total Other Income</t>
        </is>
      </c>
    </row>
    <row r="31" ht="15" customHeight="1">
      <c r="C31" s="51" t="inlineStr">
        <is>
          <t>4630-0000</t>
        </is>
      </c>
      <c r="D31" s="19" t="inlineStr">
        <is>
          <t>Late Fees</t>
        </is>
      </c>
      <c r="E31" s="112" t="n"/>
      <c r="F31" s="113" t="n">
        <v>1685</v>
      </c>
      <c r="G31" s="114" t="n">
        <v>2300</v>
      </c>
      <c r="H31" s="114" t="n">
        <v>1420</v>
      </c>
      <c r="I31" s="114" t="n">
        <v>290</v>
      </c>
      <c r="J31" s="114" t="n">
        <v>-515</v>
      </c>
      <c r="K31" s="114" t="n">
        <v>0</v>
      </c>
      <c r="L31" s="114" t="n">
        <v>715</v>
      </c>
      <c r="M31" s="114" t="n">
        <v>2165</v>
      </c>
      <c r="N31" s="114" t="n">
        <v>2025</v>
      </c>
      <c r="O31" s="114" t="n">
        <v>1830</v>
      </c>
      <c r="P31" s="114" t="n">
        <v>2800</v>
      </c>
      <c r="Q31" s="114" t="n">
        <v>2060</v>
      </c>
      <c r="R31" s="112" t="n"/>
      <c r="S31" s="112">
        <f>+SUM($F31:$Q31)</f>
        <v/>
      </c>
      <c r="T31" s="115">
        <f>+IFERROR(($S31/T$4),0)</f>
        <v/>
      </c>
      <c r="U31" s="112" t="n"/>
      <c r="V31" s="113" t="n">
        <v>2125.06</v>
      </c>
      <c r="W31" s="114" t="n">
        <v>1154.77</v>
      </c>
      <c r="X31" s="114" t="n">
        <v>1450</v>
      </c>
      <c r="Y31" s="114" t="n">
        <v>705</v>
      </c>
      <c r="Z31" s="114" t="n">
        <v>1705</v>
      </c>
      <c r="AA31" s="114" t="n">
        <v>1550</v>
      </c>
      <c r="AB31" s="114" t="n">
        <v>1250</v>
      </c>
      <c r="AC31" s="114" t="n">
        <v>1830</v>
      </c>
      <c r="AD31" s="114" t="n">
        <v>2415</v>
      </c>
      <c r="AE31" s="114" t="n">
        <v>905</v>
      </c>
      <c r="AF31" s="114" t="n">
        <v>1790</v>
      </c>
      <c r="AG31" s="114" t="n">
        <v>2080</v>
      </c>
      <c r="AH31" s="112" t="n"/>
      <c r="AI31" s="112">
        <f>+SUM($V31:$AG31)</f>
        <v/>
      </c>
      <c r="AJ31" s="115">
        <f>+IFERROR(($AI31/AJ$4),0)</f>
        <v/>
      </c>
      <c r="AL31" s="85">
        <f>+IFERROR((AI31/AI$42),0)</f>
        <v/>
      </c>
      <c r="AM31" s="94" t="inlineStr">
        <is>
          <t>% of Total Other Income</t>
        </is>
      </c>
    </row>
    <row r="32" ht="15" customHeight="1">
      <c r="C32" s="51" t="inlineStr">
        <is>
          <t>4650-0000</t>
        </is>
      </c>
      <c r="D32" s="19" t="inlineStr">
        <is>
          <t>Valet Trash Fees</t>
        </is>
      </c>
      <c r="E32" s="112" t="n"/>
      <c r="F32" s="113" t="n">
        <v>1277.79</v>
      </c>
      <c r="G32" s="114" t="n">
        <v>1294.26</v>
      </c>
      <c r="H32" s="114" t="n">
        <v>1210.06</v>
      </c>
      <c r="I32" s="114" t="n">
        <v>1809.88</v>
      </c>
      <c r="J32" s="114" t="n">
        <v>1755</v>
      </c>
      <c r="K32" s="114" t="n">
        <v>1732.97</v>
      </c>
      <c r="L32" s="114" t="n">
        <v>1895.39</v>
      </c>
      <c r="M32" s="114" t="n">
        <v>1932.61</v>
      </c>
      <c r="N32" s="114" t="n">
        <v>1923.93</v>
      </c>
      <c r="O32" s="114" t="n">
        <v>1943.82</v>
      </c>
      <c r="P32" s="114" t="n">
        <v>2049.64</v>
      </c>
      <c r="Q32" s="114" t="n">
        <v>2087.34</v>
      </c>
      <c r="R32" s="112" t="n"/>
      <c r="S32" s="112">
        <f>+SUM($F32:$Q32)</f>
        <v/>
      </c>
      <c r="T32" s="115">
        <f>+IFERROR(($S32/T$4),0)</f>
        <v/>
      </c>
      <c r="U32" s="112" t="n"/>
      <c r="V32" s="113" t="n">
        <v>2009.35</v>
      </c>
      <c r="W32" s="114" t="n">
        <v>1951.62</v>
      </c>
      <c r="X32" s="114" t="n">
        <v>1852.12</v>
      </c>
      <c r="Y32" s="114" t="n">
        <v>1926.53</v>
      </c>
      <c r="Z32" s="114" t="n">
        <v>1999.65</v>
      </c>
      <c r="AA32" s="114" t="n">
        <v>1965.84</v>
      </c>
      <c r="AB32" s="114" t="n">
        <v>1773.39</v>
      </c>
      <c r="AC32" s="114" t="n">
        <v>1775.42</v>
      </c>
      <c r="AD32" s="114" t="n">
        <v>1977.26</v>
      </c>
      <c r="AE32" s="114" t="n">
        <v>2106.09</v>
      </c>
      <c r="AF32" s="114" t="n">
        <v>2103.93</v>
      </c>
      <c r="AG32" s="114" t="n">
        <v>2045.61</v>
      </c>
      <c r="AH32" s="112" t="n"/>
      <c r="AI32" s="112">
        <f>+SUM($V32:$AG32)</f>
        <v/>
      </c>
      <c r="AJ32" s="115">
        <f>+IFERROR(($AI32/AJ$4),0)</f>
        <v/>
      </c>
      <c r="AL32" s="85">
        <f>+IFERROR((AI32/AI$42),0)</f>
        <v/>
      </c>
      <c r="AM32" s="94" t="inlineStr">
        <is>
          <t>% of Total Other Income</t>
        </is>
      </c>
    </row>
    <row r="33" ht="15" customHeight="1">
      <c r="C33" s="51" t="inlineStr">
        <is>
          <t>4670-0000</t>
        </is>
      </c>
      <c r="D33" s="19" t="inlineStr">
        <is>
          <t>Tenant Utility Fees</t>
        </is>
      </c>
      <c r="E33" s="112" t="n"/>
      <c r="F33" s="113" t="n">
        <v>5700.97</v>
      </c>
      <c r="G33" s="114" t="n">
        <v>4867.53</v>
      </c>
      <c r="H33" s="114" t="n">
        <v>6545.44</v>
      </c>
      <c r="I33" s="114" t="n">
        <v>5547.77</v>
      </c>
      <c r="J33" s="114" t="n">
        <v>5767.69</v>
      </c>
      <c r="K33" s="114" t="n">
        <v>5784.61</v>
      </c>
      <c r="L33" s="114" t="n">
        <v>5624.68</v>
      </c>
      <c r="M33" s="114" t="n">
        <v>6049.57</v>
      </c>
      <c r="N33" s="114" t="n">
        <v>6232.32</v>
      </c>
      <c r="O33" s="114" t="n">
        <v>6087.43</v>
      </c>
      <c r="P33" s="114" t="n">
        <v>5711.43</v>
      </c>
      <c r="Q33" s="114" t="n">
        <v>6180.97</v>
      </c>
      <c r="R33" s="112" t="n"/>
      <c r="S33" s="112">
        <f>+SUM($F33:$Q33)</f>
        <v/>
      </c>
      <c r="T33" s="115">
        <f>+IFERROR(($S33/T$4),0)</f>
        <v/>
      </c>
      <c r="U33" s="112" t="n"/>
      <c r="V33" s="113" t="n">
        <v>5575</v>
      </c>
      <c r="W33" s="114" t="n">
        <v>5600.06</v>
      </c>
      <c r="X33" s="114" t="n">
        <v>5722.47</v>
      </c>
      <c r="Y33" s="114" t="n">
        <v>181.88</v>
      </c>
      <c r="Z33" s="114" t="n">
        <v>6070.13</v>
      </c>
      <c r="AA33" s="114" t="n">
        <v>5228.34</v>
      </c>
      <c r="AB33" s="114" t="n">
        <v>6005.43</v>
      </c>
      <c r="AC33" s="114" t="n">
        <v>5544.97</v>
      </c>
      <c r="AD33" s="114" t="n">
        <v>5716.76</v>
      </c>
      <c r="AE33" s="114" t="n">
        <v>6138.71</v>
      </c>
      <c r="AF33" s="114" t="n">
        <v>6540.94</v>
      </c>
      <c r="AG33" s="114" t="n">
        <v>6167.26</v>
      </c>
      <c r="AH33" s="112" t="n"/>
      <c r="AI33" s="112">
        <f>+SUM($V33:$AG33)</f>
        <v/>
      </c>
      <c r="AJ33" s="115">
        <f>+IFERROR(($AI33/AJ$4),0)</f>
        <v/>
      </c>
      <c r="AL33" s="85">
        <f>+IFERROR((AI33/AI$42),0)</f>
        <v/>
      </c>
      <c r="AM33" s="94" t="inlineStr">
        <is>
          <t>% of Total Other Income</t>
        </is>
      </c>
    </row>
    <row r="34" ht="15" customHeight="1">
      <c r="C34" s="51" t="inlineStr">
        <is>
          <t>4680-0000</t>
        </is>
      </c>
      <c r="D34" s="19" t="inlineStr">
        <is>
          <t>Lock/Key Fees</t>
        </is>
      </c>
      <c r="E34" s="112" t="n"/>
      <c r="F34" s="113" t="n">
        <v>50</v>
      </c>
      <c r="G34" s="114" t="n">
        <v>100</v>
      </c>
      <c r="H34" s="114" t="n">
        <v>50</v>
      </c>
      <c r="I34" s="114" t="n">
        <v>0</v>
      </c>
      <c r="J34" s="114" t="n">
        <v>0</v>
      </c>
      <c r="K34" s="114" t="n">
        <v>50</v>
      </c>
      <c r="L34" s="114" t="n">
        <v>-50</v>
      </c>
      <c r="M34" s="114" t="n">
        <v>0</v>
      </c>
      <c r="N34" s="114" t="n">
        <v>65</v>
      </c>
      <c r="O34" s="114" t="n">
        <v>150.75</v>
      </c>
      <c r="P34" s="114" t="n">
        <v>0</v>
      </c>
      <c r="Q34" s="114" t="n">
        <v>50.38</v>
      </c>
      <c r="R34" s="112" t="n"/>
      <c r="S34" s="112">
        <f>+SUM($F34:$Q34)</f>
        <v/>
      </c>
      <c r="T34" s="115">
        <f>+IFERROR(($S34/T$4),0)</f>
        <v/>
      </c>
      <c r="U34" s="112" t="n"/>
      <c r="V34" s="113" t="n">
        <v>0</v>
      </c>
      <c r="W34" s="114" t="n">
        <v>25</v>
      </c>
      <c r="X34" s="114" t="n">
        <v>0</v>
      </c>
      <c r="Y34" s="114" t="n">
        <v>0</v>
      </c>
      <c r="Z34" s="114" t="n">
        <v>50</v>
      </c>
      <c r="AA34" s="114" t="n">
        <v>175</v>
      </c>
      <c r="AB34" s="114" t="n">
        <v>0</v>
      </c>
      <c r="AC34" s="114" t="n">
        <v>50</v>
      </c>
      <c r="AD34" s="114" t="n">
        <v>260.75</v>
      </c>
      <c r="AE34" s="114" t="n">
        <v>0</v>
      </c>
      <c r="AF34" s="114" t="n">
        <v>100</v>
      </c>
      <c r="AG34" s="114" t="n">
        <v>60</v>
      </c>
      <c r="AH34" s="112" t="n"/>
      <c r="AI34" s="112">
        <f>+SUM($V34:$AG34)</f>
        <v/>
      </c>
      <c r="AJ34" s="115">
        <f>+IFERROR(($AI34/AJ$4),0)</f>
        <v/>
      </c>
      <c r="AL34" s="85">
        <f>+IFERROR((AI34/AI$42),0)</f>
        <v/>
      </c>
      <c r="AM34" s="94" t="inlineStr">
        <is>
          <t>% of Total Other Income</t>
        </is>
      </c>
    </row>
    <row r="35" ht="15" customHeight="1">
      <c r="C35" s="51" t="inlineStr">
        <is>
          <t>4685-0000</t>
        </is>
      </c>
      <c r="D35" s="19" t="inlineStr">
        <is>
          <t>Misc. Rental Item Fees</t>
        </is>
      </c>
      <c r="E35" s="112" t="n"/>
      <c r="F35" s="113" t="n">
        <v>1913.94</v>
      </c>
      <c r="G35" s="114" t="n">
        <v>1820.15</v>
      </c>
      <c r="H35" s="114" t="n">
        <v>1792.59</v>
      </c>
      <c r="I35" s="114" t="n">
        <v>1736.39</v>
      </c>
      <c r="J35" s="114" t="n">
        <v>1754.33</v>
      </c>
      <c r="K35" s="114" t="n">
        <v>1735.62</v>
      </c>
      <c r="L35" s="114" t="n">
        <v>1770.39</v>
      </c>
      <c r="M35" s="114" t="n">
        <v>1805.13</v>
      </c>
      <c r="N35" s="114" t="n">
        <v>1781.77</v>
      </c>
      <c r="O35" s="114" t="n">
        <v>1809.54</v>
      </c>
      <c r="P35" s="114" t="n">
        <v>1831.81</v>
      </c>
      <c r="Q35" s="114" t="n">
        <v>3407.44</v>
      </c>
      <c r="R35" s="112" t="n"/>
      <c r="S35" s="112">
        <f>+SUM($F35:$Q35)</f>
        <v/>
      </c>
      <c r="T35" s="115">
        <f>+IFERROR(($S35/T$4),0)</f>
        <v/>
      </c>
      <c r="U35" s="112" t="n"/>
      <c r="V35" s="113" t="n">
        <v>1835.3</v>
      </c>
      <c r="W35" s="114" t="n">
        <v>1802.75</v>
      </c>
      <c r="X35" s="114" t="n">
        <v>1824.07</v>
      </c>
      <c r="Y35" s="114" t="n">
        <v>1823.2</v>
      </c>
      <c r="Z35" s="114" t="n">
        <v>1852.29</v>
      </c>
      <c r="AA35" s="114" t="n">
        <v>1838.88</v>
      </c>
      <c r="AB35" s="114" t="n">
        <v>1772.23</v>
      </c>
      <c r="AC35" s="114" t="n">
        <v>1753.12</v>
      </c>
      <c r="AD35" s="114" t="n">
        <v>1833.46</v>
      </c>
      <c r="AE35" s="114" t="n">
        <v>1884.75</v>
      </c>
      <c r="AF35" s="114" t="n">
        <v>1883.9</v>
      </c>
      <c r="AG35" s="114" t="n">
        <v>1860.65</v>
      </c>
      <c r="AH35" s="112" t="n"/>
      <c r="AI35" s="112">
        <f>+SUM($V35:$AG35)</f>
        <v/>
      </c>
      <c r="AJ35" s="115">
        <f>+IFERROR(($AI35/AJ$4),0)</f>
        <v/>
      </c>
      <c r="AL35" s="85">
        <f>+IFERROR((AI35/AI$42),0)</f>
        <v/>
      </c>
      <c r="AM35" s="94" t="inlineStr">
        <is>
          <t>% of Total Other Income</t>
        </is>
      </c>
    </row>
    <row r="36" ht="15" customHeight="1">
      <c r="C36" s="51" t="inlineStr">
        <is>
          <t>4686-0000</t>
        </is>
      </c>
      <c r="D36" s="19" t="inlineStr">
        <is>
          <t>Garage/Carport Fees</t>
        </is>
      </c>
      <c r="E36" s="112" t="n"/>
      <c r="F36" s="113" t="n">
        <v>7115.47</v>
      </c>
      <c r="G36" s="114" t="n">
        <v>7214.65</v>
      </c>
      <c r="H36" s="114" t="n">
        <v>7163.7</v>
      </c>
      <c r="I36" s="114" t="n">
        <v>7147.04</v>
      </c>
      <c r="J36" s="114" t="n">
        <v>7111.18</v>
      </c>
      <c r="K36" s="114" t="n">
        <v>7073.31</v>
      </c>
      <c r="L36" s="114" t="n">
        <v>7404.82</v>
      </c>
      <c r="M36" s="114" t="n">
        <v>7927.4</v>
      </c>
      <c r="N36" s="114" t="n">
        <v>7986.68</v>
      </c>
      <c r="O36" s="114" t="n">
        <v>8183.72</v>
      </c>
      <c r="P36" s="114" t="n">
        <v>8171.67</v>
      </c>
      <c r="Q36" s="114" t="n">
        <v>8235.690000000001</v>
      </c>
      <c r="R36" s="112" t="n"/>
      <c r="S36" s="112">
        <f>+SUM($F36:$Q36)</f>
        <v/>
      </c>
      <c r="T36" s="115">
        <f>+IFERROR(($S36/T$4),0)</f>
        <v/>
      </c>
      <c r="U36" s="112" t="n"/>
      <c r="V36" s="113" t="n">
        <v>8126.58</v>
      </c>
      <c r="W36" s="114" t="n">
        <v>7834.82</v>
      </c>
      <c r="X36" s="114" t="n">
        <v>8311.299999999999</v>
      </c>
      <c r="Y36" s="114" t="n">
        <v>8190.13</v>
      </c>
      <c r="Z36" s="114" t="n">
        <v>8668.559999999999</v>
      </c>
      <c r="AA36" s="114" t="n">
        <v>8722.309999999999</v>
      </c>
      <c r="AB36" s="114" t="n">
        <v>8692.77</v>
      </c>
      <c r="AC36" s="114" t="n">
        <v>8272.040000000001</v>
      </c>
      <c r="AD36" s="114" t="n">
        <v>9652.5</v>
      </c>
      <c r="AE36" s="114" t="n">
        <v>9769.360000000001</v>
      </c>
      <c r="AF36" s="114" t="n">
        <v>9548.34</v>
      </c>
      <c r="AG36" s="114" t="n">
        <v>9458.870000000001</v>
      </c>
      <c r="AH36" s="112" t="n"/>
      <c r="AI36" s="112">
        <f>+SUM($V36:$AG36)</f>
        <v/>
      </c>
      <c r="AJ36" s="115">
        <f>+IFERROR(($AI36/AJ$4),0)</f>
        <v/>
      </c>
      <c r="AL36" s="85">
        <f>+IFERROR((AI36/AI$42),0)</f>
        <v/>
      </c>
      <c r="AM36" s="94" t="inlineStr">
        <is>
          <t>% of Total Other Income</t>
        </is>
      </c>
    </row>
    <row r="37" ht="15" customHeight="1">
      <c r="C37" s="51" t="inlineStr">
        <is>
          <t>4690-0000</t>
        </is>
      </c>
      <c r="D37" s="19" t="inlineStr">
        <is>
          <t>NSF Fees</t>
        </is>
      </c>
      <c r="E37" s="112" t="n"/>
      <c r="F37" s="113" t="n">
        <v>75</v>
      </c>
      <c r="G37" s="114" t="n">
        <v>75</v>
      </c>
      <c r="H37" s="114" t="n">
        <v>150</v>
      </c>
      <c r="I37" s="114" t="n">
        <v>75</v>
      </c>
      <c r="J37" s="114" t="n">
        <v>150</v>
      </c>
      <c r="K37" s="114" t="n">
        <v>225</v>
      </c>
      <c r="L37" s="114" t="n">
        <v>75</v>
      </c>
      <c r="M37" s="114" t="n">
        <v>75</v>
      </c>
      <c r="N37" s="114" t="n">
        <v>150</v>
      </c>
      <c r="O37" s="114" t="n">
        <v>300</v>
      </c>
      <c r="P37" s="114" t="n">
        <v>0</v>
      </c>
      <c r="Q37" s="114" t="n">
        <v>225</v>
      </c>
      <c r="R37" s="112" t="n"/>
      <c r="S37" s="112">
        <f>+SUM($F37:$Q37)</f>
        <v/>
      </c>
      <c r="T37" s="115">
        <f>+IFERROR(($S37/T$4),0)</f>
        <v/>
      </c>
      <c r="U37" s="112" t="n"/>
      <c r="V37" s="113" t="n">
        <v>150</v>
      </c>
      <c r="W37" s="114" t="n">
        <v>150</v>
      </c>
      <c r="X37" s="114" t="n">
        <v>75</v>
      </c>
      <c r="Y37" s="114" t="n">
        <v>75</v>
      </c>
      <c r="Z37" s="114" t="n">
        <v>0</v>
      </c>
      <c r="AA37" s="114" t="n">
        <v>150</v>
      </c>
      <c r="AB37" s="114" t="n">
        <v>225</v>
      </c>
      <c r="AC37" s="114" t="n">
        <v>301.13</v>
      </c>
      <c r="AD37" s="114" t="n">
        <v>150</v>
      </c>
      <c r="AE37" s="114" t="n">
        <v>150</v>
      </c>
      <c r="AF37" s="114" t="n">
        <v>75</v>
      </c>
      <c r="AG37" s="114" t="n">
        <v>0</v>
      </c>
      <c r="AH37" s="112" t="n"/>
      <c r="AI37" s="112">
        <f>+SUM($V37:$AG37)</f>
        <v/>
      </c>
      <c r="AJ37" s="115">
        <f>+IFERROR(($AI37/AJ$4),0)</f>
        <v/>
      </c>
      <c r="AL37" s="85">
        <f>+IFERROR((AI37/AI$42),0)</f>
        <v/>
      </c>
      <c r="AM37" s="94" t="inlineStr">
        <is>
          <t>% of Total Other Income</t>
        </is>
      </c>
    </row>
    <row r="38" ht="15" customHeight="1">
      <c r="C38" s="51" t="inlineStr">
        <is>
          <t>4700-0000</t>
        </is>
      </c>
      <c r="D38" s="19" t="inlineStr">
        <is>
          <t>Unit Damage Fees</t>
        </is>
      </c>
      <c r="E38" s="112" t="n"/>
      <c r="F38" s="113" t="n">
        <v>996.5700000000001</v>
      </c>
      <c r="G38" s="114" t="n">
        <v>739.39</v>
      </c>
      <c r="H38" s="114" t="n">
        <v>2492.28</v>
      </c>
      <c r="I38" s="114" t="n">
        <v>1548.82</v>
      </c>
      <c r="J38" s="114" t="n">
        <v>-391.6</v>
      </c>
      <c r="K38" s="114" t="n">
        <v>738.66</v>
      </c>
      <c r="L38" s="114" t="n">
        <v>1392.53</v>
      </c>
      <c r="M38" s="114" t="n">
        <v>1466.46</v>
      </c>
      <c r="N38" s="114" t="n">
        <v>2071.53</v>
      </c>
      <c r="O38" s="114" t="n">
        <v>930.9400000000001</v>
      </c>
      <c r="P38" s="114" t="n">
        <v>1297.27</v>
      </c>
      <c r="Q38" s="114" t="n">
        <v>954</v>
      </c>
      <c r="R38" s="112" t="n"/>
      <c r="S38" s="112">
        <f>+SUM($F38:$Q38)</f>
        <v/>
      </c>
      <c r="T38" s="115">
        <f>+IFERROR(($S38/T$4),0)</f>
        <v/>
      </c>
      <c r="U38" s="112" t="n"/>
      <c r="V38" s="113" t="n">
        <v>105.14</v>
      </c>
      <c r="W38" s="114" t="n">
        <v>1615.18</v>
      </c>
      <c r="X38" s="114" t="n">
        <v>299.84</v>
      </c>
      <c r="Y38" s="114" t="n">
        <v>549</v>
      </c>
      <c r="Z38" s="114" t="n">
        <v>691.51</v>
      </c>
      <c r="AA38" s="114" t="n">
        <v>1607.3</v>
      </c>
      <c r="AB38" s="114" t="n">
        <v>11283.29</v>
      </c>
      <c r="AC38" s="114" t="n">
        <v>1023.68</v>
      </c>
      <c r="AD38" s="114" t="n">
        <v>1581.56</v>
      </c>
      <c r="AE38" s="114" t="n">
        <v>-2020.32</v>
      </c>
      <c r="AF38" s="114" t="n">
        <v>1524.29</v>
      </c>
      <c r="AG38" s="114" t="n">
        <v>1133.64</v>
      </c>
      <c r="AH38" s="112" t="n"/>
      <c r="AI38" s="112">
        <f>+SUM($V38:$AG38)</f>
        <v/>
      </c>
      <c r="AJ38" s="115">
        <f>+IFERROR(($AI38/AJ$4),0)</f>
        <v/>
      </c>
      <c r="AL38" s="85">
        <f>+IFERROR((AI38/AI$42),0)</f>
        <v/>
      </c>
      <c r="AM38" s="94" t="inlineStr">
        <is>
          <t>% of Total Other Income</t>
        </is>
      </c>
    </row>
    <row r="39" ht="15" customHeight="1">
      <c r="C39" s="51" t="inlineStr">
        <is>
          <t>4705-0000</t>
        </is>
      </c>
      <c r="D39" s="19" t="inlineStr">
        <is>
          <t>Legal Fees</t>
        </is>
      </c>
      <c r="E39" s="112" t="n"/>
      <c r="F39" s="113" t="n">
        <v>700</v>
      </c>
      <c r="G39" s="114" t="n">
        <v>1402</v>
      </c>
      <c r="H39" s="114" t="n">
        <v>725</v>
      </c>
      <c r="I39" s="114" t="n">
        <v>100</v>
      </c>
      <c r="J39" s="114" t="n">
        <v>-602</v>
      </c>
      <c r="K39" s="114" t="n">
        <v>0</v>
      </c>
      <c r="L39" s="114" t="n">
        <v>300</v>
      </c>
      <c r="M39" s="114" t="n">
        <v>1050</v>
      </c>
      <c r="N39" s="114" t="n">
        <v>850</v>
      </c>
      <c r="O39" s="114" t="n">
        <v>950</v>
      </c>
      <c r="P39" s="114" t="n">
        <v>1250</v>
      </c>
      <c r="Q39" s="114" t="n">
        <v>900</v>
      </c>
      <c r="R39" s="112" t="n"/>
      <c r="S39" s="112">
        <f>+SUM($F39:$Q39)</f>
        <v/>
      </c>
      <c r="T39" s="115">
        <f>+IFERROR(($S39/T$4),0)</f>
        <v/>
      </c>
      <c r="U39" s="112" t="n"/>
      <c r="V39" s="113" t="n">
        <v>949.25</v>
      </c>
      <c r="W39" s="114" t="n">
        <v>575</v>
      </c>
      <c r="X39" s="114" t="n">
        <v>900</v>
      </c>
      <c r="Y39" s="114" t="n">
        <v>350</v>
      </c>
      <c r="Z39" s="114" t="n">
        <v>950</v>
      </c>
      <c r="AA39" s="114" t="n">
        <v>650</v>
      </c>
      <c r="AB39" s="114" t="n">
        <v>963</v>
      </c>
      <c r="AC39" s="114" t="n">
        <v>800</v>
      </c>
      <c r="AD39" s="114" t="n">
        <v>1100</v>
      </c>
      <c r="AE39" s="114" t="n">
        <v>570</v>
      </c>
      <c r="AF39" s="114" t="n">
        <v>950</v>
      </c>
      <c r="AG39" s="114" t="n">
        <v>1100</v>
      </c>
      <c r="AH39" s="112" t="n"/>
      <c r="AI39" s="112">
        <f>+SUM($V39:$AG39)</f>
        <v/>
      </c>
      <c r="AJ39" s="115">
        <f>+IFERROR(($AI39/AJ$4),0)</f>
        <v/>
      </c>
      <c r="AL39" s="85">
        <f>+IFERROR((AI39/AI$42),0)</f>
        <v/>
      </c>
      <c r="AM39" s="94" t="inlineStr">
        <is>
          <t>% of Total Other Income</t>
        </is>
      </c>
    </row>
    <row r="40" ht="15" customHeight="1">
      <c r="C40" s="51" t="inlineStr">
        <is>
          <t>4750-0000</t>
        </is>
      </c>
      <c r="D40" s="19" t="inlineStr">
        <is>
          <t>Bad Debt</t>
        </is>
      </c>
      <c r="E40" s="112" t="n"/>
      <c r="F40" s="113" t="n">
        <v>-1396.71</v>
      </c>
      <c r="G40" s="114" t="n">
        <v>0</v>
      </c>
      <c r="H40" s="114" t="n">
        <v>0</v>
      </c>
      <c r="I40" s="114" t="n">
        <v>0</v>
      </c>
      <c r="J40" s="114" t="n">
        <v>-909.01</v>
      </c>
      <c r="K40" s="114" t="n">
        <v>-1265.13</v>
      </c>
      <c r="L40" s="114" t="n">
        <v>0</v>
      </c>
      <c r="M40" s="114" t="n">
        <v>-1933.26</v>
      </c>
      <c r="N40" s="114" t="n">
        <v>5224.29</v>
      </c>
      <c r="O40" s="114" t="n">
        <v>-1860.8</v>
      </c>
      <c r="P40" s="114" t="n">
        <v>0</v>
      </c>
      <c r="Q40" s="114" t="n">
        <v>0</v>
      </c>
      <c r="R40" s="112" t="n"/>
      <c r="S40" s="112">
        <f>+SUM($F40:$Q40)</f>
        <v/>
      </c>
      <c r="T40" s="115">
        <f>+IFERROR(($S40/T$4),0)</f>
        <v/>
      </c>
      <c r="U40" s="112" t="n"/>
      <c r="V40" s="113" t="n">
        <v>-986.5</v>
      </c>
      <c r="W40" s="114" t="n">
        <v>0</v>
      </c>
      <c r="X40" s="114" t="n">
        <v>-24.31</v>
      </c>
      <c r="Y40" s="114" t="n">
        <v>-1664.94</v>
      </c>
      <c r="Z40" s="114" t="n">
        <v>-157.91</v>
      </c>
      <c r="AA40" s="114" t="n">
        <v>0</v>
      </c>
      <c r="AB40" s="114" t="n">
        <v>-1764.34</v>
      </c>
      <c r="AC40" s="114" t="n">
        <v>0</v>
      </c>
      <c r="AD40" s="114" t="n">
        <v>0</v>
      </c>
      <c r="AE40" s="114" t="n">
        <v>0</v>
      </c>
      <c r="AF40" s="114" t="n">
        <v>0</v>
      </c>
      <c r="AG40" s="114" t="n">
        <v>0</v>
      </c>
      <c r="AH40" s="112" t="n"/>
      <c r="AI40" s="112">
        <f>+SUM($V40:$AG40)</f>
        <v/>
      </c>
      <c r="AJ40" s="115">
        <f>+IFERROR(($AI40/AJ$4),0)</f>
        <v/>
      </c>
      <c r="AL40" s="85">
        <f>+IFERROR((AI40/AI$42),0)</f>
        <v/>
      </c>
      <c r="AM40" s="94" t="inlineStr">
        <is>
          <t>% of Total Other Income</t>
        </is>
      </c>
    </row>
    <row r="41" ht="15" customHeight="1">
      <c r="C41" s="51" t="inlineStr">
        <is>
          <t>4755-0000</t>
        </is>
      </c>
      <c r="D41" s="19" t="inlineStr">
        <is>
          <t>Bad Debt Recovery</t>
        </is>
      </c>
      <c r="E41" s="112" t="n"/>
      <c r="F41" s="116" t="n">
        <v>0</v>
      </c>
      <c r="G41" s="117" t="n">
        <v>3136.91</v>
      </c>
      <c r="H41" s="117" t="n">
        <v>964.34</v>
      </c>
      <c r="I41" s="117" t="n">
        <v>0</v>
      </c>
      <c r="J41" s="117" t="n">
        <v>2531.43</v>
      </c>
      <c r="K41" s="117" t="n">
        <v>44.35</v>
      </c>
      <c r="L41" s="117" t="n">
        <v>4881.12</v>
      </c>
      <c r="M41" s="117" t="n">
        <v>235.32</v>
      </c>
      <c r="N41" s="117" t="n">
        <v>0</v>
      </c>
      <c r="O41" s="117" t="n">
        <v>1983.54</v>
      </c>
      <c r="P41" s="117" t="n">
        <v>0</v>
      </c>
      <c r="Q41" s="117" t="n">
        <v>1750.18</v>
      </c>
      <c r="R41" s="127" t="n"/>
      <c r="S41" s="112">
        <f>+SUM($F41:$Q41)</f>
        <v/>
      </c>
      <c r="T41" s="115">
        <f>+IFERROR(($S41/T$4),0)</f>
        <v/>
      </c>
      <c r="U41" s="112" t="n"/>
      <c r="V41" s="116" t="n">
        <v>520.3200000000001</v>
      </c>
      <c r="W41" s="117" t="n">
        <v>1062.91</v>
      </c>
      <c r="X41" s="117" t="n">
        <v>2623.42</v>
      </c>
      <c r="Y41" s="117" t="n">
        <v>913.0599999999999</v>
      </c>
      <c r="Z41" s="117" t="n">
        <v>2459.26</v>
      </c>
      <c r="AA41" s="117" t="n">
        <v>330.66</v>
      </c>
      <c r="AB41" s="117" t="n">
        <v>384.3</v>
      </c>
      <c r="AC41" s="117" t="n">
        <v>1137.88</v>
      </c>
      <c r="AD41" s="117" t="n">
        <v>0</v>
      </c>
      <c r="AE41" s="117" t="n">
        <v>0</v>
      </c>
      <c r="AF41" s="117" t="n">
        <v>2260.56</v>
      </c>
      <c r="AG41" s="117" t="n">
        <v>1223.72</v>
      </c>
      <c r="AH41" s="127" t="n"/>
      <c r="AI41" s="112">
        <f>+SUM($V41:$AG41)</f>
        <v/>
      </c>
      <c r="AJ41" s="115">
        <f>+IFERROR(($AI41/AJ$4),0)</f>
        <v/>
      </c>
      <c r="AL41" s="85">
        <f>+IFERROR((AI41/AI$42),0)</f>
        <v/>
      </c>
      <c r="AM41" s="94" t="inlineStr">
        <is>
          <t>% of Total Other Income</t>
        </is>
      </c>
    </row>
    <row r="42" ht="15" customHeight="1">
      <c r="C42" s="48" t="inlineStr">
        <is>
          <t>4760-9999</t>
        </is>
      </c>
      <c r="D42" s="6" t="inlineStr">
        <is>
          <t>Total Other Operating Income</t>
        </is>
      </c>
      <c r="E42" s="118" t="n"/>
      <c r="F42" s="119">
        <f>SUM(F23:F41)</f>
        <v/>
      </c>
      <c r="G42" s="120">
        <f>SUM(G23:G41)</f>
        <v/>
      </c>
      <c r="H42" s="120">
        <f>SUM(H23:H41)</f>
        <v/>
      </c>
      <c r="I42" s="120">
        <f>SUM(I23:I41)</f>
        <v/>
      </c>
      <c r="J42" s="120">
        <f>SUM(J23:J41)</f>
        <v/>
      </c>
      <c r="K42" s="120">
        <f>SUM(K23:K41)</f>
        <v/>
      </c>
      <c r="L42" s="120">
        <f>SUM(L23:L41)</f>
        <v/>
      </c>
      <c r="M42" s="120">
        <f>SUM(M23:M41)</f>
        <v/>
      </c>
      <c r="N42" s="120">
        <f>SUM(N23:N41)</f>
        <v/>
      </c>
      <c r="O42" s="120">
        <f>SUM(O23:O41)</f>
        <v/>
      </c>
      <c r="P42" s="120">
        <f>SUM(P23:P41)</f>
        <v/>
      </c>
      <c r="Q42" s="120">
        <f>SUM(Q23:Q41)</f>
        <v/>
      </c>
      <c r="R42" s="120" t="n"/>
      <c r="S42" s="120">
        <f>SUM(S23:S41)</f>
        <v/>
      </c>
      <c r="T42" s="121">
        <f>SUM(T23:T41)</f>
        <v/>
      </c>
      <c r="U42" s="118" t="n"/>
      <c r="V42" s="119">
        <f>SUM(V23:V41)</f>
        <v/>
      </c>
      <c r="W42" s="120">
        <f>SUM(W23:W41)</f>
        <v/>
      </c>
      <c r="X42" s="120">
        <f>SUM(X23:X41)</f>
        <v/>
      </c>
      <c r="Y42" s="120">
        <f>SUM(Y23:Y41)</f>
        <v/>
      </c>
      <c r="Z42" s="120">
        <f>SUM(Z23:Z41)</f>
        <v/>
      </c>
      <c r="AA42" s="120">
        <f>SUM(AA23:AA41)</f>
        <v/>
      </c>
      <c r="AB42" s="120">
        <f>SUM(AB23:AB41)</f>
        <v/>
      </c>
      <c r="AC42" s="120">
        <f>SUM(AC23:AC41)</f>
        <v/>
      </c>
      <c r="AD42" s="120">
        <f>SUM(AD23:AD41)</f>
        <v/>
      </c>
      <c r="AE42" s="120">
        <f>SUM(AE23:AE41)</f>
        <v/>
      </c>
      <c r="AF42" s="120">
        <f>SUM(AF23:AF41)</f>
        <v/>
      </c>
      <c r="AG42" s="120">
        <f>SUM(AG23:AG41)</f>
        <v/>
      </c>
      <c r="AH42" s="120" t="n"/>
      <c r="AI42" s="120">
        <f>SUM(AI23:AI41)</f>
        <v/>
      </c>
      <c r="AJ42" s="121">
        <f>SUM(AJ23:AJ41)</f>
        <v/>
      </c>
      <c r="AL42" s="86">
        <f>SUM(AL23:AL41)</f>
        <v/>
      </c>
      <c r="AM42" s="93" t="inlineStr">
        <is>
          <t>% of Total Other Income</t>
        </is>
      </c>
    </row>
    <row r="43" ht="3" customHeight="1">
      <c r="C43" s="51" t="n"/>
      <c r="D43" s="14" t="n"/>
      <c r="E43" s="122" t="n"/>
      <c r="F43" s="128" t="n"/>
      <c r="G43" s="129" t="n"/>
      <c r="H43" s="129" t="n"/>
      <c r="I43" s="129" t="n"/>
      <c r="J43" s="129" t="n"/>
      <c r="K43" s="129" t="n"/>
      <c r="L43" s="129" t="n"/>
      <c r="M43" s="129" t="n"/>
      <c r="N43" s="129" t="n"/>
      <c r="O43" s="129" t="n"/>
      <c r="P43" s="129" t="n"/>
      <c r="Q43" s="129" t="n"/>
      <c r="R43" s="129" t="n"/>
      <c r="S43" s="129" t="n"/>
      <c r="T43" s="130" t="n"/>
      <c r="U43" s="122" t="n"/>
      <c r="V43" s="128" t="n"/>
      <c r="W43" s="129" t="n"/>
      <c r="X43" s="129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30" t="n"/>
      <c r="AL43" s="89" t="n"/>
    </row>
    <row r="44" ht="15" customHeight="1">
      <c r="C44" s="68" t="inlineStr">
        <is>
          <t>5999-9999</t>
        </is>
      </c>
      <c r="D44" s="40" t="inlineStr">
        <is>
          <t>Total Operating Income</t>
        </is>
      </c>
      <c r="E44" s="131" t="n"/>
      <c r="F44" s="132">
        <f>+SUM(F13,F42)</f>
        <v/>
      </c>
      <c r="G44" s="133">
        <f>+SUM(G13,G42)</f>
        <v/>
      </c>
      <c r="H44" s="133">
        <f>+SUM(H13,H42)</f>
        <v/>
      </c>
      <c r="I44" s="133">
        <f>+SUM(I13,I42)</f>
        <v/>
      </c>
      <c r="J44" s="133">
        <f>+SUM(J13,J42)</f>
        <v/>
      </c>
      <c r="K44" s="133">
        <f>+SUM(K13,K42)</f>
        <v/>
      </c>
      <c r="L44" s="133">
        <f>+SUM(L13,L42)</f>
        <v/>
      </c>
      <c r="M44" s="133">
        <f>+SUM(M13,M42)</f>
        <v/>
      </c>
      <c r="N44" s="133">
        <f>+SUM(N13,N42)</f>
        <v/>
      </c>
      <c r="O44" s="133">
        <f>+SUM(O13,O42)</f>
        <v/>
      </c>
      <c r="P44" s="133">
        <f>+SUM(P13,P42)</f>
        <v/>
      </c>
      <c r="Q44" s="133">
        <f>+SUM(Q13,Q42)</f>
        <v/>
      </c>
      <c r="R44" s="133" t="n"/>
      <c r="S44" s="133">
        <f>+SUM(S13,S42)</f>
        <v/>
      </c>
      <c r="T44" s="134">
        <f>+SUM(T13,T42)</f>
        <v/>
      </c>
      <c r="U44" s="131" t="n"/>
      <c r="V44" s="132">
        <f>+SUM(V13,V42)</f>
        <v/>
      </c>
      <c r="W44" s="133">
        <f>+SUM(W13,W42)</f>
        <v/>
      </c>
      <c r="X44" s="133">
        <f>+SUM(X13,X42)</f>
        <v/>
      </c>
      <c r="Y44" s="133">
        <f>+SUM(Y13,Y42)</f>
        <v/>
      </c>
      <c r="Z44" s="133">
        <f>+SUM(Z13,Z42)</f>
        <v/>
      </c>
      <c r="AA44" s="133">
        <f>+SUM(AA13,AA42)</f>
        <v/>
      </c>
      <c r="AB44" s="133">
        <f>+SUM(AB13,AB42)</f>
        <v/>
      </c>
      <c r="AC44" s="133">
        <f>+SUM(AC13,AC42)</f>
        <v/>
      </c>
      <c r="AD44" s="133">
        <f>+SUM(AD13,AD42)</f>
        <v/>
      </c>
      <c r="AE44" s="133">
        <f>+SUM(AE13,AE42)</f>
        <v/>
      </c>
      <c r="AF44" s="133">
        <f>+SUM(AF13,AF42)</f>
        <v/>
      </c>
      <c r="AG44" s="133">
        <f>+SUM(AG13,AG42)</f>
        <v/>
      </c>
      <c r="AH44" s="133" t="n"/>
      <c r="AI44" s="133">
        <f>+SUM(AI13,AI42)</f>
        <v/>
      </c>
      <c r="AJ44" s="134">
        <f>+SUM(AJ13,AJ42)</f>
        <v/>
      </c>
      <c r="AL44" s="90">
        <f>+IFERROR((AI44/AI$13),0)</f>
        <v/>
      </c>
      <c r="AM44" s="93" t="inlineStr">
        <is>
          <t>% of Total Rental Income</t>
        </is>
      </c>
    </row>
    <row r="45" ht="15" customHeight="1">
      <c r="C45" s="51" t="n"/>
      <c r="D45" s="14" t="n"/>
      <c r="E45" s="14" t="n"/>
      <c r="F45" s="51" t="n"/>
      <c r="G45" s="14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72" t="n"/>
      <c r="U45" s="14" t="n"/>
      <c r="V45" s="51" t="n"/>
      <c r="W45" s="14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  <c r="AH45" s="14" t="n"/>
      <c r="AI45" s="14" t="n"/>
      <c r="AJ45" s="72" t="n"/>
      <c r="AL45" s="87" t="n"/>
    </row>
    <row r="46" ht="15" customHeight="1">
      <c r="C46" s="45" t="inlineStr">
        <is>
          <t>Operating Expenses</t>
        </is>
      </c>
      <c r="D46" s="6" t="n"/>
      <c r="E46" s="30" t="n"/>
      <c r="F46" s="46" t="n"/>
      <c r="G46" s="30" t="n"/>
      <c r="H46" s="30" t="n"/>
      <c r="I46" s="30" t="n"/>
      <c r="J46" s="30" t="n"/>
      <c r="K46" s="30" t="n"/>
      <c r="L46" s="30" t="n"/>
      <c r="M46" s="30" t="n"/>
      <c r="N46" s="30" t="n"/>
      <c r="O46" s="30" t="n"/>
      <c r="P46" s="30" t="n"/>
      <c r="Q46" s="30" t="n"/>
      <c r="R46" s="30" t="n"/>
      <c r="S46" s="30" t="n"/>
      <c r="T46" s="47" t="n"/>
      <c r="U46" s="30" t="n"/>
      <c r="V46" s="46" t="n"/>
      <c r="W46" s="30" t="n"/>
      <c r="X46" s="30" t="n"/>
      <c r="Y46" s="30" t="n"/>
      <c r="Z46" s="30" t="n"/>
      <c r="AA46" s="30" t="n"/>
      <c r="AB46" s="30" t="n"/>
      <c r="AC46" s="30" t="n"/>
      <c r="AD46" s="30" t="n"/>
      <c r="AE46" s="30" t="n"/>
      <c r="AF46" s="30" t="n"/>
      <c r="AG46" s="30" t="n"/>
      <c r="AH46" s="30" t="n"/>
      <c r="AI46" s="30" t="n"/>
      <c r="AJ46" s="47" t="n"/>
      <c r="AL46" s="91" t="n"/>
    </row>
    <row r="47" ht="15" customHeight="1">
      <c r="C47" s="48" t="inlineStr">
        <is>
          <t>6200-0000</t>
        </is>
      </c>
      <c r="D47" s="6" t="inlineStr">
        <is>
          <t>Maintenance Expense</t>
        </is>
      </c>
      <c r="E47" s="32" t="n"/>
      <c r="F47" s="49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2" t="n"/>
      <c r="S47" s="32" t="n"/>
      <c r="T47" s="50" t="n"/>
      <c r="U47" s="32" t="n"/>
      <c r="V47" s="49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32" t="n"/>
      <c r="AH47" s="32" t="n"/>
      <c r="AI47" s="32" t="n"/>
      <c r="AJ47" s="50" t="n"/>
      <c r="AL47" s="88" t="n"/>
    </row>
    <row r="48" ht="15" customHeight="1">
      <c r="C48" s="51" t="inlineStr">
        <is>
          <t>6205-0020</t>
        </is>
      </c>
      <c r="D48" s="19" t="inlineStr">
        <is>
          <t>Electrical Supplies</t>
        </is>
      </c>
      <c r="E48" s="108" t="n"/>
      <c r="F48" s="109" t="n">
        <v>188.29</v>
      </c>
      <c r="G48" s="110" t="n">
        <v>0</v>
      </c>
      <c r="H48" s="110" t="n">
        <v>302.95</v>
      </c>
      <c r="I48" s="110" t="n">
        <v>22.9</v>
      </c>
      <c r="J48" s="110" t="n">
        <v>62.51</v>
      </c>
      <c r="K48" s="110" t="n">
        <v>66.77</v>
      </c>
      <c r="L48" s="110" t="n">
        <v>0</v>
      </c>
      <c r="M48" s="110" t="n">
        <v>102.83</v>
      </c>
      <c r="N48" s="110" t="n">
        <v>220.73</v>
      </c>
      <c r="O48" s="110" t="n">
        <v>0</v>
      </c>
      <c r="P48" s="110" t="n">
        <v>375.94</v>
      </c>
      <c r="Q48" s="110" t="n">
        <v>0</v>
      </c>
      <c r="R48" s="108" t="n"/>
      <c r="S48" s="108">
        <f>+SUM($F48:$Q48)</f>
        <v/>
      </c>
      <c r="T48" s="111">
        <f>+IFERROR(($S48/T$4),0)</f>
        <v/>
      </c>
      <c r="U48" s="108" t="n"/>
      <c r="V48" s="109" t="n">
        <v>14.96</v>
      </c>
      <c r="W48" s="110" t="n">
        <v>0</v>
      </c>
      <c r="X48" s="110" t="n">
        <v>496.95</v>
      </c>
      <c r="Y48" s="110" t="n">
        <v>288.68</v>
      </c>
      <c r="Z48" s="110" t="n">
        <v>119.39</v>
      </c>
      <c r="AA48" s="110" t="n">
        <v>66.91</v>
      </c>
      <c r="AB48" s="110" t="n">
        <v>32.44</v>
      </c>
      <c r="AC48" s="110" t="n">
        <v>0</v>
      </c>
      <c r="AD48" s="110" t="n">
        <v>67.20999999999999</v>
      </c>
      <c r="AE48" s="110" t="n">
        <v>0</v>
      </c>
      <c r="AF48" s="110" t="n">
        <v>156.58</v>
      </c>
      <c r="AG48" s="110" t="n">
        <v>0</v>
      </c>
      <c r="AH48" s="108" t="n"/>
      <c r="AI48" s="108">
        <f>+SUM($V48:$AG48)</f>
        <v/>
      </c>
      <c r="AJ48" s="111">
        <f>+IFERROR(($AI48/AJ$4),0)</f>
        <v/>
      </c>
      <c r="AL48" s="85">
        <f>+IFERROR((AI48/AI$83),0)</f>
        <v/>
      </c>
      <c r="AM48" s="94" t="inlineStr">
        <is>
          <t>% of Maintenance Expense</t>
        </is>
      </c>
    </row>
    <row r="49" ht="15" customHeight="1">
      <c r="C49" s="51" t="inlineStr">
        <is>
          <t>6205-0100</t>
        </is>
      </c>
      <c r="D49" s="19" t="inlineStr">
        <is>
          <t>Alarm Services/Maintenance</t>
        </is>
      </c>
      <c r="E49" s="112" t="n"/>
      <c r="F49" s="113" t="n">
        <v>165</v>
      </c>
      <c r="G49" s="114" t="n">
        <v>773.74</v>
      </c>
      <c r="H49" s="114" t="n">
        <v>480</v>
      </c>
      <c r="I49" s="114" t="n">
        <v>0</v>
      </c>
      <c r="J49" s="114" t="n">
        <v>10</v>
      </c>
      <c r="K49" s="114" t="n">
        <v>2261.2</v>
      </c>
      <c r="L49" s="114" t="n">
        <v>190</v>
      </c>
      <c r="M49" s="114" t="n">
        <v>1325.37</v>
      </c>
      <c r="N49" s="114" t="n">
        <v>480</v>
      </c>
      <c r="O49" s="114" t="n">
        <v>435</v>
      </c>
      <c r="P49" s="114" t="n">
        <v>0</v>
      </c>
      <c r="Q49" s="114" t="n">
        <v>480</v>
      </c>
      <c r="R49" s="112" t="n"/>
      <c r="S49" s="112">
        <f>+SUM($F49:$Q49)</f>
        <v/>
      </c>
      <c r="T49" s="115">
        <f>+IFERROR(($S49/T$4),0)</f>
        <v/>
      </c>
      <c r="U49" s="112" t="n"/>
      <c r="V49" s="113" t="n">
        <v>633.22</v>
      </c>
      <c r="W49" s="114" t="n">
        <v>0</v>
      </c>
      <c r="X49" s="114" t="n">
        <v>765</v>
      </c>
      <c r="Y49" s="114" t="n">
        <v>0</v>
      </c>
      <c r="Z49" s="114" t="n">
        <v>2152.56</v>
      </c>
      <c r="AA49" s="114" t="n">
        <v>480</v>
      </c>
      <c r="AB49" s="114" t="n">
        <v>0</v>
      </c>
      <c r="AC49" s="114" t="n">
        <v>0</v>
      </c>
      <c r="AD49" s="114" t="n">
        <v>0</v>
      </c>
      <c r="AE49" s="114" t="n">
        <v>897.5</v>
      </c>
      <c r="AF49" s="114" t="n">
        <v>0</v>
      </c>
      <c r="AG49" s="114" t="n">
        <v>480</v>
      </c>
      <c r="AH49" s="112" t="n"/>
      <c r="AI49" s="112">
        <f>+SUM($V49:$AG49)</f>
        <v/>
      </c>
      <c r="AJ49" s="115">
        <f>+IFERROR(($AI49/AJ$4),0)</f>
        <v/>
      </c>
      <c r="AL49" s="85">
        <f>+IFERROR((AI49/AI$83),0)</f>
        <v/>
      </c>
      <c r="AM49" s="80" t="inlineStr">
        <is>
          <t>% of Maintenance Expense</t>
        </is>
      </c>
    </row>
    <row r="50" ht="15" customHeight="1">
      <c r="C50" s="51" t="inlineStr">
        <is>
          <t>6205-0110</t>
        </is>
      </c>
      <c r="D50" s="19" t="inlineStr">
        <is>
          <t>Signage</t>
        </is>
      </c>
      <c r="E50" s="112" t="n"/>
      <c r="F50" s="113" t="n">
        <v>0</v>
      </c>
      <c r="G50" s="114" t="n">
        <v>0</v>
      </c>
      <c r="H50" s="114" t="n">
        <v>0</v>
      </c>
      <c r="I50" s="114" t="n">
        <v>0</v>
      </c>
      <c r="J50" s="114" t="n">
        <v>0</v>
      </c>
      <c r="K50" s="114" t="n">
        <v>0</v>
      </c>
      <c r="L50" s="114" t="n">
        <v>0</v>
      </c>
      <c r="M50" s="114" t="n">
        <v>0</v>
      </c>
      <c r="N50" s="114" t="n">
        <v>0</v>
      </c>
      <c r="O50" s="114" t="n">
        <v>0</v>
      </c>
      <c r="P50" s="114" t="n">
        <v>0</v>
      </c>
      <c r="Q50" s="114" t="n">
        <v>58.91</v>
      </c>
      <c r="R50" s="112" t="n"/>
      <c r="S50" s="112">
        <f>+SUM($F50:$Q50)</f>
        <v/>
      </c>
      <c r="T50" s="115">
        <f>+IFERROR(($S50/T$4),0)</f>
        <v/>
      </c>
      <c r="U50" s="112" t="n"/>
      <c r="V50" s="113" t="n">
        <v>0</v>
      </c>
      <c r="W50" s="114" t="n">
        <v>0</v>
      </c>
      <c r="X50" s="114" t="n">
        <v>231.97</v>
      </c>
      <c r="Y50" s="114" t="n">
        <v>0</v>
      </c>
      <c r="Z50" s="114" t="n">
        <v>0</v>
      </c>
      <c r="AA50" s="114" t="n">
        <v>0</v>
      </c>
      <c r="AB50" s="114" t="n">
        <v>0</v>
      </c>
      <c r="AC50" s="114" t="n">
        <v>0</v>
      </c>
      <c r="AD50" s="114" t="n">
        <v>0</v>
      </c>
      <c r="AE50" s="114" t="n">
        <v>0</v>
      </c>
      <c r="AF50" s="114" t="n">
        <v>0</v>
      </c>
      <c r="AG50" s="114" t="n">
        <v>0</v>
      </c>
      <c r="AH50" s="112" t="n"/>
      <c r="AI50" s="112">
        <f>+SUM($V50:$AG50)</f>
        <v/>
      </c>
      <c r="AJ50" s="115">
        <f>+IFERROR(($AI50/AJ$4),0)</f>
        <v/>
      </c>
      <c r="AL50" s="85">
        <f>+IFERROR((AI50/AI$83),0)</f>
        <v/>
      </c>
      <c r="AM50" s="80" t="inlineStr">
        <is>
          <t>% of Maintenance Expense</t>
        </is>
      </c>
    </row>
    <row r="51" ht="15" customHeight="1">
      <c r="C51" s="51" t="inlineStr">
        <is>
          <t>6205-0200</t>
        </is>
      </c>
      <c r="D51" s="19" t="inlineStr">
        <is>
          <t>Blinds</t>
        </is>
      </c>
      <c r="E51" s="112" t="n"/>
      <c r="F51" s="113" t="n">
        <v>166.23</v>
      </c>
      <c r="G51" s="114" t="n">
        <v>0</v>
      </c>
      <c r="H51" s="114" t="n">
        <v>0</v>
      </c>
      <c r="I51" s="114" t="n">
        <v>0</v>
      </c>
      <c r="J51" s="114" t="n">
        <v>0</v>
      </c>
      <c r="K51" s="114" t="n">
        <v>0</v>
      </c>
      <c r="L51" s="114" t="n">
        <v>0</v>
      </c>
      <c r="M51" s="114" t="n">
        <v>0</v>
      </c>
      <c r="N51" s="114" t="n">
        <v>1069.34</v>
      </c>
      <c r="O51" s="114" t="n">
        <v>0</v>
      </c>
      <c r="P51" s="114" t="n">
        <v>221.42</v>
      </c>
      <c r="Q51" s="114" t="n">
        <v>0</v>
      </c>
      <c r="R51" s="112" t="n"/>
      <c r="S51" s="112">
        <f>+SUM($F51:$Q51)</f>
        <v/>
      </c>
      <c r="T51" s="115">
        <f>+IFERROR(($S51/T$4),0)</f>
        <v/>
      </c>
      <c r="U51" s="112" t="n"/>
      <c r="V51" s="113" t="n">
        <v>0</v>
      </c>
      <c r="W51" s="114" t="n">
        <v>0</v>
      </c>
      <c r="X51" s="114" t="n">
        <v>0</v>
      </c>
      <c r="Y51" s="114" t="n">
        <v>536.83</v>
      </c>
      <c r="Z51" s="114" t="n">
        <v>0</v>
      </c>
      <c r="AA51" s="114" t="n">
        <v>0</v>
      </c>
      <c r="AB51" s="114" t="n">
        <v>0</v>
      </c>
      <c r="AC51" s="114" t="n">
        <v>406.74</v>
      </c>
      <c r="AD51" s="114" t="n">
        <v>2297.5</v>
      </c>
      <c r="AE51" s="114" t="n">
        <v>0</v>
      </c>
      <c r="AF51" s="114" t="n">
        <v>0</v>
      </c>
      <c r="AG51" s="114" t="n">
        <v>0</v>
      </c>
      <c r="AH51" s="112" t="n"/>
      <c r="AI51" s="112">
        <f>+SUM($V51:$AG51)</f>
        <v/>
      </c>
      <c r="AJ51" s="115">
        <f>+IFERROR(($AI51/AJ$4),0)</f>
        <v/>
      </c>
      <c r="AL51" s="85">
        <f>+IFERROR((AI51/AI$83),0)</f>
        <v/>
      </c>
      <c r="AM51" s="80" t="inlineStr">
        <is>
          <t>% of Maintenance Expense</t>
        </is>
      </c>
    </row>
    <row r="52" ht="15" customHeight="1">
      <c r="C52" s="51" t="inlineStr">
        <is>
          <t>6205-0240</t>
        </is>
      </c>
      <c r="D52" s="19" t="inlineStr">
        <is>
          <t>Glass/Screen</t>
        </is>
      </c>
      <c r="E52" s="112" t="n"/>
      <c r="F52" s="113" t="n">
        <v>416.18</v>
      </c>
      <c r="G52" s="114" t="n">
        <v>0</v>
      </c>
      <c r="H52" s="114" t="n">
        <v>314.69</v>
      </c>
      <c r="I52" s="114" t="n">
        <v>0</v>
      </c>
      <c r="J52" s="114" t="n">
        <v>514.5599999999999</v>
      </c>
      <c r="K52" s="114" t="n">
        <v>32.49</v>
      </c>
      <c r="L52" s="114" t="n">
        <v>72.12</v>
      </c>
      <c r="M52" s="114" t="n">
        <v>118.97</v>
      </c>
      <c r="N52" s="114" t="n">
        <v>28.18</v>
      </c>
      <c r="O52" s="114" t="n">
        <v>1243.06</v>
      </c>
      <c r="P52" s="114" t="n">
        <v>526.6799999999999</v>
      </c>
      <c r="Q52" s="114" t="n">
        <v>0</v>
      </c>
      <c r="R52" s="112" t="n"/>
      <c r="S52" s="112">
        <f>+SUM($F52:$Q52)</f>
        <v/>
      </c>
      <c r="T52" s="115">
        <f>+IFERROR(($S52/T$4),0)</f>
        <v/>
      </c>
      <c r="U52" s="112" t="n"/>
      <c r="V52" s="113" t="n">
        <v>20.7</v>
      </c>
      <c r="W52" s="114" t="n">
        <v>0</v>
      </c>
      <c r="X52" s="114" t="n">
        <v>59.51</v>
      </c>
      <c r="Y52" s="114" t="n">
        <v>0</v>
      </c>
      <c r="Z52" s="114" t="n">
        <v>0</v>
      </c>
      <c r="AA52" s="114" t="n">
        <v>0</v>
      </c>
      <c r="AB52" s="114" t="n">
        <v>399.15</v>
      </c>
      <c r="AC52" s="114" t="n">
        <v>0</v>
      </c>
      <c r="AD52" s="114" t="n">
        <v>117.27</v>
      </c>
      <c r="AE52" s="114" t="n">
        <v>78.95</v>
      </c>
      <c r="AF52" s="114" t="n">
        <v>0</v>
      </c>
      <c r="AG52" s="114" t="n">
        <v>0</v>
      </c>
      <c r="AH52" s="112" t="n"/>
      <c r="AI52" s="112">
        <f>+SUM($V52:$AG52)</f>
        <v/>
      </c>
      <c r="AJ52" s="115">
        <f>+IFERROR(($AI52/AJ$4),0)</f>
        <v/>
      </c>
      <c r="AL52" s="85">
        <f>+IFERROR((AI52/AI$83),0)</f>
        <v/>
      </c>
      <c r="AM52" s="80" t="inlineStr">
        <is>
          <t>% of Maintenance Expense</t>
        </is>
      </c>
    </row>
    <row r="53" ht="15" customHeight="1">
      <c r="C53" s="51" t="inlineStr">
        <is>
          <t>6205-0250</t>
        </is>
      </c>
      <c r="D53" s="19" t="inlineStr">
        <is>
          <t>Doors</t>
        </is>
      </c>
      <c r="E53" s="112" t="n"/>
      <c r="F53" s="113" t="n">
        <v>504.06</v>
      </c>
      <c r="G53" s="114" t="n">
        <v>239.23</v>
      </c>
      <c r="H53" s="114" t="n">
        <v>202.84</v>
      </c>
      <c r="I53" s="114" t="n">
        <v>0</v>
      </c>
      <c r="J53" s="114" t="n">
        <v>272.73</v>
      </c>
      <c r="K53" s="114" t="n">
        <v>194.42</v>
      </c>
      <c r="L53" s="114" t="n">
        <v>130.56</v>
      </c>
      <c r="M53" s="114" t="n">
        <v>0</v>
      </c>
      <c r="N53" s="114" t="n">
        <v>0</v>
      </c>
      <c r="O53" s="114" t="n">
        <v>200.21</v>
      </c>
      <c r="P53" s="114" t="n">
        <v>0</v>
      </c>
      <c r="Q53" s="114" t="n">
        <v>284.3</v>
      </c>
      <c r="R53" s="112" t="n"/>
      <c r="S53" s="112">
        <f>+SUM($F53:$Q53)</f>
        <v/>
      </c>
      <c r="T53" s="115">
        <f>+IFERROR(($S53/T$4),0)</f>
        <v/>
      </c>
      <c r="U53" s="112" t="n"/>
      <c r="V53" s="113" t="n">
        <v>112.42</v>
      </c>
      <c r="W53" s="114" t="n">
        <v>0</v>
      </c>
      <c r="X53" s="114" t="n">
        <v>0</v>
      </c>
      <c r="Y53" s="114" t="n">
        <v>0</v>
      </c>
      <c r="Z53" s="114" t="n">
        <v>363.64</v>
      </c>
      <c r="AA53" s="114" t="n">
        <v>297.54</v>
      </c>
      <c r="AB53" s="114" t="n">
        <v>0</v>
      </c>
      <c r="AC53" s="114" t="n">
        <v>229.52</v>
      </c>
      <c r="AD53" s="114" t="n">
        <v>114.76</v>
      </c>
      <c r="AE53" s="114" t="n">
        <v>22.51</v>
      </c>
      <c r="AF53" s="114" t="n">
        <v>297.54</v>
      </c>
      <c r="AG53" s="114" t="n">
        <v>502.73</v>
      </c>
      <c r="AH53" s="112" t="n"/>
      <c r="AI53" s="112">
        <f>+SUM($V53:$AG53)</f>
        <v/>
      </c>
      <c r="AJ53" s="115">
        <f>+IFERROR(($AI53/AJ$4),0)</f>
        <v/>
      </c>
      <c r="AL53" s="85">
        <f>+IFERROR((AI53/AI$83),0)</f>
        <v/>
      </c>
      <c r="AM53" s="80" t="inlineStr">
        <is>
          <t>% of Maintenance Expense</t>
        </is>
      </c>
    </row>
    <row r="54" ht="15" customHeight="1">
      <c r="C54" s="51" t="inlineStr">
        <is>
          <t>6205-0280</t>
        </is>
      </c>
      <c r="D54" s="19" t="inlineStr">
        <is>
          <t>Fire &amp; Life Safety</t>
        </is>
      </c>
      <c r="E54" s="112" t="n"/>
      <c r="F54" s="113" t="n">
        <v>1949</v>
      </c>
      <c r="G54" s="114" t="n">
        <v>0</v>
      </c>
      <c r="H54" s="114" t="n">
        <v>0</v>
      </c>
      <c r="I54" s="114" t="n">
        <v>424.31</v>
      </c>
      <c r="J54" s="114" t="n">
        <v>1439.19</v>
      </c>
      <c r="K54" s="114" t="n">
        <v>-1151.2</v>
      </c>
      <c r="L54" s="114" t="n">
        <v>0</v>
      </c>
      <c r="M54" s="114" t="n">
        <v>165.66</v>
      </c>
      <c r="N54" s="114" t="n">
        <v>153.91</v>
      </c>
      <c r="O54" s="114" t="n">
        <v>0</v>
      </c>
      <c r="P54" s="114" t="n">
        <v>600</v>
      </c>
      <c r="Q54" s="114" t="n">
        <v>0</v>
      </c>
      <c r="R54" s="112" t="n"/>
      <c r="S54" s="112">
        <f>+SUM($F54:$Q54)</f>
        <v/>
      </c>
      <c r="T54" s="115">
        <f>+IFERROR(($S54/T$4),0)</f>
        <v/>
      </c>
      <c r="U54" s="112" t="n"/>
      <c r="V54" s="113" t="n">
        <v>2042.45</v>
      </c>
      <c r="W54" s="114" t="n">
        <v>0</v>
      </c>
      <c r="X54" s="114" t="n">
        <v>0</v>
      </c>
      <c r="Y54" s="114" t="n">
        <v>0</v>
      </c>
      <c r="Z54" s="114" t="n">
        <v>253</v>
      </c>
      <c r="AA54" s="114" t="n">
        <v>74.81</v>
      </c>
      <c r="AB54" s="114" t="n">
        <v>185</v>
      </c>
      <c r="AC54" s="114" t="n">
        <v>0</v>
      </c>
      <c r="AD54" s="114" t="n">
        <v>0</v>
      </c>
      <c r="AE54" s="114" t="n">
        <v>0</v>
      </c>
      <c r="AF54" s="114" t="n">
        <v>0</v>
      </c>
      <c r="AG54" s="114" t="n">
        <v>0</v>
      </c>
      <c r="AH54" s="112" t="n"/>
      <c r="AI54" s="112">
        <f>+SUM($V54:$AG54)</f>
        <v/>
      </c>
      <c r="AJ54" s="115">
        <f>+IFERROR(($AI54/AJ$4),0)</f>
        <v/>
      </c>
      <c r="AL54" s="85">
        <f>+IFERROR((AI54/AI$83),0)</f>
        <v/>
      </c>
      <c r="AM54" s="80" t="inlineStr">
        <is>
          <t>% of Maintenance Expense</t>
        </is>
      </c>
    </row>
    <row r="55" ht="15" customHeight="1">
      <c r="C55" s="51" t="inlineStr">
        <is>
          <t>6205-0310</t>
        </is>
      </c>
      <c r="D55" s="19" t="inlineStr">
        <is>
          <t>Appliance Repairs</t>
        </is>
      </c>
      <c r="E55" s="112" t="n"/>
      <c r="F55" s="113" t="n">
        <v>1546.77</v>
      </c>
      <c r="G55" s="114" t="n">
        <v>1421.46</v>
      </c>
      <c r="H55" s="114" t="n">
        <v>195.24</v>
      </c>
      <c r="I55" s="114" t="n">
        <v>371.56</v>
      </c>
      <c r="J55" s="114" t="n">
        <v>0</v>
      </c>
      <c r="K55" s="114" t="n">
        <v>369.5</v>
      </c>
      <c r="L55" s="114" t="n">
        <v>0</v>
      </c>
      <c r="M55" s="114" t="n">
        <v>165.76</v>
      </c>
      <c r="N55" s="114" t="n">
        <v>185.53</v>
      </c>
      <c r="O55" s="114" t="n">
        <v>0</v>
      </c>
      <c r="P55" s="114" t="n">
        <v>0</v>
      </c>
      <c r="Q55" s="114" t="n">
        <v>307.38</v>
      </c>
      <c r="R55" s="112" t="n"/>
      <c r="S55" s="112">
        <f>+SUM($F55:$Q55)</f>
        <v/>
      </c>
      <c r="T55" s="115">
        <f>+IFERROR(($S55/T$4),0)</f>
        <v/>
      </c>
      <c r="U55" s="112" t="n"/>
      <c r="V55" s="113" t="n">
        <v>283.83</v>
      </c>
      <c r="W55" s="114" t="n">
        <v>-1.21</v>
      </c>
      <c r="X55" s="114" t="n">
        <v>327.02</v>
      </c>
      <c r="Y55" s="114" t="n">
        <v>101.82</v>
      </c>
      <c r="Z55" s="114" t="n">
        <v>727.54</v>
      </c>
      <c r="AA55" s="114" t="n">
        <v>522.63</v>
      </c>
      <c r="AB55" s="114" t="n">
        <v>11.22</v>
      </c>
      <c r="AC55" s="114" t="n">
        <v>1372.79</v>
      </c>
      <c r="AD55" s="114" t="n">
        <v>709.84</v>
      </c>
      <c r="AE55" s="114" t="n">
        <v>594.9299999999999</v>
      </c>
      <c r="AF55" s="114" t="n">
        <v>426.31</v>
      </c>
      <c r="AG55" s="114" t="n">
        <v>416.88</v>
      </c>
      <c r="AH55" s="112" t="n"/>
      <c r="AI55" s="112">
        <f>+SUM($V55:$AG55)</f>
        <v/>
      </c>
      <c r="AJ55" s="115">
        <f>+IFERROR(($AI55/AJ$4),0)</f>
        <v/>
      </c>
      <c r="AL55" s="85">
        <f>+IFERROR((AI55/AI$83),0)</f>
        <v/>
      </c>
      <c r="AM55" s="80" t="inlineStr">
        <is>
          <t>% of Maintenance Expense</t>
        </is>
      </c>
    </row>
    <row r="56" ht="15" customHeight="1">
      <c r="C56" s="51" t="inlineStr">
        <is>
          <t>6205-0410</t>
        </is>
      </c>
      <c r="D56" s="19" t="inlineStr">
        <is>
          <t>HVAC Repairs</t>
        </is>
      </c>
      <c r="E56" s="112" t="n"/>
      <c r="F56" s="113" t="n">
        <v>0</v>
      </c>
      <c r="G56" s="114" t="n">
        <v>375</v>
      </c>
      <c r="H56" s="114" t="n">
        <v>92.55</v>
      </c>
      <c r="I56" s="114" t="n">
        <v>16.43</v>
      </c>
      <c r="J56" s="114" t="n">
        <v>0</v>
      </c>
      <c r="K56" s="114" t="n">
        <v>0</v>
      </c>
      <c r="L56" s="114" t="n">
        <v>450</v>
      </c>
      <c r="M56" s="114" t="n">
        <v>984.99</v>
      </c>
      <c r="N56" s="114" t="n">
        <v>0</v>
      </c>
      <c r="O56" s="114" t="n">
        <v>0</v>
      </c>
      <c r="P56" s="114" t="n">
        <v>54.92</v>
      </c>
      <c r="Q56" s="114" t="n">
        <v>0</v>
      </c>
      <c r="R56" s="112" t="n"/>
      <c r="S56" s="112">
        <f>+SUM($F56:$Q56)</f>
        <v/>
      </c>
      <c r="T56" s="115">
        <f>+IFERROR(($S56/T$4),0)</f>
        <v/>
      </c>
      <c r="U56" s="112" t="n"/>
      <c r="V56" s="113" t="n">
        <v>0</v>
      </c>
      <c r="W56" s="114" t="n">
        <v>0</v>
      </c>
      <c r="X56" s="114" t="n">
        <v>202.89</v>
      </c>
      <c r="Y56" s="114" t="n">
        <v>737.76</v>
      </c>
      <c r="Z56" s="114" t="n">
        <v>630.41</v>
      </c>
      <c r="AA56" s="114" t="n">
        <v>667.95</v>
      </c>
      <c r="AB56" s="114" t="n">
        <v>213.74</v>
      </c>
      <c r="AC56" s="114" t="n">
        <v>45.55</v>
      </c>
      <c r="AD56" s="114" t="n">
        <v>1736.64</v>
      </c>
      <c r="AE56" s="114" t="n">
        <v>0</v>
      </c>
      <c r="AF56" s="114" t="n">
        <v>0</v>
      </c>
      <c r="AG56" s="114" t="n">
        <v>0</v>
      </c>
      <c r="AH56" s="112" t="n"/>
      <c r="AI56" s="112">
        <f>+SUM($V56:$AG56)</f>
        <v/>
      </c>
      <c r="AJ56" s="115">
        <f>+IFERROR(($AI56/AJ$4),0)</f>
        <v/>
      </c>
      <c r="AL56" s="85">
        <f>+IFERROR((AI56/AI$83),0)</f>
        <v/>
      </c>
      <c r="AM56" s="80" t="inlineStr">
        <is>
          <t>% of Maintenance Expense</t>
        </is>
      </c>
    </row>
    <row r="57" ht="15" customHeight="1">
      <c r="C57" s="51" t="inlineStr">
        <is>
          <t>6205-0420</t>
        </is>
      </c>
      <c r="D57" s="19" t="inlineStr">
        <is>
          <t>HVAC Filters</t>
        </is>
      </c>
      <c r="E57" s="112" t="n"/>
      <c r="F57" s="113" t="n">
        <v>349.6</v>
      </c>
      <c r="G57" s="114" t="n">
        <v>0</v>
      </c>
      <c r="H57" s="114" t="n">
        <v>0</v>
      </c>
      <c r="I57" s="114" t="n">
        <v>0</v>
      </c>
      <c r="J57" s="114" t="n">
        <v>109.04</v>
      </c>
      <c r="K57" s="114" t="n">
        <v>67.26000000000001</v>
      </c>
      <c r="L57" s="114" t="n">
        <v>0</v>
      </c>
      <c r="M57" s="114" t="n">
        <v>128.4</v>
      </c>
      <c r="N57" s="114" t="n">
        <v>41.77</v>
      </c>
      <c r="O57" s="114" t="n">
        <v>0</v>
      </c>
      <c r="P57" s="114" t="n">
        <v>0</v>
      </c>
      <c r="Q57" s="114" t="n">
        <v>258.74</v>
      </c>
      <c r="R57" s="112" t="n"/>
      <c r="S57" s="112">
        <f>+SUM($F57:$Q57)</f>
        <v/>
      </c>
      <c r="T57" s="115">
        <f>+IFERROR(($S57/T$4),0)</f>
        <v/>
      </c>
      <c r="U57" s="112" t="n"/>
      <c r="V57" s="113" t="n">
        <v>0</v>
      </c>
      <c r="W57" s="114" t="n">
        <v>0</v>
      </c>
      <c r="X57" s="114" t="n">
        <v>0</v>
      </c>
      <c r="Y57" s="114" t="n">
        <v>976.96</v>
      </c>
      <c r="Z57" s="114" t="n">
        <v>0</v>
      </c>
      <c r="AA57" s="114" t="n">
        <v>0</v>
      </c>
      <c r="AB57" s="114" t="n">
        <v>0</v>
      </c>
      <c r="AC57" s="114" t="n">
        <v>0</v>
      </c>
      <c r="AD57" s="114" t="n">
        <v>0</v>
      </c>
      <c r="AE57" s="114" t="n">
        <v>186.35</v>
      </c>
      <c r="AF57" s="114" t="n">
        <v>0</v>
      </c>
      <c r="AG57" s="114" t="n">
        <v>0</v>
      </c>
      <c r="AH57" s="112" t="n"/>
      <c r="AI57" s="112">
        <f>+SUM($V57:$AG57)</f>
        <v/>
      </c>
      <c r="AJ57" s="115">
        <f>+IFERROR(($AI57/AJ$4),0)</f>
        <v/>
      </c>
      <c r="AL57" s="85">
        <f>+IFERROR((AI57/AI$83),0)</f>
        <v/>
      </c>
      <c r="AM57" s="80" t="inlineStr">
        <is>
          <t>% of Maintenance Expense</t>
        </is>
      </c>
    </row>
    <row r="58" ht="15" customHeight="1">
      <c r="C58" s="51" t="inlineStr">
        <is>
          <t>N/A</t>
        </is>
      </c>
      <c r="D58" s="19" t="inlineStr">
        <is>
          <t>Electrical Repairs</t>
        </is>
      </c>
      <c r="E58" s="112" t="n"/>
      <c r="F58" s="113" t="n">
        <v>235.42</v>
      </c>
      <c r="G58" s="114" t="n">
        <v>0</v>
      </c>
      <c r="H58" s="114" t="n">
        <v>0</v>
      </c>
      <c r="I58" s="114" t="n">
        <v>0</v>
      </c>
      <c r="J58" s="114" t="n">
        <v>0</v>
      </c>
      <c r="K58" s="114" t="n">
        <v>0</v>
      </c>
      <c r="L58" s="114" t="n">
        <v>0</v>
      </c>
      <c r="M58" s="114" t="n">
        <v>0</v>
      </c>
      <c r="N58" s="114" t="n">
        <v>0</v>
      </c>
      <c r="O58" s="114" t="n">
        <v>0</v>
      </c>
      <c r="P58" s="114" t="n">
        <v>0</v>
      </c>
      <c r="Q58" s="114" t="n">
        <v>0</v>
      </c>
      <c r="R58" s="112" t="n"/>
      <c r="S58" s="112">
        <f>+SUM($F58:$Q58)</f>
        <v/>
      </c>
      <c r="T58" s="115">
        <f>+IFERROR(($S58/T$4),0)</f>
        <v/>
      </c>
      <c r="U58" s="112" t="n"/>
      <c r="V58" s="113" t="n">
        <v>0</v>
      </c>
      <c r="W58" s="114" t="n">
        <v>0</v>
      </c>
      <c r="X58" s="114" t="n">
        <v>0</v>
      </c>
      <c r="Y58" s="114" t="n">
        <v>0</v>
      </c>
      <c r="Z58" s="114" t="n">
        <v>0</v>
      </c>
      <c r="AA58" s="114" t="n">
        <v>0</v>
      </c>
      <c r="AB58" s="114" t="n">
        <v>0</v>
      </c>
      <c r="AC58" s="114" t="n">
        <v>0</v>
      </c>
      <c r="AD58" s="114" t="n">
        <v>0</v>
      </c>
      <c r="AE58" s="114" t="n">
        <v>0</v>
      </c>
      <c r="AF58" s="114" t="n">
        <v>0</v>
      </c>
      <c r="AG58" s="114" t="n">
        <v>0</v>
      </c>
      <c r="AH58" s="112" t="n"/>
      <c r="AI58" s="112">
        <f>+SUM($V58:$AG58)</f>
        <v/>
      </c>
      <c r="AJ58" s="115">
        <f>+IFERROR(($AI58/AJ$4),0)</f>
        <v/>
      </c>
      <c r="AL58" s="85">
        <f>+IFERROR((AI58/AI$83),0)</f>
        <v/>
      </c>
      <c r="AM58" s="80" t="inlineStr">
        <is>
          <t>% of Maintenance Expense</t>
        </is>
      </c>
    </row>
    <row r="59" ht="15" customHeight="1">
      <c r="C59" s="51" t="inlineStr">
        <is>
          <t>6205-0520</t>
        </is>
      </c>
      <c r="D59" s="19" t="inlineStr">
        <is>
          <t>Light Bulbs</t>
        </is>
      </c>
      <c r="E59" s="112" t="n"/>
      <c r="F59" s="113" t="n">
        <v>198.13</v>
      </c>
      <c r="G59" s="114" t="n">
        <v>0</v>
      </c>
      <c r="H59" s="114" t="n">
        <v>0</v>
      </c>
      <c r="I59" s="114" t="n">
        <v>51.07</v>
      </c>
      <c r="J59" s="114" t="n">
        <v>0</v>
      </c>
      <c r="K59" s="114" t="n">
        <v>0</v>
      </c>
      <c r="L59" s="114" t="n">
        <v>36.73</v>
      </c>
      <c r="M59" s="114" t="n">
        <v>40.76</v>
      </c>
      <c r="N59" s="114" t="n">
        <v>0</v>
      </c>
      <c r="O59" s="114" t="n">
        <v>0</v>
      </c>
      <c r="P59" s="114" t="n">
        <v>90.59999999999999</v>
      </c>
      <c r="Q59" s="114" t="n">
        <v>0</v>
      </c>
      <c r="R59" s="112" t="n"/>
      <c r="S59" s="112">
        <f>+SUM($F59:$Q59)</f>
        <v/>
      </c>
      <c r="T59" s="115">
        <f>+IFERROR(($S59/T$4),0)</f>
        <v/>
      </c>
      <c r="U59" s="112" t="n"/>
      <c r="V59" s="113" t="n">
        <v>289.5</v>
      </c>
      <c r="W59" s="114" t="n">
        <v>0</v>
      </c>
      <c r="X59" s="114" t="n">
        <v>43.05</v>
      </c>
      <c r="Y59" s="114" t="n">
        <v>0</v>
      </c>
      <c r="Z59" s="114" t="n">
        <v>79.59999999999999</v>
      </c>
      <c r="AA59" s="114" t="n">
        <v>0</v>
      </c>
      <c r="AB59" s="114" t="n">
        <v>0</v>
      </c>
      <c r="AC59" s="114" t="n">
        <v>0</v>
      </c>
      <c r="AD59" s="114" t="n">
        <v>32.99</v>
      </c>
      <c r="AE59" s="114" t="n">
        <v>325.42</v>
      </c>
      <c r="AF59" s="114" t="n">
        <v>0</v>
      </c>
      <c r="AG59" s="114" t="n">
        <v>93.90000000000001</v>
      </c>
      <c r="AH59" s="112" t="n"/>
      <c r="AI59" s="112">
        <f>+SUM($V59:$AG59)</f>
        <v/>
      </c>
      <c r="AJ59" s="115">
        <f>+IFERROR(($AI59/AJ$4),0)</f>
        <v/>
      </c>
      <c r="AL59" s="85">
        <f>+IFERROR((AI59/AI$83),0)</f>
        <v/>
      </c>
      <c r="AM59" s="80" t="inlineStr">
        <is>
          <t>% of Maintenance Expense</t>
        </is>
      </c>
    </row>
    <row r="60" ht="15" customHeight="1">
      <c r="C60" s="51" t="inlineStr">
        <is>
          <t>6205-0600</t>
        </is>
      </c>
      <c r="D60" s="19" t="inlineStr">
        <is>
          <t>Plumbing - Third Party Vendor</t>
        </is>
      </c>
      <c r="E60" s="112" t="n"/>
      <c r="F60" s="113" t="n">
        <v>0</v>
      </c>
      <c r="G60" s="114" t="n">
        <v>0</v>
      </c>
      <c r="H60" s="114" t="n">
        <v>0</v>
      </c>
      <c r="I60" s="114" t="n">
        <v>211.6</v>
      </c>
      <c r="J60" s="114" t="n">
        <v>195</v>
      </c>
      <c r="K60" s="114" t="n">
        <v>-195</v>
      </c>
      <c r="L60" s="114" t="n">
        <v>0</v>
      </c>
      <c r="M60" s="114" t="n">
        <v>0</v>
      </c>
      <c r="N60" s="114" t="n">
        <v>250</v>
      </c>
      <c r="O60" s="114" t="n">
        <v>445</v>
      </c>
      <c r="P60" s="114" t="n">
        <v>0</v>
      </c>
      <c r="Q60" s="114" t="n">
        <v>1042.4</v>
      </c>
      <c r="R60" s="112" t="n"/>
      <c r="S60" s="112">
        <f>+SUM($F60:$Q60)</f>
        <v/>
      </c>
      <c r="T60" s="115">
        <f>+IFERROR(($S60/T$4),0)</f>
        <v/>
      </c>
      <c r="U60" s="112" t="n"/>
      <c r="V60" s="113" t="n">
        <v>0</v>
      </c>
      <c r="W60" s="114" t="n">
        <v>240.95</v>
      </c>
      <c r="X60" s="114" t="n">
        <v>0</v>
      </c>
      <c r="Y60" s="114" t="n">
        <v>0</v>
      </c>
      <c r="Z60" s="114" t="n">
        <v>195</v>
      </c>
      <c r="AA60" s="114" t="n">
        <v>142.95</v>
      </c>
      <c r="AB60" s="114" t="n">
        <v>1126.3</v>
      </c>
      <c r="AC60" s="114" t="n">
        <v>395</v>
      </c>
      <c r="AD60" s="114" t="n">
        <v>1419.5</v>
      </c>
      <c r="AE60" s="114" t="n">
        <v>142.95</v>
      </c>
      <c r="AF60" s="114" t="n">
        <v>0</v>
      </c>
      <c r="AG60" s="114" t="n">
        <v>0</v>
      </c>
      <c r="AH60" s="112" t="n"/>
      <c r="AI60" s="112">
        <f>+SUM($V60:$AG60)</f>
        <v/>
      </c>
      <c r="AJ60" s="115">
        <f>+IFERROR(($AI60/AJ$4),0)</f>
        <v/>
      </c>
      <c r="AL60" s="85">
        <f>+IFERROR((AI60/AI$83),0)</f>
        <v/>
      </c>
      <c r="AM60" s="80" t="inlineStr">
        <is>
          <t>% of Maintenance Expense</t>
        </is>
      </c>
    </row>
    <row r="61" ht="15" customHeight="1">
      <c r="C61" s="51" t="inlineStr">
        <is>
          <t>6205-0610</t>
        </is>
      </c>
      <c r="D61" s="19" t="inlineStr">
        <is>
          <t>Water Heater Repairs</t>
        </is>
      </c>
      <c r="E61" s="112" t="n"/>
      <c r="F61" s="113" t="n">
        <v>0</v>
      </c>
      <c r="G61" s="114" t="n">
        <v>0</v>
      </c>
      <c r="H61" s="114" t="n">
        <v>0</v>
      </c>
      <c r="I61" s="114" t="n">
        <v>0</v>
      </c>
      <c r="J61" s="114" t="n">
        <v>0</v>
      </c>
      <c r="K61" s="114" t="n">
        <v>0</v>
      </c>
      <c r="L61" s="114" t="n">
        <v>0</v>
      </c>
      <c r="M61" s="114" t="n">
        <v>0</v>
      </c>
      <c r="N61" s="114" t="n">
        <v>0</v>
      </c>
      <c r="O61" s="114" t="n">
        <v>0</v>
      </c>
      <c r="P61" s="114" t="n">
        <v>0</v>
      </c>
      <c r="Q61" s="114" t="n">
        <v>0</v>
      </c>
      <c r="R61" s="112" t="n"/>
      <c r="S61" s="112">
        <f>+SUM($F61:$Q61)</f>
        <v/>
      </c>
      <c r="T61" s="115">
        <f>+IFERROR(($S61/T$4),0)</f>
        <v/>
      </c>
      <c r="U61" s="112" t="n"/>
      <c r="V61" s="113" t="n">
        <v>0</v>
      </c>
      <c r="W61" s="114" t="n">
        <v>0</v>
      </c>
      <c r="X61" s="114" t="n">
        <v>0</v>
      </c>
      <c r="Y61" s="114" t="n">
        <v>0</v>
      </c>
      <c r="Z61" s="114" t="n">
        <v>0</v>
      </c>
      <c r="AA61" s="114" t="n">
        <v>0</v>
      </c>
      <c r="AB61" s="114" t="n">
        <v>0</v>
      </c>
      <c r="AC61" s="114" t="n">
        <v>27.47</v>
      </c>
      <c r="AD61" s="114" t="n">
        <v>0</v>
      </c>
      <c r="AE61" s="114" t="n">
        <v>0</v>
      </c>
      <c r="AF61" s="114" t="n">
        <v>0</v>
      </c>
      <c r="AG61" s="114" t="n">
        <v>0</v>
      </c>
      <c r="AH61" s="112" t="n"/>
      <c r="AI61" s="112">
        <f>+SUM($V61:$AG61)</f>
        <v/>
      </c>
      <c r="AJ61" s="115">
        <f>+IFERROR(($AI61/AJ$4),0)</f>
        <v/>
      </c>
      <c r="AL61" s="85">
        <f>+IFERROR((AI61/AI$83),0)</f>
        <v/>
      </c>
      <c r="AM61" s="80" t="inlineStr">
        <is>
          <t>% of Maintenance Expense</t>
        </is>
      </c>
    </row>
    <row r="62" ht="15" customHeight="1">
      <c r="C62" s="51" t="inlineStr">
        <is>
          <t>6205-0630</t>
        </is>
      </c>
      <c r="D62" s="19" t="inlineStr">
        <is>
          <t>Plumbing Repairs</t>
        </is>
      </c>
      <c r="E62" s="112" t="n"/>
      <c r="F62" s="113" t="n">
        <v>438.06</v>
      </c>
      <c r="G62" s="114" t="n">
        <v>0</v>
      </c>
      <c r="H62" s="114" t="n">
        <v>84.16</v>
      </c>
      <c r="I62" s="114" t="n">
        <v>292.12</v>
      </c>
      <c r="J62" s="114" t="n">
        <v>667.45</v>
      </c>
      <c r="K62" s="114" t="n">
        <v>168.65</v>
      </c>
      <c r="L62" s="114" t="n">
        <v>673.5700000000001</v>
      </c>
      <c r="M62" s="114" t="n">
        <v>210.59</v>
      </c>
      <c r="N62" s="114" t="n">
        <v>383.23</v>
      </c>
      <c r="O62" s="114" t="n">
        <v>0</v>
      </c>
      <c r="P62" s="114" t="n">
        <v>163.91</v>
      </c>
      <c r="Q62" s="114" t="n">
        <v>42.67</v>
      </c>
      <c r="R62" s="112" t="n"/>
      <c r="S62" s="112">
        <f>+SUM($F62:$Q62)</f>
        <v/>
      </c>
      <c r="T62" s="115">
        <f>+IFERROR(($S62/T$4),0)</f>
        <v/>
      </c>
      <c r="U62" s="112" t="n"/>
      <c r="V62" s="113" t="n">
        <v>97.40000000000001</v>
      </c>
      <c r="W62" s="114" t="n">
        <v>85.69</v>
      </c>
      <c r="X62" s="114" t="n">
        <v>51.13</v>
      </c>
      <c r="Y62" s="114" t="n">
        <v>305.87</v>
      </c>
      <c r="Z62" s="114" t="n">
        <v>294.72</v>
      </c>
      <c r="AA62" s="114" t="n">
        <v>70.54000000000001</v>
      </c>
      <c r="AB62" s="114" t="n">
        <v>0</v>
      </c>
      <c r="AC62" s="114" t="n">
        <v>0</v>
      </c>
      <c r="AD62" s="114" t="n">
        <v>551.6</v>
      </c>
      <c r="AE62" s="114" t="n">
        <v>220.42</v>
      </c>
      <c r="AF62" s="114" t="n">
        <v>0</v>
      </c>
      <c r="AG62" s="114" t="n">
        <v>0</v>
      </c>
      <c r="AH62" s="112" t="n"/>
      <c r="AI62" s="112">
        <f>+SUM($V62:$AG62)</f>
        <v/>
      </c>
      <c r="AJ62" s="115">
        <f>+IFERROR(($AI62/AJ$4),0)</f>
        <v/>
      </c>
      <c r="AL62" s="85">
        <f>+IFERROR((AI62/AI$83),0)</f>
        <v/>
      </c>
      <c r="AM62" s="80" t="inlineStr">
        <is>
          <t>% of Maintenance Expense</t>
        </is>
      </c>
    </row>
    <row r="63" ht="15" customHeight="1">
      <c r="C63" s="51" t="inlineStr">
        <is>
          <t>6205-0700</t>
        </is>
      </c>
      <c r="D63" s="19" t="inlineStr">
        <is>
          <t>Hardware</t>
        </is>
      </c>
      <c r="E63" s="112" t="n"/>
      <c r="F63" s="113" t="n">
        <v>128.63</v>
      </c>
      <c r="G63" s="114" t="n">
        <v>0</v>
      </c>
      <c r="H63" s="114" t="n">
        <v>61.16</v>
      </c>
      <c r="I63" s="114" t="n">
        <v>14.25</v>
      </c>
      <c r="J63" s="114" t="n">
        <v>8.52</v>
      </c>
      <c r="K63" s="114" t="n">
        <v>0</v>
      </c>
      <c r="L63" s="114" t="n">
        <v>134.16</v>
      </c>
      <c r="M63" s="114" t="n">
        <v>0</v>
      </c>
      <c r="N63" s="114" t="n">
        <v>341.57</v>
      </c>
      <c r="O63" s="114" t="n">
        <v>0</v>
      </c>
      <c r="P63" s="114" t="n">
        <v>226.06</v>
      </c>
      <c r="Q63" s="114" t="n">
        <v>122.94</v>
      </c>
      <c r="R63" s="112" t="n"/>
      <c r="S63" s="112">
        <f>+SUM($F63:$Q63)</f>
        <v/>
      </c>
      <c r="T63" s="115">
        <f>+IFERROR(($S63/T$4),0)</f>
        <v/>
      </c>
      <c r="U63" s="112" t="n"/>
      <c r="V63" s="113" t="n">
        <v>236.7</v>
      </c>
      <c r="W63" s="114" t="n">
        <v>77.55</v>
      </c>
      <c r="X63" s="114" t="n">
        <v>244.77</v>
      </c>
      <c r="Y63" s="114" t="n">
        <v>115.58</v>
      </c>
      <c r="Z63" s="114" t="n">
        <v>321.37</v>
      </c>
      <c r="AA63" s="114" t="n">
        <v>0</v>
      </c>
      <c r="AB63" s="114" t="n">
        <v>279.63</v>
      </c>
      <c r="AC63" s="114" t="n">
        <v>209.91</v>
      </c>
      <c r="AD63" s="114" t="n">
        <v>593.58</v>
      </c>
      <c r="AE63" s="114" t="n">
        <v>20.9</v>
      </c>
      <c r="AF63" s="114" t="n">
        <v>0</v>
      </c>
      <c r="AG63" s="114" t="n">
        <v>0</v>
      </c>
      <c r="AH63" s="112" t="n"/>
      <c r="AI63" s="112">
        <f>+SUM($V63:$AG63)</f>
        <v/>
      </c>
      <c r="AJ63" s="115">
        <f>+IFERROR(($AI63/AJ$4),0)</f>
        <v/>
      </c>
      <c r="AL63" s="85">
        <f>+IFERROR((AI63/AI$83),0)</f>
        <v/>
      </c>
      <c r="AM63" s="80" t="inlineStr">
        <is>
          <t>% of Maintenance Expense</t>
        </is>
      </c>
    </row>
    <row r="64" ht="15" customHeight="1">
      <c r="C64" s="51" t="inlineStr">
        <is>
          <t>6205-0800</t>
        </is>
      </c>
      <c r="D64" s="19" t="inlineStr">
        <is>
          <t>Grounds Repairs</t>
        </is>
      </c>
      <c r="E64" s="112" t="n"/>
      <c r="F64" s="113" t="n">
        <v>0</v>
      </c>
      <c r="G64" s="114" t="n">
        <v>0</v>
      </c>
      <c r="H64" s="114" t="n">
        <v>0</v>
      </c>
      <c r="I64" s="114" t="n">
        <v>1500</v>
      </c>
      <c r="J64" s="114" t="n">
        <v>0</v>
      </c>
      <c r="K64" s="114" t="n">
        <v>186</v>
      </c>
      <c r="L64" s="114" t="n">
        <v>0</v>
      </c>
      <c r="M64" s="114" t="n">
        <v>0</v>
      </c>
      <c r="N64" s="114" t="n">
        <v>0</v>
      </c>
      <c r="O64" s="114" t="n">
        <v>0</v>
      </c>
      <c r="P64" s="114" t="n">
        <v>1500</v>
      </c>
      <c r="Q64" s="114" t="n">
        <v>12.93</v>
      </c>
      <c r="R64" s="112" t="n"/>
      <c r="S64" s="112">
        <f>+SUM($F64:$Q64)</f>
        <v/>
      </c>
      <c r="T64" s="115">
        <f>+IFERROR(($S64/T$4),0)</f>
        <v/>
      </c>
      <c r="U64" s="112" t="n"/>
      <c r="V64" s="113" t="n">
        <v>0</v>
      </c>
      <c r="W64" s="114" t="n">
        <v>0</v>
      </c>
      <c r="X64" s="114" t="n">
        <v>0</v>
      </c>
      <c r="Y64" s="114" t="n">
        <v>0</v>
      </c>
      <c r="Z64" s="114" t="n">
        <v>0</v>
      </c>
      <c r="AA64" s="114" t="n">
        <v>0</v>
      </c>
      <c r="AB64" s="114" t="n">
        <v>0</v>
      </c>
      <c r="AC64" s="114" t="n">
        <v>0</v>
      </c>
      <c r="AD64" s="114" t="n">
        <v>0</v>
      </c>
      <c r="AE64" s="114" t="n">
        <v>238.13</v>
      </c>
      <c r="AF64" s="114" t="n">
        <v>0</v>
      </c>
      <c r="AG64" s="114" t="n">
        <v>0</v>
      </c>
      <c r="AH64" s="112" t="n"/>
      <c r="AI64" s="112">
        <f>+SUM($V64:$AG64)</f>
        <v/>
      </c>
      <c r="AJ64" s="115">
        <f>+IFERROR(($AI64/AJ$4),0)</f>
        <v/>
      </c>
      <c r="AL64" s="85">
        <f>+IFERROR((AI64/AI$83),0)</f>
        <v/>
      </c>
      <c r="AM64" s="80" t="inlineStr">
        <is>
          <t>% of Maintenance Expense</t>
        </is>
      </c>
    </row>
    <row r="65" ht="15" customHeight="1">
      <c r="C65" s="51" t="inlineStr">
        <is>
          <t>N/A</t>
        </is>
      </c>
      <c r="D65" s="19" t="inlineStr">
        <is>
          <t>Wall Repairs</t>
        </is>
      </c>
      <c r="E65" s="112" t="n"/>
      <c r="F65" s="113" t="n">
        <v>0</v>
      </c>
      <c r="G65" s="114" t="n">
        <v>0</v>
      </c>
      <c r="H65" s="114" t="n">
        <v>515</v>
      </c>
      <c r="I65" s="114" t="n">
        <v>0</v>
      </c>
      <c r="J65" s="114" t="n">
        <v>0</v>
      </c>
      <c r="K65" s="114" t="n">
        <v>0</v>
      </c>
      <c r="L65" s="114" t="n">
        <v>0</v>
      </c>
      <c r="M65" s="114" t="n">
        <v>0</v>
      </c>
      <c r="N65" s="114" t="n">
        <v>0</v>
      </c>
      <c r="O65" s="114" t="n">
        <v>0</v>
      </c>
      <c r="P65" s="114" t="n">
        <v>0</v>
      </c>
      <c r="Q65" s="114" t="n">
        <v>0</v>
      </c>
      <c r="R65" s="112" t="n"/>
      <c r="S65" s="112">
        <f>+SUM($F65:$Q65)</f>
        <v/>
      </c>
      <c r="T65" s="115">
        <f>+IFERROR(($S65/T$4),0)</f>
        <v/>
      </c>
      <c r="U65" s="112" t="n"/>
      <c r="V65" s="113" t="n">
        <v>0</v>
      </c>
      <c r="W65" s="114" t="n">
        <v>0</v>
      </c>
      <c r="X65" s="114" t="n">
        <v>0</v>
      </c>
      <c r="Y65" s="114" t="n">
        <v>0</v>
      </c>
      <c r="Z65" s="114" t="n">
        <v>0</v>
      </c>
      <c r="AA65" s="114" t="n">
        <v>0</v>
      </c>
      <c r="AB65" s="114" t="n">
        <v>0</v>
      </c>
      <c r="AC65" s="114" t="n">
        <v>0</v>
      </c>
      <c r="AD65" s="114" t="n">
        <v>0</v>
      </c>
      <c r="AE65" s="114" t="n">
        <v>0</v>
      </c>
      <c r="AF65" s="114" t="n">
        <v>0</v>
      </c>
      <c r="AG65" s="114" t="n">
        <v>0</v>
      </c>
      <c r="AH65" s="112" t="n"/>
      <c r="AI65" s="112">
        <f>+SUM($V65:$AG65)</f>
        <v/>
      </c>
      <c r="AJ65" s="115">
        <f>+IFERROR(($AI65/AJ$4),0)</f>
        <v/>
      </c>
      <c r="AL65" s="85">
        <f>+IFERROR((AI65/AI$83),0)</f>
        <v/>
      </c>
      <c r="AM65" s="80" t="inlineStr">
        <is>
          <t>% of Maintenance Expense</t>
        </is>
      </c>
    </row>
    <row r="66" ht="15" customHeight="1">
      <c r="C66" s="51" t="inlineStr">
        <is>
          <t>6205-0910</t>
        </is>
      </c>
      <c r="D66" s="19" t="inlineStr">
        <is>
          <t>Carport Repairs</t>
        </is>
      </c>
      <c r="E66" s="112" t="n"/>
      <c r="F66" s="113" t="n">
        <v>0</v>
      </c>
      <c r="G66" s="114" t="n">
        <v>0</v>
      </c>
      <c r="H66" s="114" t="n">
        <v>0</v>
      </c>
      <c r="I66" s="114" t="n">
        <v>0</v>
      </c>
      <c r="J66" s="114" t="n">
        <v>0</v>
      </c>
      <c r="K66" s="114" t="n">
        <v>0</v>
      </c>
      <c r="L66" s="114" t="n">
        <v>0</v>
      </c>
      <c r="M66" s="114" t="n">
        <v>0</v>
      </c>
      <c r="N66" s="114" t="n">
        <v>0</v>
      </c>
      <c r="O66" s="114" t="n">
        <v>0</v>
      </c>
      <c r="P66" s="114" t="n">
        <v>0</v>
      </c>
      <c r="Q66" s="114" t="n">
        <v>0</v>
      </c>
      <c r="R66" s="112" t="n"/>
      <c r="S66" s="112">
        <f>+SUM($F66:$Q66)</f>
        <v/>
      </c>
      <c r="T66" s="115">
        <f>+IFERROR(($S66/T$4),0)</f>
        <v/>
      </c>
      <c r="U66" s="112" t="n"/>
      <c r="V66" s="113" t="n">
        <v>0</v>
      </c>
      <c r="W66" s="114" t="n">
        <v>0</v>
      </c>
      <c r="X66" s="114" t="n">
        <v>0</v>
      </c>
      <c r="Y66" s="114" t="n">
        <v>0</v>
      </c>
      <c r="Z66" s="114" t="n">
        <v>0</v>
      </c>
      <c r="AA66" s="114" t="n">
        <v>0</v>
      </c>
      <c r="AB66" s="114" t="n">
        <v>0</v>
      </c>
      <c r="AC66" s="114" t="n">
        <v>0</v>
      </c>
      <c r="AD66" s="114" t="n">
        <v>1989.46</v>
      </c>
      <c r="AE66" s="114" t="n">
        <v>0</v>
      </c>
      <c r="AF66" s="114" t="n">
        <v>0</v>
      </c>
      <c r="AG66" s="114" t="n">
        <v>0</v>
      </c>
      <c r="AH66" s="112" t="n"/>
      <c r="AI66" s="112">
        <f>+SUM($V66:$AG66)</f>
        <v/>
      </c>
      <c r="AJ66" s="115">
        <f>+IFERROR(($AI66/AJ$4),0)</f>
        <v/>
      </c>
      <c r="AL66" s="85">
        <f>+IFERROR((AI66/AI$83),0)</f>
        <v/>
      </c>
      <c r="AM66" s="80" t="inlineStr">
        <is>
          <t>% of Maintenance Expense</t>
        </is>
      </c>
    </row>
    <row r="67" ht="15" customHeight="1">
      <c r="C67" s="51" t="inlineStr">
        <is>
          <t>6205-0920</t>
        </is>
      </c>
      <c r="D67" s="19" t="inlineStr">
        <is>
          <t>Roofing Repairs</t>
        </is>
      </c>
      <c r="E67" s="112" t="n"/>
      <c r="F67" s="113" t="n">
        <v>0</v>
      </c>
      <c r="G67" s="114" t="n">
        <v>0</v>
      </c>
      <c r="H67" s="114" t="n">
        <v>0</v>
      </c>
      <c r="I67" s="114" t="n">
        <v>0</v>
      </c>
      <c r="J67" s="114" t="n">
        <v>0</v>
      </c>
      <c r="K67" s="114" t="n">
        <v>0</v>
      </c>
      <c r="L67" s="114" t="n">
        <v>0</v>
      </c>
      <c r="M67" s="114" t="n">
        <v>0</v>
      </c>
      <c r="N67" s="114" t="n">
        <v>0</v>
      </c>
      <c r="O67" s="114" t="n">
        <v>0</v>
      </c>
      <c r="P67" s="114" t="n">
        <v>0</v>
      </c>
      <c r="Q67" s="114" t="n">
        <v>0</v>
      </c>
      <c r="R67" s="112" t="n"/>
      <c r="S67" s="112">
        <f>+SUM($F67:$Q67)</f>
        <v/>
      </c>
      <c r="T67" s="115">
        <f>+IFERROR(($S67/T$4),0)</f>
        <v/>
      </c>
      <c r="U67" s="112" t="n"/>
      <c r="V67" s="113" t="n">
        <v>0</v>
      </c>
      <c r="W67" s="114" t="n">
        <v>0</v>
      </c>
      <c r="X67" s="114" t="n">
        <v>0</v>
      </c>
      <c r="Y67" s="114" t="n">
        <v>0</v>
      </c>
      <c r="Z67" s="114" t="n">
        <v>0</v>
      </c>
      <c r="AA67" s="114" t="n">
        <v>0</v>
      </c>
      <c r="AB67" s="114" t="n">
        <v>0</v>
      </c>
      <c r="AC67" s="114" t="n">
        <v>270</v>
      </c>
      <c r="AD67" s="114" t="n">
        <v>0</v>
      </c>
      <c r="AE67" s="114" t="n">
        <v>0</v>
      </c>
      <c r="AF67" s="114" t="n">
        <v>0</v>
      </c>
      <c r="AG67" s="114" t="n">
        <v>0</v>
      </c>
      <c r="AH67" s="112" t="n"/>
      <c r="AI67" s="112">
        <f>+SUM($V67:$AG67)</f>
        <v/>
      </c>
      <c r="AJ67" s="115">
        <f>+IFERROR(($AI67/AJ$4),0)</f>
        <v/>
      </c>
      <c r="AL67" s="85">
        <f>+IFERROR((AI67/AI$83),0)</f>
        <v/>
      </c>
      <c r="AM67" s="80" t="inlineStr">
        <is>
          <t>% of Maintenance Expense</t>
        </is>
      </c>
    </row>
    <row r="68" ht="15" customHeight="1">
      <c r="C68" s="51" t="inlineStr">
        <is>
          <t>6205-0930</t>
        </is>
      </c>
      <c r="D68" s="19" t="inlineStr">
        <is>
          <t>Fence Repairs</t>
        </is>
      </c>
      <c r="E68" s="112" t="n"/>
      <c r="F68" s="113" t="n">
        <v>174.12</v>
      </c>
      <c r="G68" s="114" t="n">
        <v>0</v>
      </c>
      <c r="H68" s="114" t="n">
        <v>106.04</v>
      </c>
      <c r="I68" s="114" t="n">
        <v>0</v>
      </c>
      <c r="J68" s="114" t="n">
        <v>0</v>
      </c>
      <c r="K68" s="114" t="n">
        <v>0</v>
      </c>
      <c r="L68" s="114" t="n">
        <v>1058.95</v>
      </c>
      <c r="M68" s="114" t="n">
        <v>265.81</v>
      </c>
      <c r="N68" s="114" t="n">
        <v>-360</v>
      </c>
      <c r="O68" s="114" t="n">
        <v>778.22</v>
      </c>
      <c r="P68" s="114" t="n">
        <v>0</v>
      </c>
      <c r="Q68" s="114" t="n">
        <v>0</v>
      </c>
      <c r="R68" s="112" t="n"/>
      <c r="S68" s="112">
        <f>+SUM($F68:$Q68)</f>
        <v/>
      </c>
      <c r="T68" s="115">
        <f>+IFERROR(($S68/T$4),0)</f>
        <v/>
      </c>
      <c r="U68" s="112" t="n"/>
      <c r="V68" s="113" t="n">
        <v>0</v>
      </c>
      <c r="W68" s="114" t="n">
        <v>0</v>
      </c>
      <c r="X68" s="114" t="n">
        <v>0</v>
      </c>
      <c r="Y68" s="114" t="n">
        <v>0</v>
      </c>
      <c r="Z68" s="114" t="n">
        <v>130</v>
      </c>
      <c r="AA68" s="114" t="n">
        <v>1400</v>
      </c>
      <c r="AB68" s="114" t="n">
        <v>0</v>
      </c>
      <c r="AC68" s="114" t="n">
        <v>0</v>
      </c>
      <c r="AD68" s="114" t="n">
        <v>95</v>
      </c>
      <c r="AE68" s="114" t="n">
        <v>0</v>
      </c>
      <c r="AF68" s="114" t="n">
        <v>0</v>
      </c>
      <c r="AG68" s="114" t="n">
        <v>0</v>
      </c>
      <c r="AH68" s="112" t="n"/>
      <c r="AI68" s="112">
        <f>+SUM($V68:$AG68)</f>
        <v/>
      </c>
      <c r="AJ68" s="115">
        <f>+IFERROR(($AI68/AJ$4),0)</f>
        <v/>
      </c>
      <c r="AL68" s="85">
        <f>+IFERROR((AI68/AI$83),0)</f>
        <v/>
      </c>
      <c r="AM68" s="80" t="inlineStr">
        <is>
          <t>% of Maintenance Expense</t>
        </is>
      </c>
    </row>
    <row r="69" ht="15" customHeight="1">
      <c r="C69" s="51" t="inlineStr">
        <is>
          <t>6205-0960</t>
        </is>
      </c>
      <c r="D69" s="19" t="inlineStr">
        <is>
          <t>Elevator Repairs</t>
        </is>
      </c>
      <c r="E69" s="112" t="n"/>
      <c r="F69" s="113" t="n">
        <v>0</v>
      </c>
      <c r="G69" s="114" t="n">
        <v>0</v>
      </c>
      <c r="H69" s="114" t="n">
        <v>0</v>
      </c>
      <c r="I69" s="114" t="n">
        <v>0</v>
      </c>
      <c r="J69" s="114" t="n">
        <v>0</v>
      </c>
      <c r="K69" s="114" t="n">
        <v>0</v>
      </c>
      <c r="L69" s="114" t="n">
        <v>0</v>
      </c>
      <c r="M69" s="114" t="n">
        <v>0</v>
      </c>
      <c r="N69" s="114" t="n">
        <v>0</v>
      </c>
      <c r="O69" s="114" t="n">
        <v>0</v>
      </c>
      <c r="P69" s="114" t="n">
        <v>0</v>
      </c>
      <c r="Q69" s="114" t="n">
        <v>0</v>
      </c>
      <c r="R69" s="112" t="n"/>
      <c r="S69" s="112">
        <f>+SUM($F69:$Q69)</f>
        <v/>
      </c>
      <c r="T69" s="115">
        <f>+IFERROR(($S69/T$4),0)</f>
        <v/>
      </c>
      <c r="U69" s="112" t="n"/>
      <c r="V69" s="113" t="n">
        <v>0</v>
      </c>
      <c r="W69" s="114" t="n">
        <v>0</v>
      </c>
      <c r="X69" s="114" t="n">
        <v>0</v>
      </c>
      <c r="Y69" s="114" t="n">
        <v>0</v>
      </c>
      <c r="Z69" s="114" t="n">
        <v>0</v>
      </c>
      <c r="AA69" s="114" t="n">
        <v>0</v>
      </c>
      <c r="AB69" s="114" t="n">
        <v>0</v>
      </c>
      <c r="AC69" s="114" t="n">
        <v>0</v>
      </c>
      <c r="AD69" s="114" t="n">
        <v>382.75</v>
      </c>
      <c r="AE69" s="114" t="n">
        <v>0</v>
      </c>
      <c r="AF69" s="114" t="n">
        <v>0</v>
      </c>
      <c r="AG69" s="114" t="n">
        <v>0</v>
      </c>
      <c r="AH69" s="112" t="n"/>
      <c r="AI69" s="112">
        <f>+SUM($V69:$AG69)</f>
        <v/>
      </c>
      <c r="AJ69" s="115">
        <f>+IFERROR(($AI69/AJ$4),0)</f>
        <v/>
      </c>
      <c r="AL69" s="85">
        <f>+IFERROR((AI69/AI$83),0)</f>
        <v/>
      </c>
      <c r="AM69" s="80" t="inlineStr">
        <is>
          <t>% of Maintenance Expense</t>
        </is>
      </c>
    </row>
    <row r="70" ht="15" customHeight="1">
      <c r="C70" s="51" t="inlineStr">
        <is>
          <t>6210-0000</t>
        </is>
      </c>
      <c r="D70" s="19" t="inlineStr">
        <is>
          <t>Maintenance Supplies</t>
        </is>
      </c>
      <c r="E70" s="112" t="n"/>
      <c r="F70" s="113" t="n">
        <v>842.77</v>
      </c>
      <c r="G70" s="114" t="n">
        <v>150.34</v>
      </c>
      <c r="H70" s="114" t="n">
        <v>0</v>
      </c>
      <c r="I70" s="114" t="n">
        <v>717.87</v>
      </c>
      <c r="J70" s="114" t="n">
        <v>410.37</v>
      </c>
      <c r="K70" s="114" t="n">
        <v>72.77</v>
      </c>
      <c r="L70" s="114" t="n">
        <v>0</v>
      </c>
      <c r="M70" s="114" t="n">
        <v>100.72</v>
      </c>
      <c r="N70" s="114" t="n">
        <v>0</v>
      </c>
      <c r="O70" s="114" t="n">
        <v>0</v>
      </c>
      <c r="P70" s="114" t="n">
        <v>42.21</v>
      </c>
      <c r="Q70" s="114" t="n">
        <v>2041.03</v>
      </c>
      <c r="R70" s="112" t="n"/>
      <c r="S70" s="112">
        <f>+SUM($F70:$Q70)</f>
        <v/>
      </c>
      <c r="T70" s="115">
        <f>+IFERROR(($S70/T$4),0)</f>
        <v/>
      </c>
      <c r="U70" s="112" t="n"/>
      <c r="V70" s="113" t="n">
        <v>13.26</v>
      </c>
      <c r="W70" s="114" t="n">
        <v>0</v>
      </c>
      <c r="X70" s="114" t="n">
        <v>19.37</v>
      </c>
      <c r="Y70" s="114" t="n">
        <v>0</v>
      </c>
      <c r="Z70" s="114" t="n">
        <v>202.58</v>
      </c>
      <c r="AA70" s="114" t="n">
        <v>60.79</v>
      </c>
      <c r="AB70" s="114" t="n">
        <v>0</v>
      </c>
      <c r="AC70" s="114" t="n">
        <v>0</v>
      </c>
      <c r="AD70" s="114" t="n">
        <v>567.77</v>
      </c>
      <c r="AE70" s="114" t="n">
        <v>0</v>
      </c>
      <c r="AF70" s="114" t="n">
        <v>269.4</v>
      </c>
      <c r="AG70" s="114" t="n">
        <v>488.4</v>
      </c>
      <c r="AH70" s="112" t="n"/>
      <c r="AI70" s="112">
        <f>+SUM($V70:$AG70)</f>
        <v/>
      </c>
      <c r="AJ70" s="115">
        <f>+IFERROR(($AI70/AJ$4),0)</f>
        <v/>
      </c>
      <c r="AL70" s="85">
        <f>+IFERROR((AI70/AI$83),0)</f>
        <v/>
      </c>
      <c r="AM70" s="80" t="inlineStr">
        <is>
          <t>% of Maintenance Expense</t>
        </is>
      </c>
    </row>
    <row r="71" ht="15" customHeight="1">
      <c r="C71" s="51" t="inlineStr">
        <is>
          <t>6230-0000</t>
        </is>
      </c>
      <c r="D71" s="19" t="inlineStr">
        <is>
          <t>Pool Repairs</t>
        </is>
      </c>
      <c r="E71" s="112" t="n"/>
      <c r="F71" s="113" t="n">
        <v>0</v>
      </c>
      <c r="G71" s="114" t="n">
        <v>0</v>
      </c>
      <c r="H71" s="114" t="n">
        <v>0</v>
      </c>
      <c r="I71" s="114" t="n">
        <v>0</v>
      </c>
      <c r="J71" s="114" t="n">
        <v>0</v>
      </c>
      <c r="K71" s="114" t="n">
        <v>0</v>
      </c>
      <c r="L71" s="114" t="n">
        <v>0</v>
      </c>
      <c r="M71" s="114" t="n">
        <v>0</v>
      </c>
      <c r="N71" s="114" t="n">
        <v>800</v>
      </c>
      <c r="O71" s="114" t="n">
        <v>0</v>
      </c>
      <c r="P71" s="114" t="n">
        <v>0</v>
      </c>
      <c r="Q71" s="114" t="n">
        <v>0</v>
      </c>
      <c r="R71" s="112" t="n"/>
      <c r="S71" s="112">
        <f>+SUM($F71:$Q71)</f>
        <v/>
      </c>
      <c r="T71" s="115">
        <f>+IFERROR(($S71/T$4),0)</f>
        <v/>
      </c>
      <c r="U71" s="112" t="n"/>
      <c r="V71" s="113" t="n">
        <v>0</v>
      </c>
      <c r="W71" s="114" t="n">
        <v>0</v>
      </c>
      <c r="X71" s="114" t="n">
        <v>0</v>
      </c>
      <c r="Y71" s="114" t="n">
        <v>1818.13</v>
      </c>
      <c r="Z71" s="114" t="n">
        <v>0</v>
      </c>
      <c r="AA71" s="114" t="n">
        <v>700.26</v>
      </c>
      <c r="AB71" s="114" t="n">
        <v>0</v>
      </c>
      <c r="AC71" s="114" t="n">
        <v>0</v>
      </c>
      <c r="AD71" s="114" t="n">
        <v>0</v>
      </c>
      <c r="AE71" s="114" t="n">
        <v>0</v>
      </c>
      <c r="AF71" s="114" t="n">
        <v>0</v>
      </c>
      <c r="AG71" s="114" t="n">
        <v>0</v>
      </c>
      <c r="AH71" s="112" t="n"/>
      <c r="AI71" s="112">
        <f>+SUM($V71:$AG71)</f>
        <v/>
      </c>
      <c r="AJ71" s="115">
        <f>+IFERROR(($AI71/AJ$4),0)</f>
        <v/>
      </c>
      <c r="AL71" s="85">
        <f>+IFERROR((AI71/AI$83),0)</f>
        <v/>
      </c>
      <c r="AM71" s="80" t="inlineStr">
        <is>
          <t>% of Maintenance Expense</t>
        </is>
      </c>
    </row>
    <row r="72" ht="15" customHeight="1">
      <c r="C72" s="51" t="inlineStr">
        <is>
          <t>6235-0000</t>
        </is>
      </c>
      <c r="D72" s="19" t="inlineStr">
        <is>
          <t>Small Tools</t>
        </is>
      </c>
      <c r="E72" s="112" t="n"/>
      <c r="F72" s="113" t="n">
        <v>0</v>
      </c>
      <c r="G72" s="114" t="n">
        <v>0</v>
      </c>
      <c r="H72" s="114" t="n">
        <v>49.51</v>
      </c>
      <c r="I72" s="114" t="n">
        <v>0</v>
      </c>
      <c r="J72" s="114" t="n">
        <v>94.75</v>
      </c>
      <c r="K72" s="114" t="n">
        <v>173.91</v>
      </c>
      <c r="L72" s="114" t="n">
        <v>44.26</v>
      </c>
      <c r="M72" s="114" t="n">
        <v>330.81</v>
      </c>
      <c r="N72" s="114" t="n">
        <v>0</v>
      </c>
      <c r="O72" s="114" t="n">
        <v>0</v>
      </c>
      <c r="P72" s="114" t="n">
        <v>74.51000000000001</v>
      </c>
      <c r="Q72" s="114" t="n">
        <v>16.07</v>
      </c>
      <c r="R72" s="112" t="n"/>
      <c r="S72" s="112">
        <f>+SUM($F72:$Q72)</f>
        <v/>
      </c>
      <c r="T72" s="115">
        <f>+IFERROR(($S72/T$4),0)</f>
        <v/>
      </c>
      <c r="U72" s="112" t="n"/>
      <c r="V72" s="113" t="n">
        <v>0</v>
      </c>
      <c r="W72" s="114" t="n">
        <v>69.98999999999999</v>
      </c>
      <c r="X72" s="114" t="n">
        <v>0</v>
      </c>
      <c r="Y72" s="114" t="n">
        <v>50.57</v>
      </c>
      <c r="Z72" s="114" t="n">
        <v>0</v>
      </c>
      <c r="AA72" s="114" t="n">
        <v>0</v>
      </c>
      <c r="AB72" s="114" t="n">
        <v>0</v>
      </c>
      <c r="AC72" s="114" t="n">
        <v>54.46</v>
      </c>
      <c r="AD72" s="114" t="n">
        <v>0</v>
      </c>
      <c r="AE72" s="114" t="n">
        <v>0</v>
      </c>
      <c r="AF72" s="114" t="n">
        <v>248.19</v>
      </c>
      <c r="AG72" s="114" t="n">
        <v>0</v>
      </c>
      <c r="AH72" s="112" t="n"/>
      <c r="AI72" s="112">
        <f>+SUM($V72:$AG72)</f>
        <v/>
      </c>
      <c r="AJ72" s="115">
        <f>+IFERROR(($AI72/AJ$4),0)</f>
        <v/>
      </c>
      <c r="AL72" s="85">
        <f>+IFERROR((AI72/AI$83),0)</f>
        <v/>
      </c>
      <c r="AM72" s="80" t="inlineStr">
        <is>
          <t>% of Maintenance Expense</t>
        </is>
      </c>
    </row>
    <row r="73" ht="15" customHeight="1">
      <c r="C73" s="51" t="inlineStr">
        <is>
          <t>6250-0000</t>
        </is>
      </c>
      <c r="D73" s="19" t="inlineStr">
        <is>
          <t>Pool Supplies</t>
        </is>
      </c>
      <c r="E73" s="112" t="n"/>
      <c r="F73" s="113" t="n">
        <v>232.4</v>
      </c>
      <c r="G73" s="114" t="n">
        <v>200.82</v>
      </c>
      <c r="H73" s="114" t="n">
        <v>198.16</v>
      </c>
      <c r="I73" s="114" t="n">
        <v>0</v>
      </c>
      <c r="J73" s="114" t="n">
        <v>0</v>
      </c>
      <c r="K73" s="114" t="n">
        <v>387.13</v>
      </c>
      <c r="L73" s="114" t="n">
        <v>208.07</v>
      </c>
      <c r="M73" s="114" t="n">
        <v>963.97</v>
      </c>
      <c r="N73" s="114" t="n">
        <v>0</v>
      </c>
      <c r="O73" s="114" t="n">
        <v>219.79</v>
      </c>
      <c r="P73" s="114" t="n">
        <v>0</v>
      </c>
      <c r="Q73" s="114" t="n">
        <v>19.38</v>
      </c>
      <c r="R73" s="112" t="n"/>
      <c r="S73" s="112">
        <f>+SUM($F73:$Q73)</f>
        <v/>
      </c>
      <c r="T73" s="115">
        <f>+IFERROR(($S73/T$4),0)</f>
        <v/>
      </c>
      <c r="U73" s="112" t="n"/>
      <c r="V73" s="113" t="n">
        <v>600</v>
      </c>
      <c r="W73" s="114" t="n">
        <v>37.66</v>
      </c>
      <c r="X73" s="114" t="n">
        <v>852.35</v>
      </c>
      <c r="Y73" s="114" t="n">
        <v>187.15</v>
      </c>
      <c r="Z73" s="114" t="n">
        <v>0</v>
      </c>
      <c r="AA73" s="114" t="n">
        <v>1206.94</v>
      </c>
      <c r="AB73" s="114" t="n">
        <v>703.54</v>
      </c>
      <c r="AC73" s="114" t="n">
        <v>370.03</v>
      </c>
      <c r="AD73" s="114" t="n">
        <v>1138.67</v>
      </c>
      <c r="AE73" s="114" t="n">
        <v>0</v>
      </c>
      <c r="AF73" s="114" t="n">
        <v>162.5</v>
      </c>
      <c r="AG73" s="114" t="n">
        <v>0</v>
      </c>
      <c r="AH73" s="112" t="n"/>
      <c r="AI73" s="112">
        <f>+SUM($V73:$AG73)</f>
        <v/>
      </c>
      <c r="AJ73" s="115">
        <f>+IFERROR(($AI73/AJ$4),0)</f>
        <v/>
      </c>
      <c r="AL73" s="85">
        <f>+IFERROR((AI73/AI$83),0)</f>
        <v/>
      </c>
      <c r="AM73" s="80" t="inlineStr">
        <is>
          <t>% of Maintenance Expense</t>
        </is>
      </c>
    </row>
    <row r="74" ht="15" customHeight="1">
      <c r="C74" s="51" t="inlineStr">
        <is>
          <t>6280-0000</t>
        </is>
      </c>
      <c r="D74" s="19" t="inlineStr">
        <is>
          <t>Grounds Supplies</t>
        </is>
      </c>
      <c r="E74" s="112" t="n"/>
      <c r="F74" s="113" t="n">
        <v>585.6900000000001</v>
      </c>
      <c r="G74" s="114" t="n">
        <v>0</v>
      </c>
      <c r="H74" s="114" t="n">
        <v>373.61</v>
      </c>
      <c r="I74" s="114" t="n">
        <v>200.72</v>
      </c>
      <c r="J74" s="114" t="n">
        <v>142.11</v>
      </c>
      <c r="K74" s="114" t="n">
        <v>443.06</v>
      </c>
      <c r="L74" s="114" t="n">
        <v>143.16</v>
      </c>
      <c r="M74" s="114" t="n">
        <v>928.7</v>
      </c>
      <c r="N74" s="114" t="n">
        <v>122.31</v>
      </c>
      <c r="O74" s="114" t="n">
        <v>149.81</v>
      </c>
      <c r="P74" s="114" t="n">
        <v>387.3</v>
      </c>
      <c r="Q74" s="114" t="n">
        <v>7.05</v>
      </c>
      <c r="R74" s="112" t="n"/>
      <c r="S74" s="112">
        <f>+SUM($F74:$Q74)</f>
        <v/>
      </c>
      <c r="T74" s="115">
        <f>+IFERROR(($S74/T$4),0)</f>
        <v/>
      </c>
      <c r="U74" s="112" t="n"/>
      <c r="V74" s="113" t="n">
        <v>15.35</v>
      </c>
      <c r="W74" s="114" t="n">
        <v>151.1</v>
      </c>
      <c r="X74" s="114" t="n">
        <v>1854.12</v>
      </c>
      <c r="Y74" s="114" t="n">
        <v>25.5</v>
      </c>
      <c r="Z74" s="114" t="n">
        <v>0</v>
      </c>
      <c r="AA74" s="114" t="n">
        <v>32.72</v>
      </c>
      <c r="AB74" s="114" t="n">
        <v>0</v>
      </c>
      <c r="AC74" s="114" t="n">
        <v>37</v>
      </c>
      <c r="AD74" s="114" t="n">
        <v>60.43</v>
      </c>
      <c r="AE74" s="114" t="n">
        <v>251.13</v>
      </c>
      <c r="AF74" s="114" t="n">
        <v>238.13</v>
      </c>
      <c r="AG74" s="114" t="n">
        <v>524.0700000000001</v>
      </c>
      <c r="AH74" s="112" t="n"/>
      <c r="AI74" s="112">
        <f>+SUM($V74:$AG74)</f>
        <v/>
      </c>
      <c r="AJ74" s="115">
        <f>+IFERROR(($AI74/AJ$4),0)</f>
        <v/>
      </c>
      <c r="AL74" s="85">
        <f>+IFERROR((AI74/AI$83),0)</f>
        <v/>
      </c>
      <c r="AM74" s="80" t="inlineStr">
        <is>
          <t>% of Maintenance Expense</t>
        </is>
      </c>
    </row>
    <row r="75" ht="15" customHeight="1">
      <c r="C75" s="51" t="inlineStr">
        <is>
          <t>6291-0000</t>
        </is>
      </c>
      <c r="D75" s="19" t="inlineStr">
        <is>
          <t>Exterminating</t>
        </is>
      </c>
      <c r="E75" s="112" t="n"/>
      <c r="F75" s="113" t="n">
        <v>531.36</v>
      </c>
      <c r="G75" s="114" t="n">
        <v>223.6</v>
      </c>
      <c r="H75" s="114" t="n">
        <v>220</v>
      </c>
      <c r="I75" s="114" t="n">
        <v>220</v>
      </c>
      <c r="J75" s="114" t="n">
        <v>220</v>
      </c>
      <c r="K75" s="114" t="n">
        <v>265</v>
      </c>
      <c r="L75" s="114" t="n">
        <v>220</v>
      </c>
      <c r="M75" s="114" t="n">
        <v>280.37</v>
      </c>
      <c r="N75" s="114" t="n">
        <v>220</v>
      </c>
      <c r="O75" s="114" t="n">
        <v>220</v>
      </c>
      <c r="P75" s="114" t="n">
        <v>220</v>
      </c>
      <c r="Q75" s="114" t="n">
        <v>220</v>
      </c>
      <c r="R75" s="112" t="n"/>
      <c r="S75" s="112">
        <f>+SUM($F75:$Q75)</f>
        <v/>
      </c>
      <c r="T75" s="115">
        <f>+IFERROR(($S75/T$4),0)</f>
        <v/>
      </c>
      <c r="U75" s="112" t="n"/>
      <c r="V75" s="113" t="n">
        <v>220</v>
      </c>
      <c r="W75" s="114" t="n">
        <v>175</v>
      </c>
      <c r="X75" s="114" t="n">
        <v>175</v>
      </c>
      <c r="Y75" s="114" t="n">
        <v>320</v>
      </c>
      <c r="Z75" s="114" t="n">
        <v>175</v>
      </c>
      <c r="AA75" s="114" t="n">
        <v>175</v>
      </c>
      <c r="AB75" s="114" t="n">
        <v>37.31</v>
      </c>
      <c r="AC75" s="114" t="n">
        <v>387.74</v>
      </c>
      <c r="AD75" s="114" t="n">
        <v>175</v>
      </c>
      <c r="AE75" s="114" t="n">
        <v>195</v>
      </c>
      <c r="AF75" s="114" t="n">
        <v>175</v>
      </c>
      <c r="AG75" s="114" t="n">
        <v>250</v>
      </c>
      <c r="AH75" s="112" t="n"/>
      <c r="AI75" s="112">
        <f>+SUM($V75:$AG75)</f>
        <v/>
      </c>
      <c r="AJ75" s="115">
        <f>+IFERROR(($AI75/AJ$4),0)</f>
        <v/>
      </c>
      <c r="AL75" s="85">
        <f>+IFERROR((AI75/AI$83),0)</f>
        <v/>
      </c>
      <c r="AM75" s="80" t="inlineStr">
        <is>
          <t>% of Maintenance Expense</t>
        </is>
      </c>
    </row>
    <row r="76" ht="15" customHeight="1">
      <c r="C76" s="51" t="inlineStr">
        <is>
          <t>6292-0000</t>
        </is>
      </c>
      <c r="D76" s="19" t="inlineStr">
        <is>
          <t>Landscaping</t>
        </is>
      </c>
      <c r="E76" s="112" t="n"/>
      <c r="F76" s="113" t="n">
        <v>1925</v>
      </c>
      <c r="G76" s="114" t="n">
        <v>1925</v>
      </c>
      <c r="H76" s="114" t="n">
        <v>1925</v>
      </c>
      <c r="I76" s="114" t="n">
        <v>1925</v>
      </c>
      <c r="J76" s="114" t="n">
        <v>1750</v>
      </c>
      <c r="K76" s="114" t="n">
        <v>1750</v>
      </c>
      <c r="L76" s="114" t="n">
        <v>1750</v>
      </c>
      <c r="M76" s="114" t="n">
        <v>1925</v>
      </c>
      <c r="N76" s="114" t="n">
        <v>2095</v>
      </c>
      <c r="O76" s="114" t="n">
        <v>1925</v>
      </c>
      <c r="P76" s="114" t="n">
        <v>1925</v>
      </c>
      <c r="Q76" s="114" t="n">
        <v>1925</v>
      </c>
      <c r="R76" s="112" t="n"/>
      <c r="S76" s="112">
        <f>+SUM($F76:$Q76)</f>
        <v/>
      </c>
      <c r="T76" s="115">
        <f>+IFERROR(($S76/T$4),0)</f>
        <v/>
      </c>
      <c r="U76" s="112" t="n"/>
      <c r="V76" s="113" t="n">
        <v>4382.75</v>
      </c>
      <c r="W76" s="114" t="n">
        <v>1982.75</v>
      </c>
      <c r="X76" s="114" t="n">
        <v>1982.75</v>
      </c>
      <c r="Y76" s="114" t="n">
        <v>1982.75</v>
      </c>
      <c r="Z76" s="114" t="n">
        <v>1982.75</v>
      </c>
      <c r="AA76" s="114" t="n">
        <v>1982.75</v>
      </c>
      <c r="AB76" s="114" t="n">
        <v>2982.75</v>
      </c>
      <c r="AC76" s="114" t="n">
        <v>2757.75</v>
      </c>
      <c r="AD76" s="114" t="n">
        <v>1982.75</v>
      </c>
      <c r="AE76" s="114" t="n">
        <v>1982.75</v>
      </c>
      <c r="AF76" s="114" t="n">
        <v>2407.75</v>
      </c>
      <c r="AG76" s="114" t="n">
        <v>1982.75</v>
      </c>
      <c r="AH76" s="112" t="n"/>
      <c r="AI76" s="112">
        <f>+SUM($V76:$AG76)</f>
        <v/>
      </c>
      <c r="AJ76" s="115">
        <f>+IFERROR(($AI76/AJ$4),0)</f>
        <v/>
      </c>
      <c r="AL76" s="85">
        <f>+IFERROR((AI76/AI$83),0)</f>
        <v/>
      </c>
      <c r="AM76" s="80" t="inlineStr">
        <is>
          <t>% of Maintenance Expense</t>
        </is>
      </c>
    </row>
    <row r="77" ht="15" customHeight="1">
      <c r="C77" s="51" t="inlineStr">
        <is>
          <t>6355-0000</t>
        </is>
      </c>
      <c r="D77" s="19" t="inlineStr">
        <is>
          <t>Turnover - Painting Service</t>
        </is>
      </c>
      <c r="E77" s="112" t="n"/>
      <c r="F77" s="113" t="n">
        <v>0</v>
      </c>
      <c r="G77" s="114" t="n">
        <v>0</v>
      </c>
      <c r="H77" s="114" t="n">
        <v>0</v>
      </c>
      <c r="I77" s="114" t="n">
        <v>655</v>
      </c>
      <c r="J77" s="114" t="n">
        <v>0</v>
      </c>
      <c r="K77" s="114" t="n">
        <v>0</v>
      </c>
      <c r="L77" s="114" t="n">
        <v>0</v>
      </c>
      <c r="M77" s="114" t="n">
        <v>0</v>
      </c>
      <c r="N77" s="114" t="n">
        <v>230</v>
      </c>
      <c r="O77" s="114" t="n">
        <v>0</v>
      </c>
      <c r="P77" s="114" t="n">
        <v>380</v>
      </c>
      <c r="Q77" s="114" t="n">
        <v>305</v>
      </c>
      <c r="R77" s="112" t="n"/>
      <c r="S77" s="112">
        <f>+SUM($F77:$Q77)</f>
        <v/>
      </c>
      <c r="T77" s="115">
        <f>+IFERROR(($S77/T$4),0)</f>
        <v/>
      </c>
      <c r="U77" s="112" t="n"/>
      <c r="V77" s="113" t="n">
        <v>0</v>
      </c>
      <c r="W77" s="114" t="n">
        <v>410</v>
      </c>
      <c r="X77" s="114" t="n">
        <v>0</v>
      </c>
      <c r="Y77" s="114" t="n">
        <v>0</v>
      </c>
      <c r="Z77" s="114" t="n">
        <v>720</v>
      </c>
      <c r="AA77" s="114" t="n">
        <v>0</v>
      </c>
      <c r="AB77" s="114" t="n">
        <v>265</v>
      </c>
      <c r="AC77" s="114" t="n">
        <v>1165</v>
      </c>
      <c r="AD77" s="114" t="n">
        <v>1885</v>
      </c>
      <c r="AE77" s="114" t="n">
        <v>0</v>
      </c>
      <c r="AF77" s="114" t="n">
        <v>575.66</v>
      </c>
      <c r="AG77" s="114" t="n">
        <v>190</v>
      </c>
      <c r="AH77" s="112" t="n"/>
      <c r="AI77" s="112">
        <f>+SUM($V77:$AG77)</f>
        <v/>
      </c>
      <c r="AJ77" s="115">
        <f>+IFERROR(($AI77/AJ$4),0)</f>
        <v/>
      </c>
      <c r="AL77" s="85">
        <f>+IFERROR((AI77/AI$83),0)</f>
        <v/>
      </c>
      <c r="AM77" s="80" t="inlineStr">
        <is>
          <t>% of Maintenance Expense</t>
        </is>
      </c>
    </row>
    <row r="78" ht="15" customHeight="1">
      <c r="C78" s="51" t="inlineStr">
        <is>
          <t>6355-1000</t>
        </is>
      </c>
      <c r="D78" s="19" t="inlineStr">
        <is>
          <t>Turnover - Painting Supplies</t>
        </is>
      </c>
      <c r="E78" s="112" t="n"/>
      <c r="F78" s="113" t="n">
        <v>521.22</v>
      </c>
      <c r="G78" s="114" t="n">
        <v>0</v>
      </c>
      <c r="H78" s="114" t="n">
        <v>259.89</v>
      </c>
      <c r="I78" s="114" t="n">
        <v>35.05</v>
      </c>
      <c r="J78" s="114" t="n">
        <v>25.81</v>
      </c>
      <c r="K78" s="114" t="n">
        <v>624.1799999999999</v>
      </c>
      <c r="L78" s="114" t="n">
        <v>238.58</v>
      </c>
      <c r="M78" s="114" t="n">
        <v>139.17</v>
      </c>
      <c r="N78" s="114" t="n">
        <v>32.58</v>
      </c>
      <c r="O78" s="114" t="n">
        <v>0</v>
      </c>
      <c r="P78" s="114" t="n">
        <v>963.66</v>
      </c>
      <c r="Q78" s="114" t="n">
        <v>409.64</v>
      </c>
      <c r="R78" s="112" t="n"/>
      <c r="S78" s="112">
        <f>+SUM($F78:$Q78)</f>
        <v/>
      </c>
      <c r="T78" s="115">
        <f>+IFERROR(($S78/T$4),0)</f>
        <v/>
      </c>
      <c r="U78" s="112" t="n"/>
      <c r="V78" s="113" t="n">
        <v>246.09</v>
      </c>
      <c r="W78" s="114" t="n">
        <v>141.36</v>
      </c>
      <c r="X78" s="114" t="n">
        <v>1051.39</v>
      </c>
      <c r="Y78" s="114" t="n">
        <v>136.04</v>
      </c>
      <c r="Z78" s="114" t="n">
        <v>393.62</v>
      </c>
      <c r="AA78" s="114" t="n">
        <v>452.58</v>
      </c>
      <c r="AB78" s="114" t="n">
        <v>610.4400000000001</v>
      </c>
      <c r="AC78" s="114" t="n">
        <v>516.9</v>
      </c>
      <c r="AD78" s="114" t="n">
        <v>89.7</v>
      </c>
      <c r="AE78" s="114" t="n">
        <v>21.73</v>
      </c>
      <c r="AF78" s="114" t="n">
        <v>132.89</v>
      </c>
      <c r="AG78" s="114" t="n">
        <v>0</v>
      </c>
      <c r="AH78" s="112" t="n"/>
      <c r="AI78" s="112">
        <f>+SUM($V78:$AG78)</f>
        <v/>
      </c>
      <c r="AJ78" s="115">
        <f>+IFERROR(($AI78/AJ$4),0)</f>
        <v/>
      </c>
      <c r="AL78" s="85">
        <f>+IFERROR((AI78/AI$83),0)</f>
        <v/>
      </c>
      <c r="AM78" s="80" t="inlineStr">
        <is>
          <t>% of Maintenance Expense</t>
        </is>
      </c>
    </row>
    <row r="79" ht="15" customHeight="1">
      <c r="C79" s="51" t="inlineStr">
        <is>
          <t>6356-0000</t>
        </is>
      </c>
      <c r="D79" s="19" t="inlineStr">
        <is>
          <t>Turnover - Carpet Cleaning</t>
        </is>
      </c>
      <c r="E79" s="112" t="n"/>
      <c r="F79" s="113" t="n">
        <v>489</v>
      </c>
      <c r="G79" s="114" t="n">
        <v>699</v>
      </c>
      <c r="H79" s="114" t="n">
        <v>539</v>
      </c>
      <c r="I79" s="114" t="n">
        <v>550</v>
      </c>
      <c r="J79" s="114" t="n">
        <v>1068</v>
      </c>
      <c r="K79" s="114" t="n">
        <v>535</v>
      </c>
      <c r="L79" s="114" t="n">
        <v>424</v>
      </c>
      <c r="M79" s="114" t="n">
        <v>490</v>
      </c>
      <c r="N79" s="114" t="n">
        <v>590</v>
      </c>
      <c r="O79" s="114" t="n">
        <v>856</v>
      </c>
      <c r="P79" s="114" t="n">
        <v>436</v>
      </c>
      <c r="Q79" s="114" t="n">
        <v>905</v>
      </c>
      <c r="R79" s="112" t="n"/>
      <c r="S79" s="112">
        <f>+SUM($F79:$Q79)</f>
        <v/>
      </c>
      <c r="T79" s="115">
        <f>+IFERROR(($S79/T$4),0)</f>
        <v/>
      </c>
      <c r="U79" s="112" t="n"/>
      <c r="V79" s="113" t="n">
        <v>413</v>
      </c>
      <c r="W79" s="114" t="n">
        <v>281</v>
      </c>
      <c r="X79" s="114" t="n">
        <v>470</v>
      </c>
      <c r="Y79" s="114" t="n">
        <v>252</v>
      </c>
      <c r="Z79" s="114" t="n">
        <v>702</v>
      </c>
      <c r="AA79" s="114" t="n">
        <v>132</v>
      </c>
      <c r="AB79" s="114" t="n">
        <v>274</v>
      </c>
      <c r="AC79" s="114" t="n">
        <v>351</v>
      </c>
      <c r="AD79" s="114" t="n">
        <v>615</v>
      </c>
      <c r="AE79" s="114" t="n">
        <v>728</v>
      </c>
      <c r="AF79" s="114" t="n">
        <v>137</v>
      </c>
      <c r="AG79" s="114" t="n">
        <v>97</v>
      </c>
      <c r="AH79" s="112" t="n"/>
      <c r="AI79" s="112">
        <f>+SUM($V79:$AG79)</f>
        <v/>
      </c>
      <c r="AJ79" s="115">
        <f>+IFERROR(($AI79/AJ$4),0)</f>
        <v/>
      </c>
      <c r="AL79" s="85">
        <f>+IFERROR((AI79/AI$83),0)</f>
        <v/>
      </c>
      <c r="AM79" s="80" t="inlineStr">
        <is>
          <t>% of Maintenance Expense</t>
        </is>
      </c>
    </row>
    <row r="80" ht="15" customHeight="1">
      <c r="C80" s="51" t="inlineStr">
        <is>
          <t>6357-0000</t>
        </is>
      </c>
      <c r="D80" s="19" t="inlineStr">
        <is>
          <t>Turnover - Cleaning Service</t>
        </is>
      </c>
      <c r="E80" s="112" t="n"/>
      <c r="F80" s="113" t="n">
        <v>545</v>
      </c>
      <c r="G80" s="114" t="n">
        <v>665</v>
      </c>
      <c r="H80" s="114" t="n">
        <v>225</v>
      </c>
      <c r="I80" s="114" t="n">
        <v>1170</v>
      </c>
      <c r="J80" s="114" t="n">
        <v>818.64</v>
      </c>
      <c r="K80" s="114" t="n">
        <v>572</v>
      </c>
      <c r="L80" s="114" t="n">
        <v>580</v>
      </c>
      <c r="M80" s="114" t="n">
        <v>450</v>
      </c>
      <c r="N80" s="114" t="n">
        <v>915</v>
      </c>
      <c r="O80" s="114" t="n">
        <v>1017</v>
      </c>
      <c r="P80" s="114" t="n">
        <v>850</v>
      </c>
      <c r="Q80" s="114" t="n">
        <v>465</v>
      </c>
      <c r="R80" s="112" t="n"/>
      <c r="S80" s="112">
        <f>+SUM($F80:$Q80)</f>
        <v/>
      </c>
      <c r="T80" s="115">
        <f>+IFERROR(($S80/T$4),0)</f>
        <v/>
      </c>
      <c r="U80" s="112" t="n"/>
      <c r="V80" s="113" t="n">
        <v>365</v>
      </c>
      <c r="W80" s="114" t="n">
        <v>735</v>
      </c>
      <c r="X80" s="114" t="n">
        <v>740</v>
      </c>
      <c r="Y80" s="114" t="n">
        <v>520</v>
      </c>
      <c r="Z80" s="114" t="n">
        <v>480</v>
      </c>
      <c r="AA80" s="114" t="n">
        <v>170</v>
      </c>
      <c r="AB80" s="114" t="n">
        <v>530</v>
      </c>
      <c r="AC80" s="114" t="n">
        <v>1720</v>
      </c>
      <c r="AD80" s="114" t="n">
        <v>1250</v>
      </c>
      <c r="AE80" s="114" t="n">
        <v>530</v>
      </c>
      <c r="AF80" s="114" t="n">
        <v>225</v>
      </c>
      <c r="AG80" s="114" t="n">
        <v>685</v>
      </c>
      <c r="AH80" s="112" t="n"/>
      <c r="AI80" s="112">
        <f>+SUM($V80:$AG80)</f>
        <v/>
      </c>
      <c r="AJ80" s="115">
        <f>+IFERROR(($AI80/AJ$4),0)</f>
        <v/>
      </c>
      <c r="AL80" s="85">
        <f>+IFERROR((AI80/AI$83),0)</f>
        <v/>
      </c>
      <c r="AM80" s="80" t="inlineStr">
        <is>
          <t>% of Maintenance Expense</t>
        </is>
      </c>
    </row>
    <row r="81" ht="15" customHeight="1">
      <c r="C81" s="51" t="inlineStr">
        <is>
          <t>6357-1000</t>
        </is>
      </c>
      <c r="D81" s="19" t="inlineStr">
        <is>
          <t>Turnover - Cleaning Supplies</t>
        </is>
      </c>
      <c r="E81" s="112" t="n"/>
      <c r="F81" s="113" t="n">
        <v>1473.6</v>
      </c>
      <c r="G81" s="114" t="n">
        <v>0</v>
      </c>
      <c r="H81" s="114" t="n">
        <v>679.17</v>
      </c>
      <c r="I81" s="114" t="n">
        <v>628.16</v>
      </c>
      <c r="J81" s="114" t="n">
        <v>392.19</v>
      </c>
      <c r="K81" s="114" t="n">
        <v>979.76</v>
      </c>
      <c r="L81" s="114" t="n">
        <v>355.42</v>
      </c>
      <c r="M81" s="114" t="n">
        <v>586.4</v>
      </c>
      <c r="N81" s="114" t="n">
        <v>584.9400000000001</v>
      </c>
      <c r="O81" s="114" t="n">
        <v>0</v>
      </c>
      <c r="P81" s="114" t="n">
        <v>259.35</v>
      </c>
      <c r="Q81" s="114" t="n">
        <v>1099.64</v>
      </c>
      <c r="R81" s="112" t="n"/>
      <c r="S81" s="112">
        <f>+SUM($F81:$Q81)</f>
        <v/>
      </c>
      <c r="T81" s="115">
        <f>+IFERROR(($S81/T$4),0)</f>
        <v/>
      </c>
      <c r="U81" s="112" t="n"/>
      <c r="V81" s="113" t="n">
        <v>700.83</v>
      </c>
      <c r="W81" s="114" t="n">
        <v>17.25</v>
      </c>
      <c r="X81" s="114" t="n">
        <v>957</v>
      </c>
      <c r="Y81" s="114" t="n">
        <v>1041.33</v>
      </c>
      <c r="Z81" s="114" t="n">
        <v>649.73</v>
      </c>
      <c r="AA81" s="114" t="n">
        <v>488.4</v>
      </c>
      <c r="AB81" s="114" t="n">
        <v>1079</v>
      </c>
      <c r="AC81" s="114" t="n">
        <v>1028.26</v>
      </c>
      <c r="AD81" s="114" t="n">
        <v>703.8</v>
      </c>
      <c r="AE81" s="114" t="n">
        <v>877.88</v>
      </c>
      <c r="AF81" s="114" t="n">
        <v>784.66</v>
      </c>
      <c r="AG81" s="114" t="n">
        <v>104.47</v>
      </c>
      <c r="AH81" s="112" t="n"/>
      <c r="AI81" s="112">
        <f>+SUM($V81:$AG81)</f>
        <v/>
      </c>
      <c r="AJ81" s="115">
        <f>+IFERROR(($AI81/AJ$4),0)</f>
        <v/>
      </c>
      <c r="AL81" s="85">
        <f>+IFERROR((AI81/AI$83),0)</f>
        <v/>
      </c>
      <c r="AM81" s="80" t="inlineStr">
        <is>
          <t>% of Maintenance Expense</t>
        </is>
      </c>
    </row>
    <row r="82" ht="15" customHeight="1">
      <c r="C82" s="51" t="inlineStr">
        <is>
          <t>6358-3000</t>
        </is>
      </c>
      <c r="D82" s="19" t="inlineStr">
        <is>
          <t>Turnover - Locks/Keys</t>
        </is>
      </c>
      <c r="E82" s="112" t="n"/>
      <c r="F82" s="116" t="n">
        <v>693.3200000000001</v>
      </c>
      <c r="G82" s="117" t="n">
        <v>0</v>
      </c>
      <c r="H82" s="117" t="n">
        <v>76.37</v>
      </c>
      <c r="I82" s="117" t="n">
        <v>67.2</v>
      </c>
      <c r="J82" s="117" t="n">
        <v>31.23</v>
      </c>
      <c r="K82" s="117" t="n">
        <v>128.96</v>
      </c>
      <c r="L82" s="117" t="n">
        <v>53.83</v>
      </c>
      <c r="M82" s="117" t="n">
        <v>79.44</v>
      </c>
      <c r="N82" s="117" t="n">
        <v>50.4</v>
      </c>
      <c r="O82" s="117" t="n">
        <v>0</v>
      </c>
      <c r="P82" s="117" t="n">
        <v>217.24</v>
      </c>
      <c r="Q82" s="117" t="n">
        <v>93.98999999999999</v>
      </c>
      <c r="R82" s="127" t="n"/>
      <c r="S82" s="112">
        <f>+SUM($F82:$Q82)</f>
        <v/>
      </c>
      <c r="T82" s="115">
        <f>+IFERROR(($S82/T$4),0)</f>
        <v/>
      </c>
      <c r="U82" s="112" t="n"/>
      <c r="V82" s="116" t="n">
        <v>0</v>
      </c>
      <c r="W82" s="117" t="n">
        <v>0</v>
      </c>
      <c r="X82" s="117" t="n">
        <v>0</v>
      </c>
      <c r="Y82" s="117" t="n">
        <v>0</v>
      </c>
      <c r="Z82" s="117" t="n">
        <v>0</v>
      </c>
      <c r="AA82" s="117" t="n">
        <v>0</v>
      </c>
      <c r="AB82" s="117" t="n">
        <v>0</v>
      </c>
      <c r="AC82" s="117" t="n">
        <v>0</v>
      </c>
      <c r="AD82" s="117" t="n">
        <v>0</v>
      </c>
      <c r="AE82" s="117" t="n">
        <v>0</v>
      </c>
      <c r="AF82" s="117" t="n">
        <v>0</v>
      </c>
      <c r="AG82" s="117" t="n">
        <v>64.73999999999999</v>
      </c>
      <c r="AH82" s="127" t="n"/>
      <c r="AI82" s="112">
        <f>+SUM($V82:$AG82)</f>
        <v/>
      </c>
      <c r="AJ82" s="115">
        <f>+IFERROR(($AI82/AJ$4),0)</f>
        <v/>
      </c>
      <c r="AL82" s="85">
        <f>+IFERROR((AI82/AI$83),0)</f>
        <v/>
      </c>
      <c r="AM82" s="80" t="inlineStr">
        <is>
          <t>% of Maintenance Expense</t>
        </is>
      </c>
    </row>
    <row r="83" ht="15" customHeight="1">
      <c r="C83" s="48" t="inlineStr">
        <is>
          <t>6359-9999</t>
        </is>
      </c>
      <c r="D83" s="6" t="inlineStr">
        <is>
          <t>Total Maintenance Expense</t>
        </is>
      </c>
      <c r="E83" s="118" t="n"/>
      <c r="F83" s="119">
        <f>SUM(F48:F82)</f>
        <v/>
      </c>
      <c r="G83" s="120">
        <f>SUM(G48:G82)</f>
        <v/>
      </c>
      <c r="H83" s="120">
        <f>SUM(H48:H82)</f>
        <v/>
      </c>
      <c r="I83" s="120">
        <f>SUM(I48:I82)</f>
        <v/>
      </c>
      <c r="J83" s="120">
        <f>SUM(J48:J82)</f>
        <v/>
      </c>
      <c r="K83" s="120">
        <f>SUM(K48:K82)</f>
        <v/>
      </c>
      <c r="L83" s="120">
        <f>SUM(L48:L82)</f>
        <v/>
      </c>
      <c r="M83" s="120">
        <f>SUM(M48:M82)</f>
        <v/>
      </c>
      <c r="N83" s="120">
        <f>SUM(N48:N82)</f>
        <v/>
      </c>
      <c r="O83" s="120">
        <f>SUM(O48:O82)</f>
        <v/>
      </c>
      <c r="P83" s="120">
        <f>SUM(P48:P82)</f>
        <v/>
      </c>
      <c r="Q83" s="120">
        <f>SUM(Q48:Q82)</f>
        <v/>
      </c>
      <c r="R83" s="120" t="n"/>
      <c r="S83" s="120">
        <f>SUM(S48:S82)</f>
        <v/>
      </c>
      <c r="T83" s="121">
        <f>SUM(T48:T82)</f>
        <v/>
      </c>
      <c r="U83" s="118" t="n"/>
      <c r="V83" s="119">
        <f>SUM(V48:V82)</f>
        <v/>
      </c>
      <c r="W83" s="120">
        <f>SUM(W48:W82)</f>
        <v/>
      </c>
      <c r="X83" s="120">
        <f>SUM(X48:X82)</f>
        <v/>
      </c>
      <c r="Y83" s="120">
        <f>SUM(Y48:Y82)</f>
        <v/>
      </c>
      <c r="Z83" s="120">
        <f>SUM(Z48:Z82)</f>
        <v/>
      </c>
      <c r="AA83" s="120">
        <f>SUM(AA48:AA82)</f>
        <v/>
      </c>
      <c r="AB83" s="120">
        <f>SUM(AB48:AB82)</f>
        <v/>
      </c>
      <c r="AC83" s="120">
        <f>SUM(AC48:AC82)</f>
        <v/>
      </c>
      <c r="AD83" s="120">
        <f>SUM(AD48:AD82)</f>
        <v/>
      </c>
      <c r="AE83" s="120">
        <f>SUM(AE48:AE82)</f>
        <v/>
      </c>
      <c r="AF83" s="120">
        <f>SUM(AF48:AF82)</f>
        <v/>
      </c>
      <c r="AG83" s="120">
        <f>SUM(AG48:AG82)</f>
        <v/>
      </c>
      <c r="AH83" s="120" t="n"/>
      <c r="AI83" s="120">
        <f>SUM(AI48:AI82)</f>
        <v/>
      </c>
      <c r="AJ83" s="121">
        <f>SUM(AJ48:AJ82)</f>
        <v/>
      </c>
      <c r="AL83" s="86">
        <f>SUM(AL48:AL82)</f>
        <v/>
      </c>
      <c r="AM83" s="95" t="inlineStr">
        <is>
          <t>% of Maintenance Expense</t>
        </is>
      </c>
    </row>
    <row r="84" ht="3" customHeight="1">
      <c r="C84" s="51" t="n"/>
      <c r="D84" s="14" t="n"/>
      <c r="E84" s="122" t="n"/>
      <c r="F84" s="123" t="n"/>
      <c r="G84" s="122" t="n"/>
      <c r="H84" s="122" t="n"/>
      <c r="I84" s="122" t="n"/>
      <c r="J84" s="122" t="n"/>
      <c r="K84" s="122" t="n"/>
      <c r="L84" s="122" t="n"/>
      <c r="M84" s="122" t="n"/>
      <c r="N84" s="122" t="n"/>
      <c r="O84" s="122" t="n"/>
      <c r="P84" s="122" t="n"/>
      <c r="Q84" s="122" t="n"/>
      <c r="R84" s="122" t="n"/>
      <c r="S84" s="122" t="n"/>
      <c r="T84" s="124" t="n"/>
      <c r="U84" s="122" t="n"/>
      <c r="V84" s="123" t="n"/>
      <c r="W84" s="122" t="n"/>
      <c r="X84" s="122" t="n"/>
      <c r="Y84" s="122" t="n"/>
      <c r="Z84" s="122" t="n"/>
      <c r="AA84" s="122" t="n"/>
      <c r="AB84" s="122" t="n"/>
      <c r="AC84" s="122" t="n"/>
      <c r="AD84" s="122" t="n"/>
      <c r="AE84" s="122" t="n"/>
      <c r="AF84" s="122" t="n"/>
      <c r="AG84" s="122" t="n"/>
      <c r="AH84" s="122" t="n"/>
      <c r="AI84" s="122" t="n"/>
      <c r="AJ84" s="124" t="n"/>
      <c r="AL84" s="87" t="n"/>
    </row>
    <row r="85" ht="15" customHeight="1">
      <c r="C85" s="48" t="inlineStr">
        <is>
          <t>6400-0000</t>
        </is>
      </c>
      <c r="D85" s="6" t="inlineStr">
        <is>
          <t>Utility Expense</t>
        </is>
      </c>
      <c r="E85" s="118" t="n"/>
      <c r="F85" s="125" t="n"/>
      <c r="G85" s="118" t="n"/>
      <c r="H85" s="118" t="n"/>
      <c r="I85" s="118" t="n"/>
      <c r="J85" s="118" t="n"/>
      <c r="K85" s="118" t="n"/>
      <c r="L85" s="118" t="n"/>
      <c r="M85" s="118" t="n"/>
      <c r="N85" s="118" t="n"/>
      <c r="O85" s="118" t="n"/>
      <c r="P85" s="118" t="n"/>
      <c r="Q85" s="118" t="n"/>
      <c r="R85" s="118" t="n"/>
      <c r="S85" s="118" t="n"/>
      <c r="T85" s="126" t="n"/>
      <c r="U85" s="118" t="n"/>
      <c r="V85" s="125" t="n"/>
      <c r="W85" s="118" t="n"/>
      <c r="X85" s="118" t="n"/>
      <c r="Y85" s="118" t="n"/>
      <c r="Z85" s="118" t="n"/>
      <c r="AA85" s="118" t="n"/>
      <c r="AB85" s="118" t="n"/>
      <c r="AC85" s="118" t="n"/>
      <c r="AD85" s="118" t="n"/>
      <c r="AE85" s="118" t="n"/>
      <c r="AF85" s="118" t="n"/>
      <c r="AG85" s="118" t="n"/>
      <c r="AH85" s="118" t="n"/>
      <c r="AI85" s="118" t="n"/>
      <c r="AJ85" s="126" t="n"/>
      <c r="AL85" s="88" t="n"/>
    </row>
    <row r="86" ht="15" customHeight="1">
      <c r="C86" s="51" t="inlineStr">
        <is>
          <t>6410-0000</t>
        </is>
      </c>
      <c r="D86" s="19" t="inlineStr">
        <is>
          <t>Electricity</t>
        </is>
      </c>
      <c r="E86" s="108" t="n"/>
      <c r="F86" s="109" t="n">
        <v>1943.67</v>
      </c>
      <c r="G86" s="110" t="n">
        <v>1962.21</v>
      </c>
      <c r="H86" s="110" t="n">
        <v>1996.74</v>
      </c>
      <c r="I86" s="110" t="n">
        <v>2028.26</v>
      </c>
      <c r="J86" s="110" t="n">
        <v>1870.8</v>
      </c>
      <c r="K86" s="110" t="n">
        <v>2455.35</v>
      </c>
      <c r="L86" s="110" t="n">
        <v>2654.13</v>
      </c>
      <c r="M86" s="110" t="n">
        <v>3306.61</v>
      </c>
      <c r="N86" s="110" t="n">
        <v>3397.27</v>
      </c>
      <c r="O86" s="110" t="n">
        <v>2667.84</v>
      </c>
      <c r="P86" s="110" t="n">
        <v>2591.84</v>
      </c>
      <c r="Q86" s="110" t="n">
        <v>2052.27</v>
      </c>
      <c r="R86" s="108" t="n"/>
      <c r="S86" s="108">
        <f>+SUM($F86:$Q86)</f>
        <v/>
      </c>
      <c r="T86" s="111">
        <f>+IFERROR(($S86/T$4),0)</f>
        <v/>
      </c>
      <c r="U86" s="108" t="n"/>
      <c r="V86" s="109" t="n">
        <v>1996.12</v>
      </c>
      <c r="W86" s="110" t="n">
        <v>1865.39</v>
      </c>
      <c r="X86" s="110" t="n">
        <v>1833.84</v>
      </c>
      <c r="Y86" s="110" t="n">
        <v>1981.75</v>
      </c>
      <c r="Z86" s="110" t="n">
        <v>1984.39</v>
      </c>
      <c r="AA86" s="110" t="n">
        <v>2483.6</v>
      </c>
      <c r="AB86" s="110" t="n">
        <v>2774.64</v>
      </c>
      <c r="AC86" s="110" t="n">
        <v>3235.14</v>
      </c>
      <c r="AD86" s="110" t="n">
        <v>3089.72</v>
      </c>
      <c r="AE86" s="110" t="n">
        <v>2681.05</v>
      </c>
      <c r="AF86" s="110" t="n">
        <v>2501.54</v>
      </c>
      <c r="AG86" s="110" t="n">
        <v>2067.61</v>
      </c>
      <c r="AH86" s="108" t="n"/>
      <c r="AI86" s="108">
        <f>+SUM($V86:$AG86)</f>
        <v/>
      </c>
      <c r="AJ86" s="111">
        <f>+IFERROR(($AI86/AJ$4),0)</f>
        <v/>
      </c>
      <c r="AL86" s="85">
        <f>+IFERROR((AI86/AI$96),0)</f>
        <v/>
      </c>
      <c r="AM86" s="94" t="inlineStr">
        <is>
          <t>% of Utility Expense</t>
        </is>
      </c>
    </row>
    <row r="87" ht="15" customHeight="1">
      <c r="C87" s="51" t="inlineStr">
        <is>
          <t>6415-0000</t>
        </is>
      </c>
      <c r="D87" s="19" t="inlineStr">
        <is>
          <t>Electricity - Vacant</t>
        </is>
      </c>
      <c r="E87" s="112" t="n"/>
      <c r="F87" s="113" t="n">
        <v>419.07</v>
      </c>
      <c r="G87" s="114" t="n">
        <v>317.29</v>
      </c>
      <c r="H87" s="114" t="n">
        <v>364.28</v>
      </c>
      <c r="I87" s="114" t="n">
        <v>398.21</v>
      </c>
      <c r="J87" s="114" t="n">
        <v>551.72</v>
      </c>
      <c r="K87" s="114" t="n">
        <v>880.98</v>
      </c>
      <c r="L87" s="114" t="n">
        <v>1288.57</v>
      </c>
      <c r="M87" s="114" t="n">
        <v>988.79</v>
      </c>
      <c r="N87" s="114" t="n">
        <v>776.03</v>
      </c>
      <c r="O87" s="114" t="n">
        <v>781.96</v>
      </c>
      <c r="P87" s="114" t="n">
        <v>319.46</v>
      </c>
      <c r="Q87" s="114" t="n">
        <v>254.86</v>
      </c>
      <c r="R87" s="112" t="n"/>
      <c r="S87" s="112">
        <f>+SUM($F87:$Q87)</f>
        <v/>
      </c>
      <c r="T87" s="115">
        <f>+IFERROR(($S87/T$4),0)</f>
        <v/>
      </c>
      <c r="U87" s="112" t="n"/>
      <c r="V87" s="113" t="n">
        <v>283.9</v>
      </c>
      <c r="W87" s="114" t="n">
        <v>296.06</v>
      </c>
      <c r="X87" s="114" t="n">
        <v>347.04</v>
      </c>
      <c r="Y87" s="114" t="n">
        <v>252.92</v>
      </c>
      <c r="Z87" s="114" t="n">
        <v>357.47</v>
      </c>
      <c r="AA87" s="114" t="n">
        <v>350.43</v>
      </c>
      <c r="AB87" s="114" t="n">
        <v>397.65</v>
      </c>
      <c r="AC87" s="114" t="n">
        <v>852.28</v>
      </c>
      <c r="AD87" s="114" t="n">
        <v>1098.64</v>
      </c>
      <c r="AE87" s="114" t="n">
        <v>436.09</v>
      </c>
      <c r="AF87" s="114" t="n">
        <v>102.8</v>
      </c>
      <c r="AG87" s="114" t="n">
        <v>90.5</v>
      </c>
      <c r="AH87" s="112" t="n"/>
      <c r="AI87" s="112">
        <f>+SUM($V87:$AG87)</f>
        <v/>
      </c>
      <c r="AJ87" s="115">
        <f>+IFERROR(($AI87/AJ$4),0)</f>
        <v/>
      </c>
      <c r="AL87" s="85">
        <f>+IFERROR((AI87/AI$96),0)</f>
        <v/>
      </c>
      <c r="AM87" s="94" t="inlineStr">
        <is>
          <t>% of Utility Expense</t>
        </is>
      </c>
    </row>
    <row r="88" ht="15" customHeight="1">
      <c r="C88" s="51" t="inlineStr">
        <is>
          <t>6420-0000</t>
        </is>
      </c>
      <c r="D88" s="19" t="inlineStr">
        <is>
          <t>Gas</t>
        </is>
      </c>
      <c r="E88" s="112" t="n"/>
      <c r="F88" s="113" t="n">
        <v>1489.64</v>
      </c>
      <c r="G88" s="114" t="n">
        <v>923.51</v>
      </c>
      <c r="H88" s="114" t="n">
        <v>446.45</v>
      </c>
      <c r="I88" s="114" t="n">
        <v>0</v>
      </c>
      <c r="J88" s="114" t="n">
        <v>82.06</v>
      </c>
      <c r="K88" s="114" t="n">
        <v>132.93</v>
      </c>
      <c r="L88" s="114" t="n">
        <v>166.13</v>
      </c>
      <c r="M88" s="114" t="n">
        <v>126.57</v>
      </c>
      <c r="N88" s="114" t="n">
        <v>135.78</v>
      </c>
      <c r="O88" s="114" t="n">
        <v>157.18</v>
      </c>
      <c r="P88" s="114" t="n">
        <v>193.43</v>
      </c>
      <c r="Q88" s="114" t="n">
        <v>279.84</v>
      </c>
      <c r="R88" s="112" t="n"/>
      <c r="S88" s="112">
        <f>+SUM($F88:$Q88)</f>
        <v/>
      </c>
      <c r="T88" s="115">
        <f>+IFERROR(($S88/T$4),0)</f>
        <v/>
      </c>
      <c r="U88" s="112" t="n"/>
      <c r="V88" s="113" t="n">
        <v>314.27</v>
      </c>
      <c r="W88" s="114" t="n">
        <v>289.5</v>
      </c>
      <c r="X88" s="114" t="n">
        <v>335.55</v>
      </c>
      <c r="Y88" s="114" t="n">
        <v>723.63</v>
      </c>
      <c r="Z88" s="114" t="n">
        <v>268.51</v>
      </c>
      <c r="AA88" s="114" t="n">
        <v>147.15</v>
      </c>
      <c r="AB88" s="114" t="n">
        <v>159.03</v>
      </c>
      <c r="AC88" s="114" t="n">
        <v>109.05</v>
      </c>
      <c r="AD88" s="114" t="n">
        <v>81.3</v>
      </c>
      <c r="AE88" s="114" t="n">
        <v>250.27</v>
      </c>
      <c r="AF88" s="114" t="n">
        <v>353.67</v>
      </c>
      <c r="AG88" s="114" t="n">
        <v>392.95</v>
      </c>
      <c r="AH88" s="112" t="n"/>
      <c r="AI88" s="112">
        <f>+SUM($V88:$AG88)</f>
        <v/>
      </c>
      <c r="AJ88" s="115">
        <f>+IFERROR(($AI88/AJ$4),0)</f>
        <v/>
      </c>
      <c r="AL88" s="85">
        <f>+IFERROR((AI88/AI$96),0)</f>
        <v/>
      </c>
      <c r="AM88" s="94" t="inlineStr">
        <is>
          <t>% of Utility Expense</t>
        </is>
      </c>
    </row>
    <row r="89" ht="15" customHeight="1">
      <c r="C89" s="51" t="inlineStr">
        <is>
          <t>6430-1000</t>
        </is>
      </c>
      <c r="D89" s="19" t="inlineStr">
        <is>
          <t>Water</t>
        </is>
      </c>
      <c r="E89" s="112" t="n"/>
      <c r="F89" s="113" t="n">
        <v>1623.35</v>
      </c>
      <c r="G89" s="114" t="n">
        <v>1380.55</v>
      </c>
      <c r="H89" s="114" t="n">
        <v>1678.9</v>
      </c>
      <c r="I89" s="114" t="n">
        <v>1537.46</v>
      </c>
      <c r="J89" s="114" t="n">
        <v>1603.76</v>
      </c>
      <c r="K89" s="114" t="n">
        <v>1674.48</v>
      </c>
      <c r="L89" s="114" t="n">
        <v>1601.55</v>
      </c>
      <c r="M89" s="114" t="n">
        <v>1694.37</v>
      </c>
      <c r="N89" s="114" t="n">
        <v>1623.65</v>
      </c>
      <c r="O89" s="114" t="n">
        <v>1592.71</v>
      </c>
      <c r="P89" s="114" t="n">
        <v>1610.39</v>
      </c>
      <c r="Q89" s="114" t="n">
        <v>1871.17</v>
      </c>
      <c r="R89" s="112" t="n"/>
      <c r="S89" s="112">
        <f>+SUM($F89:$Q89)</f>
        <v/>
      </c>
      <c r="T89" s="115">
        <f>+IFERROR(($S89/T$4),0)</f>
        <v/>
      </c>
      <c r="U89" s="112" t="n"/>
      <c r="V89" s="113" t="n">
        <v>1619.23</v>
      </c>
      <c r="W89" s="114" t="n">
        <v>1550.72</v>
      </c>
      <c r="X89" s="114" t="n">
        <v>2445.56</v>
      </c>
      <c r="Y89" s="114" t="n">
        <v>1617.02</v>
      </c>
      <c r="Z89" s="114" t="n">
        <v>1756.25</v>
      </c>
      <c r="AA89" s="114" t="n">
        <v>1605.97</v>
      </c>
      <c r="AB89" s="114" t="n">
        <v>1597.13</v>
      </c>
      <c r="AC89" s="114" t="n">
        <v>1683.32</v>
      </c>
      <c r="AD89" s="114" t="n">
        <v>1563.98</v>
      </c>
      <c r="AE89" s="114" t="n">
        <v>1628.07</v>
      </c>
      <c r="AF89" s="114" t="n">
        <v>1586.08</v>
      </c>
      <c r="AG89" s="114" t="n">
        <v>1791.61</v>
      </c>
      <c r="AH89" s="112" t="n"/>
      <c r="AI89" s="112">
        <f>+SUM($V89:$AG89)</f>
        <v/>
      </c>
      <c r="AJ89" s="115">
        <f>+IFERROR(($AI89/AJ$4),0)</f>
        <v/>
      </c>
      <c r="AL89" s="85">
        <f>+IFERROR((AI89/AI$96),0)</f>
        <v/>
      </c>
      <c r="AM89" s="94" t="inlineStr">
        <is>
          <t>% of Utility Expense</t>
        </is>
      </c>
    </row>
    <row r="90" ht="15" customHeight="1">
      <c r="C90" s="51" t="inlineStr">
        <is>
          <t>6430-1750</t>
        </is>
      </c>
      <c r="D90" s="19" t="inlineStr">
        <is>
          <t>Water - Irrigation</t>
        </is>
      </c>
      <c r="E90" s="112" t="n"/>
      <c r="F90" s="113" t="n">
        <v>625.22</v>
      </c>
      <c r="G90" s="114" t="n">
        <v>326.87</v>
      </c>
      <c r="H90" s="114" t="n">
        <v>694.0700000000001</v>
      </c>
      <c r="I90" s="114" t="n">
        <v>637.97</v>
      </c>
      <c r="J90" s="114" t="n">
        <v>668.5700000000001</v>
      </c>
      <c r="K90" s="114" t="n">
        <v>699.17</v>
      </c>
      <c r="L90" s="114" t="n">
        <v>681.3200000000001</v>
      </c>
      <c r="M90" s="114" t="n">
        <v>780.77</v>
      </c>
      <c r="N90" s="114" t="n">
        <v>755.27</v>
      </c>
      <c r="O90" s="114" t="n">
        <v>722.12</v>
      </c>
      <c r="P90" s="114" t="n">
        <v>666.02</v>
      </c>
      <c r="Q90" s="114" t="n">
        <v>859.8200000000001</v>
      </c>
      <c r="R90" s="112" t="n"/>
      <c r="S90" s="112">
        <f>+SUM($F90:$Q90)</f>
        <v/>
      </c>
      <c r="T90" s="115">
        <f>+IFERROR(($S90/T$4),0)</f>
        <v/>
      </c>
      <c r="U90" s="112" t="n"/>
      <c r="V90" s="113" t="n">
        <v>724.67</v>
      </c>
      <c r="W90" s="114" t="n">
        <v>640.52</v>
      </c>
      <c r="X90" s="114" t="n">
        <v>0</v>
      </c>
      <c r="Y90" s="114" t="n">
        <v>574.22</v>
      </c>
      <c r="Z90" s="114" t="n">
        <v>663.47</v>
      </c>
      <c r="AA90" s="114" t="n">
        <v>607.37</v>
      </c>
      <c r="AB90" s="114" t="n">
        <v>671.12</v>
      </c>
      <c r="AC90" s="114" t="n">
        <v>816.47</v>
      </c>
      <c r="AD90" s="114" t="n">
        <v>609.92</v>
      </c>
      <c r="AE90" s="114" t="n">
        <v>783.3200000000001</v>
      </c>
      <c r="AF90" s="114" t="n">
        <v>724.67</v>
      </c>
      <c r="AG90" s="114" t="n">
        <v>755.27</v>
      </c>
      <c r="AH90" s="112" t="n"/>
      <c r="AI90" s="112">
        <f>+SUM($V90:$AG90)</f>
        <v/>
      </c>
      <c r="AJ90" s="115">
        <f>+IFERROR(($AI90/AJ$4),0)</f>
        <v/>
      </c>
      <c r="AL90" s="85">
        <f>+IFERROR((AI90/AI$96),0)</f>
        <v/>
      </c>
      <c r="AM90" s="94" t="inlineStr">
        <is>
          <t>% of Utility Expense</t>
        </is>
      </c>
    </row>
    <row r="91" ht="15" customHeight="1">
      <c r="C91" s="51" t="inlineStr">
        <is>
          <t>6430-2000</t>
        </is>
      </c>
      <c r="D91" s="19" t="inlineStr">
        <is>
          <t>Sewer</t>
        </is>
      </c>
      <c r="E91" s="112" t="n"/>
      <c r="F91" s="113" t="n">
        <v>1883.68</v>
      </c>
      <c r="G91" s="114" t="n">
        <v>1883.68</v>
      </c>
      <c r="H91" s="114" t="n">
        <v>1883.68</v>
      </c>
      <c r="I91" s="114" t="n">
        <v>1883.68</v>
      </c>
      <c r="J91" s="114" t="n">
        <v>1883.68</v>
      </c>
      <c r="K91" s="114" t="n">
        <v>1883.68</v>
      </c>
      <c r="L91" s="114" t="n">
        <v>1883.68</v>
      </c>
      <c r="M91" s="114" t="n">
        <v>1883.68</v>
      </c>
      <c r="N91" s="114" t="n">
        <v>1883.68</v>
      </c>
      <c r="O91" s="114" t="n">
        <v>1883.68</v>
      </c>
      <c r="P91" s="114" t="n">
        <v>1883.68</v>
      </c>
      <c r="Q91" s="114" t="n">
        <v>1883.68</v>
      </c>
      <c r="R91" s="112" t="n"/>
      <c r="S91" s="112">
        <f>+SUM($F91:$Q91)</f>
        <v/>
      </c>
      <c r="T91" s="115">
        <f>+IFERROR(($S91/T$4),0)</f>
        <v/>
      </c>
      <c r="U91" s="112" t="n"/>
      <c r="V91" s="113" t="n">
        <v>1883.68</v>
      </c>
      <c r="W91" s="114" t="n">
        <v>1883.68</v>
      </c>
      <c r="X91" s="114" t="n">
        <v>1883.68</v>
      </c>
      <c r="Y91" s="114" t="n">
        <v>1883.68</v>
      </c>
      <c r="Z91" s="114" t="n">
        <v>1883.68</v>
      </c>
      <c r="AA91" s="114" t="n">
        <v>1883.68</v>
      </c>
      <c r="AB91" s="114" t="n">
        <v>1883.68</v>
      </c>
      <c r="AC91" s="114" t="n">
        <v>1883.68</v>
      </c>
      <c r="AD91" s="114" t="n">
        <v>1883.68</v>
      </c>
      <c r="AE91" s="114" t="n">
        <v>1883.68</v>
      </c>
      <c r="AF91" s="114" t="n">
        <v>1883.68</v>
      </c>
      <c r="AG91" s="114" t="n">
        <v>1883.68</v>
      </c>
      <c r="AH91" s="112" t="n"/>
      <c r="AI91" s="112">
        <f>+SUM($V91:$AG91)</f>
        <v/>
      </c>
      <c r="AJ91" s="115">
        <f>+IFERROR(($AI91/AJ$4),0)</f>
        <v/>
      </c>
      <c r="AL91" s="85">
        <f>+IFERROR((AI91/AI$96),0)</f>
        <v/>
      </c>
      <c r="AM91" s="94" t="inlineStr">
        <is>
          <t>% of Utility Expense</t>
        </is>
      </c>
    </row>
    <row r="92" ht="15" customHeight="1">
      <c r="C92" s="51" t="inlineStr">
        <is>
          <t>6431-0000</t>
        </is>
      </c>
      <c r="D92" s="19" t="inlineStr">
        <is>
          <t>Utility Taxes &amp; Fees</t>
        </is>
      </c>
      <c r="E92" s="112" t="n"/>
      <c r="F92" s="113" t="n">
        <v>1280.58</v>
      </c>
      <c r="G92" s="114" t="n">
        <v>1077.63</v>
      </c>
      <c r="H92" s="114" t="n">
        <v>1062.52</v>
      </c>
      <c r="I92" s="114" t="n">
        <v>-1331.7</v>
      </c>
      <c r="J92" s="114" t="n">
        <v>982.98</v>
      </c>
      <c r="K92" s="114" t="n">
        <v>1013.65</v>
      </c>
      <c r="L92" s="114" t="n">
        <v>1081.86</v>
      </c>
      <c r="M92" s="114" t="n">
        <v>1160.51</v>
      </c>
      <c r="N92" s="114" t="n">
        <v>1157.69</v>
      </c>
      <c r="O92" s="114" t="n">
        <v>1704.33</v>
      </c>
      <c r="P92" s="114" t="n">
        <v>517.51</v>
      </c>
      <c r="Q92" s="114" t="n">
        <v>1087.73</v>
      </c>
      <c r="R92" s="112" t="n"/>
      <c r="S92" s="112">
        <f>+SUM($F92:$Q92)</f>
        <v/>
      </c>
      <c r="T92" s="115">
        <f>+IFERROR(($S92/T$4),0)</f>
        <v/>
      </c>
      <c r="U92" s="112" t="n"/>
      <c r="V92" s="113" t="n">
        <v>1178.4</v>
      </c>
      <c r="W92" s="114" t="n">
        <v>1040.51</v>
      </c>
      <c r="X92" s="114" t="n">
        <v>1132.03</v>
      </c>
      <c r="Y92" s="114" t="n">
        <v>1075.13</v>
      </c>
      <c r="Z92" s="114" t="n">
        <v>1044.42</v>
      </c>
      <c r="AA92" s="114" t="n">
        <v>496.06</v>
      </c>
      <c r="AB92" s="114" t="n">
        <v>1059.08</v>
      </c>
      <c r="AC92" s="114" t="n">
        <v>1472.97</v>
      </c>
      <c r="AD92" s="114" t="n">
        <v>1608.48</v>
      </c>
      <c r="AE92" s="114" t="n">
        <v>1089.08</v>
      </c>
      <c r="AF92" s="114" t="n">
        <v>1306.54</v>
      </c>
      <c r="AG92" s="114" t="n">
        <v>496.94</v>
      </c>
      <c r="AH92" s="112" t="n"/>
      <c r="AI92" s="112">
        <f>+SUM($V92:$AG92)</f>
        <v/>
      </c>
      <c r="AJ92" s="115">
        <f>+IFERROR(($AI92/AJ$4),0)</f>
        <v/>
      </c>
      <c r="AL92" s="85">
        <f>+IFERROR((AI92/AI$96),0)</f>
        <v/>
      </c>
      <c r="AM92" s="94" t="inlineStr">
        <is>
          <t>% of Utility Expense</t>
        </is>
      </c>
    </row>
    <row r="93" ht="15" customHeight="1">
      <c r="C93" s="51" t="inlineStr">
        <is>
          <t>6455-0000</t>
        </is>
      </c>
      <c r="D93" s="19" t="inlineStr">
        <is>
          <t>Telephone</t>
        </is>
      </c>
      <c r="E93" s="112" t="n"/>
      <c r="F93" s="113" t="n">
        <v>386.78</v>
      </c>
      <c r="G93" s="114" t="n">
        <v>386.78</v>
      </c>
      <c r="H93" s="114" t="n">
        <v>386.25</v>
      </c>
      <c r="I93" s="114" t="n">
        <v>385.8</v>
      </c>
      <c r="J93" s="114" t="n">
        <v>386.07</v>
      </c>
      <c r="K93" s="114" t="n">
        <v>386.15</v>
      </c>
      <c r="L93" s="114" t="n">
        <v>386.3</v>
      </c>
      <c r="M93" s="114" t="n">
        <v>387.63</v>
      </c>
      <c r="N93" s="114" t="n">
        <v>386.96</v>
      </c>
      <c r="O93" s="114" t="n">
        <v>387.26</v>
      </c>
      <c r="P93" s="114" t="n">
        <v>387.48</v>
      </c>
      <c r="Q93" s="114" t="n">
        <v>387.42</v>
      </c>
      <c r="R93" s="112" t="n"/>
      <c r="S93" s="112">
        <f>+SUM($F93:$Q93)</f>
        <v/>
      </c>
      <c r="T93" s="115">
        <f>+IFERROR(($S93/T$4),0)</f>
        <v/>
      </c>
      <c r="U93" s="112" t="n"/>
      <c r="V93" s="113" t="n">
        <v>387.11</v>
      </c>
      <c r="W93" s="114" t="n">
        <v>387.79</v>
      </c>
      <c r="X93" s="114" t="n">
        <v>389.36</v>
      </c>
      <c r="Y93" s="114" t="n">
        <v>385.14</v>
      </c>
      <c r="Z93" s="114" t="n">
        <v>385.13</v>
      </c>
      <c r="AA93" s="114" t="n">
        <v>385.32</v>
      </c>
      <c r="AB93" s="114" t="n">
        <v>142.8</v>
      </c>
      <c r="AC93" s="114" t="n">
        <v>142.82</v>
      </c>
      <c r="AD93" s="114" t="n">
        <v>142.95</v>
      </c>
      <c r="AE93" s="114" t="n">
        <v>143.76</v>
      </c>
      <c r="AF93" s="114" t="n">
        <v>1309.29</v>
      </c>
      <c r="AG93" s="114" t="n">
        <v>143.35</v>
      </c>
      <c r="AH93" s="112" t="n"/>
      <c r="AI93" s="112">
        <f>+SUM($V93:$AG93)</f>
        <v/>
      </c>
      <c r="AJ93" s="115">
        <f>+IFERROR(($AI93/AJ$4),0)</f>
        <v/>
      </c>
      <c r="AL93" s="85">
        <f>+IFERROR((AI93/AI$96),0)</f>
        <v/>
      </c>
      <c r="AM93" s="94" t="inlineStr">
        <is>
          <t>% of Utility Expense</t>
        </is>
      </c>
    </row>
    <row r="94" ht="15" customHeight="1">
      <c r="C94" s="51" t="inlineStr">
        <is>
          <t>6460-0000</t>
        </is>
      </c>
      <c r="D94" s="19" t="inlineStr">
        <is>
          <t>Internet</t>
        </is>
      </c>
      <c r="E94" s="112" t="n"/>
      <c r="F94" s="113" t="n">
        <v>193.97</v>
      </c>
      <c r="G94" s="114" t="n">
        <v>193.97</v>
      </c>
      <c r="H94" s="114" t="n">
        <v>193.97</v>
      </c>
      <c r="I94" s="114" t="n">
        <v>193.97</v>
      </c>
      <c r="J94" s="114" t="n">
        <v>193.97</v>
      </c>
      <c r="K94" s="114" t="n">
        <v>193.97</v>
      </c>
      <c r="L94" s="114" t="n">
        <v>193.97</v>
      </c>
      <c r="M94" s="114" t="n">
        <v>193.97</v>
      </c>
      <c r="N94" s="114" t="n">
        <v>193.97</v>
      </c>
      <c r="O94" s="114" t="n">
        <v>193.97</v>
      </c>
      <c r="P94" s="114" t="n">
        <v>193.97</v>
      </c>
      <c r="Q94" s="114" t="n">
        <v>193.97</v>
      </c>
      <c r="R94" s="112" t="n"/>
      <c r="S94" s="112">
        <f>+SUM($F94:$Q94)</f>
        <v/>
      </c>
      <c r="T94" s="115">
        <f>+IFERROR(($S94/T$4),0)</f>
        <v/>
      </c>
      <c r="U94" s="112" t="n"/>
      <c r="V94" s="113" t="n">
        <v>193.97</v>
      </c>
      <c r="W94" s="114" t="n">
        <v>193.97</v>
      </c>
      <c r="X94" s="114" t="n">
        <v>193.97</v>
      </c>
      <c r="Y94" s="114" t="n">
        <v>193.97</v>
      </c>
      <c r="Z94" s="114" t="n">
        <v>193.97</v>
      </c>
      <c r="AA94" s="114" t="n">
        <v>193.97</v>
      </c>
      <c r="AB94" s="114" t="n">
        <v>0</v>
      </c>
      <c r="AC94" s="114" t="n">
        <v>0</v>
      </c>
      <c r="AD94" s="114" t="n">
        <v>453.86</v>
      </c>
      <c r="AE94" s="114" t="n">
        <v>175.68</v>
      </c>
      <c r="AF94" s="114" t="n">
        <v>1035.74</v>
      </c>
      <c r="AG94" s="114" t="n">
        <v>738.25</v>
      </c>
      <c r="AH94" s="112" t="n"/>
      <c r="AI94" s="112">
        <f>+SUM($V94:$AG94)</f>
        <v/>
      </c>
      <c r="AJ94" s="115">
        <f>+IFERROR(($AI94/AJ$4),0)</f>
        <v/>
      </c>
      <c r="AL94" s="85">
        <f>+IFERROR((AI94/AI$96),0)</f>
        <v/>
      </c>
      <c r="AM94" s="94" t="inlineStr">
        <is>
          <t>% of Utility Expense</t>
        </is>
      </c>
    </row>
    <row r="95" ht="15" customHeight="1">
      <c r="C95" s="51" t="inlineStr">
        <is>
          <t>6465-0000</t>
        </is>
      </c>
      <c r="D95" s="19" t="inlineStr">
        <is>
          <t>Trash Disposal</t>
        </is>
      </c>
      <c r="E95" s="112" t="n"/>
      <c r="F95" s="116" t="n">
        <v>1298.18</v>
      </c>
      <c r="G95" s="117" t="n">
        <v>1214.45</v>
      </c>
      <c r="H95" s="117" t="n">
        <v>1831.32</v>
      </c>
      <c r="I95" s="117" t="n">
        <v>1244.95</v>
      </c>
      <c r="J95" s="117" t="n">
        <v>1662.52</v>
      </c>
      <c r="K95" s="117" t="n">
        <v>1314.67</v>
      </c>
      <c r="L95" s="117" t="n">
        <v>1288.95</v>
      </c>
      <c r="M95" s="117" t="n">
        <v>1708.47</v>
      </c>
      <c r="N95" s="117" t="n">
        <v>1402.42</v>
      </c>
      <c r="O95" s="117" t="n">
        <v>1848.05</v>
      </c>
      <c r="P95" s="117" t="n">
        <v>1363.46</v>
      </c>
      <c r="Q95" s="117" t="n">
        <v>1411.95</v>
      </c>
      <c r="R95" s="127" t="n"/>
      <c r="S95" s="112">
        <f>+SUM($F95:$Q95)</f>
        <v/>
      </c>
      <c r="T95" s="115">
        <f>+IFERROR(($S95/T$4),0)</f>
        <v/>
      </c>
      <c r="U95" s="112" t="n"/>
      <c r="V95" s="116" t="n">
        <v>1244.95</v>
      </c>
      <c r="W95" s="117" t="n">
        <v>1244.95</v>
      </c>
      <c r="X95" s="117" t="n">
        <v>1244.95</v>
      </c>
      <c r="Y95" s="117" t="n">
        <v>1941.94</v>
      </c>
      <c r="Z95" s="117" t="n">
        <v>1036.34</v>
      </c>
      <c r="AA95" s="117" t="n">
        <v>1378.11</v>
      </c>
      <c r="AB95" s="117" t="n">
        <v>1249.04</v>
      </c>
      <c r="AC95" s="117" t="n">
        <v>1332.26</v>
      </c>
      <c r="AD95" s="117" t="n">
        <v>2441.84</v>
      </c>
      <c r="AE95" s="117" t="n">
        <v>1894.28</v>
      </c>
      <c r="AF95" s="117" t="n">
        <v>2061.85</v>
      </c>
      <c r="AG95" s="117" t="n">
        <v>1003.69</v>
      </c>
      <c r="AH95" s="127" t="n"/>
      <c r="AI95" s="112">
        <f>+SUM($V95:$AG95)</f>
        <v/>
      </c>
      <c r="AJ95" s="115">
        <f>+IFERROR(($AI95/AJ$4),0)</f>
        <v/>
      </c>
      <c r="AL95" s="85">
        <f>+IFERROR((AI95/AI$96),0)</f>
        <v/>
      </c>
      <c r="AM95" s="94" t="inlineStr">
        <is>
          <t>% of Utility Expense</t>
        </is>
      </c>
    </row>
    <row r="96" ht="15" customHeight="1">
      <c r="C96" s="48" t="inlineStr">
        <is>
          <t>6499-9999</t>
        </is>
      </c>
      <c r="D96" s="6" t="inlineStr">
        <is>
          <t>Total Utility Expense</t>
        </is>
      </c>
      <c r="E96" s="118" t="n"/>
      <c r="F96" s="119">
        <f>SUM(F86:F95)</f>
        <v/>
      </c>
      <c r="G96" s="120">
        <f>SUM(G86:G95)</f>
        <v/>
      </c>
      <c r="H96" s="120">
        <f>SUM(H86:H95)</f>
        <v/>
      </c>
      <c r="I96" s="120">
        <f>SUM(I86:I95)</f>
        <v/>
      </c>
      <c r="J96" s="120">
        <f>SUM(J86:J95)</f>
        <v/>
      </c>
      <c r="K96" s="120">
        <f>SUM(K86:K95)</f>
        <v/>
      </c>
      <c r="L96" s="120">
        <f>SUM(L86:L95)</f>
        <v/>
      </c>
      <c r="M96" s="120">
        <f>SUM(M86:M95)</f>
        <v/>
      </c>
      <c r="N96" s="120">
        <f>SUM(N86:N95)</f>
        <v/>
      </c>
      <c r="O96" s="120">
        <f>SUM(O86:O95)</f>
        <v/>
      </c>
      <c r="P96" s="120">
        <f>SUM(P86:P95)</f>
        <v/>
      </c>
      <c r="Q96" s="120">
        <f>SUM(Q86:Q95)</f>
        <v/>
      </c>
      <c r="R96" s="120" t="n"/>
      <c r="S96" s="120">
        <f>SUM(S86:S95)</f>
        <v/>
      </c>
      <c r="T96" s="121">
        <f>SUM(T86:T95)</f>
        <v/>
      </c>
      <c r="U96" s="118" t="n"/>
      <c r="V96" s="119">
        <f>SUM(V86:V95)</f>
        <v/>
      </c>
      <c r="W96" s="120">
        <f>SUM(W86:W95)</f>
        <v/>
      </c>
      <c r="X96" s="120">
        <f>SUM(X86:X95)</f>
        <v/>
      </c>
      <c r="Y96" s="120">
        <f>SUM(Y86:Y95)</f>
        <v/>
      </c>
      <c r="Z96" s="120">
        <f>SUM(Z86:Z95)</f>
        <v/>
      </c>
      <c r="AA96" s="120">
        <f>SUM(AA86:AA95)</f>
        <v/>
      </c>
      <c r="AB96" s="120">
        <f>SUM(AB86:AB95)</f>
        <v/>
      </c>
      <c r="AC96" s="120">
        <f>SUM(AC86:AC95)</f>
        <v/>
      </c>
      <c r="AD96" s="120">
        <f>SUM(AD86:AD95)</f>
        <v/>
      </c>
      <c r="AE96" s="120">
        <f>SUM(AE86:AE95)</f>
        <v/>
      </c>
      <c r="AF96" s="120">
        <f>SUM(AF86:AF95)</f>
        <v/>
      </c>
      <c r="AG96" s="120">
        <f>SUM(AG86:AG95)</f>
        <v/>
      </c>
      <c r="AH96" s="120" t="n"/>
      <c r="AI96" s="120">
        <f>SUM(AI86:AI95)</f>
        <v/>
      </c>
      <c r="AJ96" s="121">
        <f>SUM(AJ86:AJ95)</f>
        <v/>
      </c>
      <c r="AL96" s="86">
        <f>SUM(AL86:AL95)</f>
        <v/>
      </c>
      <c r="AM96" s="96" t="inlineStr">
        <is>
          <t>% of Utility Expense</t>
        </is>
      </c>
    </row>
    <row r="97" ht="3" customHeight="1">
      <c r="C97" s="51" t="n"/>
      <c r="D97" s="14" t="n"/>
      <c r="E97" s="122" t="n"/>
      <c r="F97" s="123" t="n"/>
      <c r="G97" s="122" t="n"/>
      <c r="H97" s="122" t="n"/>
      <c r="I97" s="122" t="n"/>
      <c r="J97" s="122" t="n"/>
      <c r="K97" s="122" t="n"/>
      <c r="L97" s="122" t="n"/>
      <c r="M97" s="122" t="n"/>
      <c r="N97" s="122" t="n"/>
      <c r="O97" s="122" t="n"/>
      <c r="P97" s="122" t="n"/>
      <c r="Q97" s="122" t="n"/>
      <c r="R97" s="122" t="n"/>
      <c r="S97" s="122" t="n"/>
      <c r="T97" s="124" t="n"/>
      <c r="U97" s="122" t="n"/>
      <c r="V97" s="123" t="n"/>
      <c r="W97" s="122" t="n"/>
      <c r="X97" s="122" t="n"/>
      <c r="Y97" s="122" t="n"/>
      <c r="Z97" s="122" t="n"/>
      <c r="AA97" s="122" t="n"/>
      <c r="AB97" s="122" t="n"/>
      <c r="AC97" s="122" t="n"/>
      <c r="AD97" s="122" t="n"/>
      <c r="AE97" s="122" t="n"/>
      <c r="AF97" s="122" t="n"/>
      <c r="AG97" s="122" t="n"/>
      <c r="AH97" s="122" t="n"/>
      <c r="AI97" s="122" t="n"/>
      <c r="AJ97" s="124" t="n"/>
      <c r="AL97" s="87" t="n"/>
    </row>
    <row r="98" ht="15" customHeight="1">
      <c r="C98" s="48" t="inlineStr">
        <is>
          <t>6600-0000</t>
        </is>
      </c>
      <c r="D98" s="6" t="inlineStr">
        <is>
          <t>Property Tax Expense</t>
        </is>
      </c>
      <c r="E98" s="118" t="n"/>
      <c r="F98" s="125" t="n"/>
      <c r="G98" s="118" t="n"/>
      <c r="H98" s="118" t="n"/>
      <c r="I98" s="118" t="n"/>
      <c r="J98" s="118" t="n"/>
      <c r="K98" s="118" t="n"/>
      <c r="L98" s="118" t="n"/>
      <c r="M98" s="118" t="n"/>
      <c r="N98" s="118" t="n"/>
      <c r="O98" s="118" t="n"/>
      <c r="P98" s="118" t="n"/>
      <c r="Q98" s="118" t="n"/>
      <c r="R98" s="118" t="n"/>
      <c r="S98" s="118" t="n"/>
      <c r="T98" s="126" t="n"/>
      <c r="U98" s="118" t="n"/>
      <c r="V98" s="125" t="n"/>
      <c r="W98" s="118" t="n"/>
      <c r="X98" s="118" t="n"/>
      <c r="Y98" s="118" t="n"/>
      <c r="Z98" s="118" t="n"/>
      <c r="AA98" s="118" t="n"/>
      <c r="AB98" s="118" t="n"/>
      <c r="AC98" s="118" t="n"/>
      <c r="AD98" s="118" t="n"/>
      <c r="AE98" s="118" t="n"/>
      <c r="AF98" s="118" t="n"/>
      <c r="AG98" s="118" t="n"/>
      <c r="AH98" s="118" t="n"/>
      <c r="AI98" s="118" t="n"/>
      <c r="AJ98" s="126" t="n"/>
      <c r="AL98" s="88" t="n"/>
    </row>
    <row r="99" ht="15" customHeight="1">
      <c r="C99" s="51" t="inlineStr">
        <is>
          <t>6610-0000</t>
        </is>
      </c>
      <c r="D99" s="19" t="inlineStr">
        <is>
          <t>Real Estate Taxes</t>
        </is>
      </c>
      <c r="E99" s="108" t="n"/>
      <c r="F99" s="135" t="n">
        <v>19990.66</v>
      </c>
      <c r="G99" s="136" t="n">
        <v>19990.66</v>
      </c>
      <c r="H99" s="136" t="n">
        <v>19990.66</v>
      </c>
      <c r="I99" s="136" t="n">
        <v>19990.66</v>
      </c>
      <c r="J99" s="136" t="n">
        <v>19990.66</v>
      </c>
      <c r="K99" s="136" t="n">
        <v>19990.66</v>
      </c>
      <c r="L99" s="136" t="n">
        <v>19990.66</v>
      </c>
      <c r="M99" s="136" t="n">
        <v>20717.08</v>
      </c>
      <c r="N99" s="136" t="n">
        <v>20717.08</v>
      </c>
      <c r="O99" s="136" t="n">
        <v>20717.08</v>
      </c>
      <c r="P99" s="136" t="n">
        <v>20717.08</v>
      </c>
      <c r="Q99" s="136" t="n">
        <v>20717.08</v>
      </c>
      <c r="R99" s="137" t="n"/>
      <c r="S99" s="108">
        <f>+SUM($F99:$Q99)</f>
        <v/>
      </c>
      <c r="T99" s="111">
        <f>+IFERROR(($S99/T$4),0)</f>
        <v/>
      </c>
      <c r="U99" s="108" t="n"/>
      <c r="V99" s="135" t="n">
        <v>20832.73</v>
      </c>
      <c r="W99" s="136" t="n">
        <v>20832.73</v>
      </c>
      <c r="X99" s="136" t="n">
        <v>20832.73</v>
      </c>
      <c r="Y99" s="136" t="n">
        <v>20832.73</v>
      </c>
      <c r="Z99" s="136" t="n">
        <v>20832.73</v>
      </c>
      <c r="AA99" s="136" t="n">
        <v>20832.73</v>
      </c>
      <c r="AB99" s="136" t="n">
        <v>20832.73</v>
      </c>
      <c r="AC99" s="136" t="n">
        <v>20832.73</v>
      </c>
      <c r="AD99" s="136" t="n">
        <v>20832.73</v>
      </c>
      <c r="AE99" s="136" t="n">
        <v>20832.73</v>
      </c>
      <c r="AF99" s="136" t="n">
        <v>20832.73</v>
      </c>
      <c r="AG99" s="136" t="n">
        <v>20832.77</v>
      </c>
      <c r="AH99" s="137" t="n"/>
      <c r="AI99" s="108">
        <f>+SUM($V99:$AG99)</f>
        <v/>
      </c>
      <c r="AJ99" s="111">
        <f>+IFERROR(($AI99/AJ$4),0)</f>
        <v/>
      </c>
      <c r="AL99" s="85">
        <f>+IFERROR((AI99/AI$44),0)</f>
        <v/>
      </c>
      <c r="AM99" s="97" t="inlineStr">
        <is>
          <t>% of Total Income</t>
        </is>
      </c>
    </row>
    <row r="100" ht="15" customHeight="1">
      <c r="C100" s="48" t="inlineStr">
        <is>
          <t>6619-9999</t>
        </is>
      </c>
      <c r="D100" s="6" t="inlineStr">
        <is>
          <t>Total Property Tax Expense</t>
        </is>
      </c>
      <c r="E100" s="118" t="n"/>
      <c r="F100" s="119">
        <f>SUM(F99)</f>
        <v/>
      </c>
      <c r="G100" s="120">
        <f>SUM(G99)</f>
        <v/>
      </c>
      <c r="H100" s="120">
        <f>SUM(H99)</f>
        <v/>
      </c>
      <c r="I100" s="120">
        <f>SUM(I99)</f>
        <v/>
      </c>
      <c r="J100" s="120">
        <f>SUM(J99)</f>
        <v/>
      </c>
      <c r="K100" s="120">
        <f>SUM(K99)</f>
        <v/>
      </c>
      <c r="L100" s="120">
        <f>SUM(L99)</f>
        <v/>
      </c>
      <c r="M100" s="120">
        <f>SUM(M99)</f>
        <v/>
      </c>
      <c r="N100" s="120">
        <f>SUM(N99)</f>
        <v/>
      </c>
      <c r="O100" s="120">
        <f>SUM(O99)</f>
        <v/>
      </c>
      <c r="P100" s="120">
        <f>SUM(P99)</f>
        <v/>
      </c>
      <c r="Q100" s="120">
        <f>SUM(Q99)</f>
        <v/>
      </c>
      <c r="R100" s="120" t="n"/>
      <c r="S100" s="120">
        <f>SUM(S99)</f>
        <v/>
      </c>
      <c r="T100" s="121">
        <f>SUM(T99)</f>
        <v/>
      </c>
      <c r="U100" s="118" t="n"/>
      <c r="V100" s="119">
        <f>SUM(V99)</f>
        <v/>
      </c>
      <c r="W100" s="120">
        <f>SUM(W99)</f>
        <v/>
      </c>
      <c r="X100" s="120">
        <f>SUM(X99)</f>
        <v/>
      </c>
      <c r="Y100" s="120">
        <f>SUM(Y99)</f>
        <v/>
      </c>
      <c r="Z100" s="120">
        <f>SUM(Z99)</f>
        <v/>
      </c>
      <c r="AA100" s="120">
        <f>SUM(AA99)</f>
        <v/>
      </c>
      <c r="AB100" s="120">
        <f>SUM(AB99)</f>
        <v/>
      </c>
      <c r="AC100" s="120">
        <f>SUM(AC99)</f>
        <v/>
      </c>
      <c r="AD100" s="120">
        <f>SUM(AD99)</f>
        <v/>
      </c>
      <c r="AE100" s="120">
        <f>SUM(AE99)</f>
        <v/>
      </c>
      <c r="AF100" s="120">
        <f>SUM(AF99)</f>
        <v/>
      </c>
      <c r="AG100" s="120">
        <f>SUM(AG99)</f>
        <v/>
      </c>
      <c r="AH100" s="120" t="n"/>
      <c r="AI100" s="120">
        <f>SUM(AI99)</f>
        <v/>
      </c>
      <c r="AJ100" s="121">
        <f>SUM(AJ99)</f>
        <v/>
      </c>
      <c r="AL100" s="86">
        <f>+IFERROR((AI100/AI$44),0)</f>
        <v/>
      </c>
      <c r="AM100" s="95" t="inlineStr">
        <is>
          <t>% of Total Income</t>
        </is>
      </c>
    </row>
    <row r="101" ht="3" customHeight="1">
      <c r="C101" s="51" t="n"/>
      <c r="D101" s="14" t="n"/>
      <c r="E101" s="122" t="n"/>
      <c r="F101" s="123" t="n"/>
      <c r="G101" s="122" t="n"/>
      <c r="H101" s="122" t="n"/>
      <c r="I101" s="122" t="n"/>
      <c r="J101" s="122" t="n"/>
      <c r="K101" s="122" t="n"/>
      <c r="L101" s="122" t="n"/>
      <c r="M101" s="122" t="n"/>
      <c r="N101" s="122" t="n"/>
      <c r="O101" s="122" t="n"/>
      <c r="P101" s="122" t="n"/>
      <c r="Q101" s="122" t="n"/>
      <c r="R101" s="122" t="n"/>
      <c r="S101" s="122" t="n"/>
      <c r="T101" s="124" t="n"/>
      <c r="U101" s="122" t="n"/>
      <c r="V101" s="123" t="n"/>
      <c r="W101" s="122" t="n"/>
      <c r="X101" s="122" t="n"/>
      <c r="Y101" s="122" t="n"/>
      <c r="Z101" s="122" t="n"/>
      <c r="AA101" s="122" t="n"/>
      <c r="AB101" s="122" t="n"/>
      <c r="AC101" s="122" t="n"/>
      <c r="AD101" s="122" t="n"/>
      <c r="AE101" s="122" t="n"/>
      <c r="AF101" s="122" t="n"/>
      <c r="AG101" s="122" t="n"/>
      <c r="AH101" s="122" t="n"/>
      <c r="AI101" s="122" t="n"/>
      <c r="AJ101" s="124" t="n"/>
      <c r="AL101" s="87" t="n"/>
    </row>
    <row r="102" ht="15" customHeight="1">
      <c r="C102" s="48" t="inlineStr">
        <is>
          <t>6620-0000</t>
        </is>
      </c>
      <c r="D102" s="6" t="inlineStr">
        <is>
          <t>Insurance Expense</t>
        </is>
      </c>
      <c r="E102" s="118" t="n"/>
      <c r="F102" s="125" t="n"/>
      <c r="G102" s="118" t="n"/>
      <c r="H102" s="118" t="n"/>
      <c r="I102" s="118" t="n"/>
      <c r="J102" s="118" t="n"/>
      <c r="K102" s="118" t="n"/>
      <c r="L102" s="118" t="n"/>
      <c r="M102" s="118" t="n"/>
      <c r="N102" s="118" t="n"/>
      <c r="O102" s="118" t="n"/>
      <c r="P102" s="118" t="n"/>
      <c r="Q102" s="118" t="n"/>
      <c r="R102" s="118" t="n"/>
      <c r="S102" s="118" t="n"/>
      <c r="T102" s="126" t="n"/>
      <c r="U102" s="118" t="n"/>
      <c r="V102" s="125" t="n"/>
      <c r="W102" s="118" t="n"/>
      <c r="X102" s="118" t="n"/>
      <c r="Y102" s="118" t="n"/>
      <c r="Z102" s="118" t="n"/>
      <c r="AA102" s="118" t="n"/>
      <c r="AB102" s="118" t="n"/>
      <c r="AC102" s="118" t="n"/>
      <c r="AD102" s="118" t="n"/>
      <c r="AE102" s="118" t="n"/>
      <c r="AF102" s="118" t="n"/>
      <c r="AG102" s="118" t="n"/>
      <c r="AH102" s="118" t="n"/>
      <c r="AI102" s="118" t="n"/>
      <c r="AJ102" s="126" t="n"/>
      <c r="AL102" s="88" t="n"/>
    </row>
    <row r="103" ht="15" customHeight="1">
      <c r="C103" s="51" t="inlineStr">
        <is>
          <t>6630-0000</t>
        </is>
      </c>
      <c r="D103" s="19" t="inlineStr">
        <is>
          <t>Insurance - P&amp;L</t>
        </is>
      </c>
      <c r="E103" s="108" t="n"/>
      <c r="F103" s="109" t="n">
        <v>2423.08</v>
      </c>
      <c r="G103" s="110" t="n">
        <v>2423.08</v>
      </c>
      <c r="H103" s="110" t="n">
        <v>2423.08</v>
      </c>
      <c r="I103" s="110" t="n">
        <v>2423.08</v>
      </c>
      <c r="J103" s="110" t="n">
        <v>2423.08</v>
      </c>
      <c r="K103" s="110" t="n">
        <v>2423.08</v>
      </c>
      <c r="L103" s="110" t="n">
        <v>2423.08</v>
      </c>
      <c r="M103" s="110" t="n">
        <v>2423.08</v>
      </c>
      <c r="N103" s="110" t="n">
        <v>2423.08</v>
      </c>
      <c r="O103" s="110" t="n">
        <v>2423.12</v>
      </c>
      <c r="P103" s="110" t="n">
        <v>3014.17</v>
      </c>
      <c r="Q103" s="110" t="n">
        <v>3014.17</v>
      </c>
      <c r="R103" s="108" t="n"/>
      <c r="S103" s="108">
        <f>+SUM($F103:$Q103)</f>
        <v/>
      </c>
      <c r="T103" s="111">
        <f>+IFERROR(($S103/T$4),0)</f>
        <v/>
      </c>
      <c r="U103" s="108" t="n"/>
      <c r="V103" s="109" t="n">
        <v>3014.17</v>
      </c>
      <c r="W103" s="110" t="n">
        <v>3014.17</v>
      </c>
      <c r="X103" s="110" t="n">
        <v>3014.17</v>
      </c>
      <c r="Y103" s="110" t="n">
        <v>3014.17</v>
      </c>
      <c r="Z103" s="110" t="n">
        <v>3014.17</v>
      </c>
      <c r="AA103" s="110" t="n">
        <v>3305.1</v>
      </c>
      <c r="AB103" s="110" t="n">
        <v>3014.17</v>
      </c>
      <c r="AC103" s="110" t="n">
        <v>3014.17</v>
      </c>
      <c r="AD103" s="110" t="n">
        <v>3014.17</v>
      </c>
      <c r="AE103" s="110" t="n">
        <v>3014.13</v>
      </c>
      <c r="AF103" s="110" t="n">
        <v>2660.42</v>
      </c>
      <c r="AG103" s="110" t="n">
        <v>2660.42</v>
      </c>
      <c r="AH103" s="108" t="n"/>
      <c r="AI103" s="108">
        <f>+SUM($V103:$AG103)</f>
        <v/>
      </c>
      <c r="AJ103" s="111">
        <f>+IFERROR(($AI103/AJ$4),0)</f>
        <v/>
      </c>
      <c r="AL103" s="85">
        <f>+IFERROR((AI103/AI$105),0)</f>
        <v/>
      </c>
      <c r="AM103" s="94" t="inlineStr">
        <is>
          <t>% of Insurance Expense</t>
        </is>
      </c>
    </row>
    <row r="104" ht="15" customHeight="1">
      <c r="C104" s="51" t="inlineStr">
        <is>
          <t>6650-0000</t>
        </is>
      </c>
      <c r="D104" s="19" t="inlineStr">
        <is>
          <t>Insurance - Umbrella</t>
        </is>
      </c>
      <c r="E104" s="112" t="n"/>
      <c r="F104" s="116" t="n">
        <v>209.25</v>
      </c>
      <c r="G104" s="117" t="n">
        <v>209.25</v>
      </c>
      <c r="H104" s="117" t="n">
        <v>6825.25</v>
      </c>
      <c r="I104" s="117" t="n">
        <v>209.25</v>
      </c>
      <c r="J104" s="117" t="n">
        <v>209.25</v>
      </c>
      <c r="K104" s="117" t="n">
        <v>209.25</v>
      </c>
      <c r="L104" s="117" t="n">
        <v>209.25</v>
      </c>
      <c r="M104" s="117" t="n">
        <v>209.25</v>
      </c>
      <c r="N104" s="117" t="n">
        <v>209.25</v>
      </c>
      <c r="O104" s="117" t="n">
        <v>209.25</v>
      </c>
      <c r="P104" s="117" t="n">
        <v>218.5</v>
      </c>
      <c r="Q104" s="117" t="n">
        <v>218.5</v>
      </c>
      <c r="R104" s="127" t="n"/>
      <c r="S104" s="112">
        <f>+SUM($F104:$Q104)</f>
        <v/>
      </c>
      <c r="T104" s="115">
        <f>+IFERROR(($S104/T$4),0)</f>
        <v/>
      </c>
      <c r="U104" s="112" t="n"/>
      <c r="V104" s="116" t="n">
        <v>218.5</v>
      </c>
      <c r="W104" s="117" t="n">
        <v>218.5</v>
      </c>
      <c r="X104" s="117" t="n">
        <v>1049.46</v>
      </c>
      <c r="Y104" s="117" t="n">
        <v>218.5</v>
      </c>
      <c r="Z104" s="117" t="n">
        <v>218.5</v>
      </c>
      <c r="AA104" s="117" t="n">
        <v>218.5</v>
      </c>
      <c r="AB104" s="117" t="n">
        <v>218.5</v>
      </c>
      <c r="AC104" s="117" t="n">
        <v>218.5</v>
      </c>
      <c r="AD104" s="117" t="n">
        <v>218.5</v>
      </c>
      <c r="AE104" s="117" t="n">
        <v>218.5</v>
      </c>
      <c r="AF104" s="117" t="n">
        <v>300.58</v>
      </c>
      <c r="AG104" s="117" t="n">
        <v>300.58</v>
      </c>
      <c r="AH104" s="127" t="n"/>
      <c r="AI104" s="112">
        <f>+SUM($V104:$AG104)</f>
        <v/>
      </c>
      <c r="AJ104" s="115">
        <f>+IFERROR(($AI104/AJ$4),0)</f>
        <v/>
      </c>
      <c r="AL104" s="85">
        <f>+IFERROR((AI104/AI$105),0)</f>
        <v/>
      </c>
      <c r="AM104" s="94" t="inlineStr">
        <is>
          <t>% of Insurance Expense</t>
        </is>
      </c>
    </row>
    <row r="105" ht="15" customHeight="1">
      <c r="C105" s="48" t="inlineStr">
        <is>
          <t>6699-9999</t>
        </is>
      </c>
      <c r="D105" s="6" t="inlineStr">
        <is>
          <t>Total Insurance Expense</t>
        </is>
      </c>
      <c r="E105" s="118" t="n"/>
      <c r="F105" s="119">
        <f>SUM(F103:F104)</f>
        <v/>
      </c>
      <c r="G105" s="120">
        <f>SUM(G103:G104)</f>
        <v/>
      </c>
      <c r="H105" s="120">
        <f>SUM(H103:H104)</f>
        <v/>
      </c>
      <c r="I105" s="120">
        <f>SUM(I103:I104)</f>
        <v/>
      </c>
      <c r="J105" s="120">
        <f>SUM(J103:J104)</f>
        <v/>
      </c>
      <c r="K105" s="120">
        <f>SUM(K103:K104)</f>
        <v/>
      </c>
      <c r="L105" s="120">
        <f>SUM(L103:L104)</f>
        <v/>
      </c>
      <c r="M105" s="120">
        <f>SUM(M103:M104)</f>
        <v/>
      </c>
      <c r="N105" s="120">
        <f>SUM(N103:N104)</f>
        <v/>
      </c>
      <c r="O105" s="120">
        <f>SUM(O103:O104)</f>
        <v/>
      </c>
      <c r="P105" s="120">
        <f>SUM(P103:P104)</f>
        <v/>
      </c>
      <c r="Q105" s="120">
        <f>SUM(Q103:Q104)</f>
        <v/>
      </c>
      <c r="R105" s="120" t="n"/>
      <c r="S105" s="120">
        <f>SUM(S103:S104)</f>
        <v/>
      </c>
      <c r="T105" s="121">
        <f>SUM(T103:T104)</f>
        <v/>
      </c>
      <c r="U105" s="118" t="n"/>
      <c r="V105" s="119">
        <f>SUM(V103:V104)</f>
        <v/>
      </c>
      <c r="W105" s="120">
        <f>SUM(W103:W104)</f>
        <v/>
      </c>
      <c r="X105" s="120">
        <f>SUM(X103:X104)</f>
        <v/>
      </c>
      <c r="Y105" s="120">
        <f>SUM(Y103:Y104)</f>
        <v/>
      </c>
      <c r="Z105" s="120">
        <f>SUM(Z103:Z104)</f>
        <v/>
      </c>
      <c r="AA105" s="120">
        <f>SUM(AA103:AA104)</f>
        <v/>
      </c>
      <c r="AB105" s="120">
        <f>SUM(AB103:AB104)</f>
        <v/>
      </c>
      <c r="AC105" s="120">
        <f>SUM(AC103:AC104)</f>
        <v/>
      </c>
      <c r="AD105" s="120">
        <f>SUM(AD103:AD104)</f>
        <v/>
      </c>
      <c r="AE105" s="120">
        <f>SUM(AE103:AE104)</f>
        <v/>
      </c>
      <c r="AF105" s="120">
        <f>SUM(AF103:AF104)</f>
        <v/>
      </c>
      <c r="AG105" s="120">
        <f>SUM(AG103:AG104)</f>
        <v/>
      </c>
      <c r="AH105" s="120" t="n"/>
      <c r="AI105" s="120">
        <f>SUM(AI103:AI104)</f>
        <v/>
      </c>
      <c r="AJ105" s="121">
        <f>SUM(AJ103:AJ104)</f>
        <v/>
      </c>
      <c r="AL105" s="86">
        <f>SUM(AL103:AL104)</f>
        <v/>
      </c>
      <c r="AM105" s="96" t="inlineStr">
        <is>
          <t>% of Insurance Expense</t>
        </is>
      </c>
    </row>
    <row r="106" ht="3" customHeight="1">
      <c r="C106" s="51" t="n"/>
      <c r="D106" s="14" t="n"/>
      <c r="E106" s="122" t="n"/>
      <c r="F106" s="123" t="n"/>
      <c r="G106" s="122" t="n"/>
      <c r="H106" s="122" t="n"/>
      <c r="I106" s="122" t="n"/>
      <c r="J106" s="122" t="n"/>
      <c r="K106" s="122" t="n"/>
      <c r="L106" s="122" t="n"/>
      <c r="M106" s="122" t="n"/>
      <c r="N106" s="122" t="n"/>
      <c r="O106" s="122" t="n"/>
      <c r="P106" s="122" t="n"/>
      <c r="Q106" s="122" t="n"/>
      <c r="R106" s="122" t="n"/>
      <c r="S106" s="122" t="n"/>
      <c r="T106" s="124" t="n"/>
      <c r="U106" s="122" t="n"/>
      <c r="V106" s="123" t="n"/>
      <c r="W106" s="122" t="n"/>
      <c r="X106" s="122" t="n"/>
      <c r="Y106" s="122" t="n"/>
      <c r="Z106" s="122" t="n"/>
      <c r="AA106" s="122" t="n"/>
      <c r="AB106" s="122" t="n"/>
      <c r="AC106" s="122" t="n"/>
      <c r="AD106" s="122" t="n"/>
      <c r="AE106" s="122" t="n"/>
      <c r="AF106" s="122" t="n"/>
      <c r="AG106" s="122" t="n"/>
      <c r="AH106" s="122" t="n"/>
      <c r="AI106" s="122" t="n"/>
      <c r="AJ106" s="124" t="n"/>
      <c r="AL106" s="87" t="n"/>
    </row>
    <row r="107" ht="15" customHeight="1">
      <c r="C107" s="48" t="inlineStr">
        <is>
          <t>6800-0000</t>
        </is>
      </c>
      <c r="D107" s="6" t="inlineStr">
        <is>
          <t>Management Fee Expense</t>
        </is>
      </c>
      <c r="E107" s="118" t="n"/>
      <c r="F107" s="125" t="n"/>
      <c r="G107" s="118" t="n"/>
      <c r="H107" s="118" t="n"/>
      <c r="I107" s="118" t="n"/>
      <c r="J107" s="118" t="n"/>
      <c r="K107" s="118" t="n"/>
      <c r="L107" s="118" t="n"/>
      <c r="M107" s="118" t="n"/>
      <c r="N107" s="118" t="n"/>
      <c r="O107" s="118" t="n"/>
      <c r="P107" s="118" t="n"/>
      <c r="Q107" s="118" t="n"/>
      <c r="R107" s="118" t="n"/>
      <c r="S107" s="118" t="n"/>
      <c r="T107" s="126" t="n"/>
      <c r="U107" s="118" t="n"/>
      <c r="V107" s="125" t="n"/>
      <c r="W107" s="118" t="n"/>
      <c r="X107" s="118" t="n"/>
      <c r="Y107" s="118" t="n"/>
      <c r="Z107" s="118" t="n"/>
      <c r="AA107" s="118" t="n"/>
      <c r="AB107" s="118" t="n"/>
      <c r="AC107" s="118" t="n"/>
      <c r="AD107" s="118" t="n"/>
      <c r="AE107" s="118" t="n"/>
      <c r="AF107" s="118" t="n"/>
      <c r="AG107" s="118" t="n"/>
      <c r="AH107" s="118" t="n"/>
      <c r="AI107" s="118" t="n"/>
      <c r="AJ107" s="126" t="n"/>
      <c r="AL107" s="88" t="n"/>
    </row>
    <row r="108" ht="15" customHeight="1">
      <c r="C108" s="51" t="inlineStr">
        <is>
          <t>6801-0000</t>
        </is>
      </c>
      <c r="D108" s="19" t="inlineStr">
        <is>
          <t>Property Management Fee</t>
        </is>
      </c>
      <c r="E108" s="108" t="n"/>
      <c r="F108" s="135" t="n">
        <v>15002.23</v>
      </c>
      <c r="G108" s="136" t="n">
        <v>15391.28</v>
      </c>
      <c r="H108" s="136" t="n">
        <v>16093.8</v>
      </c>
      <c r="I108" s="136" t="n">
        <v>14308.28</v>
      </c>
      <c r="J108" s="136" t="n">
        <v>13245.43</v>
      </c>
      <c r="K108" s="136" t="n">
        <v>14305.44</v>
      </c>
      <c r="L108" s="136" t="n">
        <v>15313.69</v>
      </c>
      <c r="M108" s="136" t="n">
        <v>9993.0915</v>
      </c>
      <c r="N108" s="136" t="n">
        <v>10283.999625</v>
      </c>
      <c r="O108" s="136" t="n">
        <v>10200.77925</v>
      </c>
      <c r="P108" s="136" t="n">
        <v>10348.04925</v>
      </c>
      <c r="Q108" s="136" t="n">
        <v>10450.1115</v>
      </c>
      <c r="R108" s="137" t="n"/>
      <c r="S108" s="108">
        <f>+SUM($F108:$Q108)</f>
        <v/>
      </c>
      <c r="T108" s="111">
        <f>+IFERROR(($S108/T$4),0)</f>
        <v/>
      </c>
      <c r="U108" s="108" t="n"/>
      <c r="V108" s="135" t="n">
        <v>15387.37</v>
      </c>
      <c r="W108" s="136" t="n">
        <v>14870.33</v>
      </c>
      <c r="X108" s="136" t="n">
        <v>16166.64</v>
      </c>
      <c r="Y108" s="136" t="n">
        <v>15774.31</v>
      </c>
      <c r="Z108" s="136" t="n">
        <v>17320.53</v>
      </c>
      <c r="AA108" s="136" t="n">
        <v>16224.19</v>
      </c>
      <c r="AB108" s="136" t="n">
        <v>15171.48</v>
      </c>
      <c r="AC108" s="136" t="n">
        <v>16167.25</v>
      </c>
      <c r="AD108" s="136" t="n">
        <v>16410.06</v>
      </c>
      <c r="AE108" s="136" t="n">
        <v>18173.34</v>
      </c>
      <c r="AF108" s="136" t="n">
        <v>16088.99</v>
      </c>
      <c r="AG108" s="136" t="n">
        <v>17068.69</v>
      </c>
      <c r="AH108" s="137" t="n"/>
      <c r="AI108" s="108">
        <f>+SUM($V108:$AG108)</f>
        <v/>
      </c>
      <c r="AJ108" s="111">
        <f>+IFERROR(($AI108/AJ$4),0)</f>
        <v/>
      </c>
      <c r="AL108" s="85">
        <f>+IFERROR((AI108/AI$44),0)</f>
        <v/>
      </c>
      <c r="AM108" s="97" t="inlineStr">
        <is>
          <t>% of Total Income</t>
        </is>
      </c>
    </row>
    <row r="109" ht="15" customHeight="1">
      <c r="C109" s="48" t="inlineStr">
        <is>
          <t>6810-9999</t>
        </is>
      </c>
      <c r="D109" s="6" t="inlineStr">
        <is>
          <t>Total Management Fee Expense</t>
        </is>
      </c>
      <c r="E109" s="118" t="n"/>
      <c r="F109" s="119">
        <f>SUM(F108)</f>
        <v/>
      </c>
      <c r="G109" s="120">
        <f>SUM(G108)</f>
        <v/>
      </c>
      <c r="H109" s="120">
        <f>SUM(H108)</f>
        <v/>
      </c>
      <c r="I109" s="120">
        <f>SUM(I108)</f>
        <v/>
      </c>
      <c r="J109" s="120">
        <f>SUM(J108)</f>
        <v/>
      </c>
      <c r="K109" s="120">
        <f>SUM(K108)</f>
        <v/>
      </c>
      <c r="L109" s="120">
        <f>SUM(L108)</f>
        <v/>
      </c>
      <c r="M109" s="120">
        <f>SUM(M108)</f>
        <v/>
      </c>
      <c r="N109" s="120">
        <f>SUM(N108)</f>
        <v/>
      </c>
      <c r="O109" s="120">
        <f>SUM(O108)</f>
        <v/>
      </c>
      <c r="P109" s="120">
        <f>SUM(P108)</f>
        <v/>
      </c>
      <c r="Q109" s="120">
        <f>SUM(Q108)</f>
        <v/>
      </c>
      <c r="R109" s="120" t="n"/>
      <c r="S109" s="120">
        <f>SUM(S108)</f>
        <v/>
      </c>
      <c r="T109" s="121">
        <f>SUM(T108)</f>
        <v/>
      </c>
      <c r="U109" s="118" t="n"/>
      <c r="V109" s="119">
        <f>SUM(V108)</f>
        <v/>
      </c>
      <c r="W109" s="120">
        <f>SUM(W108)</f>
        <v/>
      </c>
      <c r="X109" s="120">
        <f>SUM(X108)</f>
        <v/>
      </c>
      <c r="Y109" s="120">
        <f>SUM(Y108)</f>
        <v/>
      </c>
      <c r="Z109" s="120">
        <f>SUM(Z108)</f>
        <v/>
      </c>
      <c r="AA109" s="120">
        <f>SUM(AA108)</f>
        <v/>
      </c>
      <c r="AB109" s="120">
        <f>SUM(AB108)</f>
        <v/>
      </c>
      <c r="AC109" s="120">
        <f>SUM(AC108)</f>
        <v/>
      </c>
      <c r="AD109" s="120">
        <f>SUM(AD108)</f>
        <v/>
      </c>
      <c r="AE109" s="120">
        <f>SUM(AE108)</f>
        <v/>
      </c>
      <c r="AF109" s="120">
        <f>SUM(AF108)</f>
        <v/>
      </c>
      <c r="AG109" s="120">
        <f>SUM(AG108)</f>
        <v/>
      </c>
      <c r="AH109" s="120" t="n"/>
      <c r="AI109" s="120">
        <f>SUM(AI108)</f>
        <v/>
      </c>
      <c r="AJ109" s="121">
        <f>SUM(AJ108)</f>
        <v/>
      </c>
      <c r="AL109" s="86">
        <f>+IFERROR((AI109/AI$44),0)</f>
        <v/>
      </c>
      <c r="AM109" s="95" t="inlineStr">
        <is>
          <t>% of Total Income</t>
        </is>
      </c>
    </row>
    <row r="110" ht="15" customFormat="1" customHeight="1" s="80">
      <c r="C110" s="78" t="n"/>
      <c r="D110" s="84" t="inlineStr">
        <is>
          <t>Total Management Fee Expense (%)</t>
        </is>
      </c>
      <c r="E110" s="138" t="n"/>
      <c r="F110" s="81">
        <f>+IFERROR((F109/F$44),0)</f>
        <v/>
      </c>
      <c r="G110" s="88">
        <f>+IFERROR((G109/G$44),0)</f>
        <v/>
      </c>
      <c r="H110" s="88">
        <f>+IFERROR((H109/H$44),0)</f>
        <v/>
      </c>
      <c r="I110" s="88">
        <f>+IFERROR((I109/I$44),0)</f>
        <v/>
      </c>
      <c r="J110" s="88">
        <f>+IFERROR((J109/J$44),0)</f>
        <v/>
      </c>
      <c r="K110" s="88">
        <f>+IFERROR((K109/K$44),0)</f>
        <v/>
      </c>
      <c r="L110" s="88">
        <f>+IFERROR((L109/L$44),0)</f>
        <v/>
      </c>
      <c r="M110" s="88">
        <f>+IFERROR((M109/M$44),0)</f>
        <v/>
      </c>
      <c r="N110" s="88">
        <f>+IFERROR((N109/N$44),0)</f>
        <v/>
      </c>
      <c r="O110" s="88">
        <f>+IFERROR((O109/O$44),0)</f>
        <v/>
      </c>
      <c r="P110" s="88">
        <f>+IFERROR((P109/P$44),0)</f>
        <v/>
      </c>
      <c r="Q110" s="88">
        <f>+IFERROR((Q109/Q$44),0)</f>
        <v/>
      </c>
      <c r="R110" s="88" t="n"/>
      <c r="S110" s="88">
        <f>+IFERROR((S109/S$44),0)</f>
        <v/>
      </c>
      <c r="T110" s="83">
        <f>+IFERROR((T109/T$44),0)</f>
        <v/>
      </c>
      <c r="U110" s="88" t="n"/>
      <c r="V110" s="81">
        <f>+IFERROR((V109/V$44),0)</f>
        <v/>
      </c>
      <c r="W110" s="88">
        <f>+IFERROR((W109/W$44),0)</f>
        <v/>
      </c>
      <c r="X110" s="88">
        <f>+IFERROR((X109/X$44),0)</f>
        <v/>
      </c>
      <c r="Y110" s="88">
        <f>+IFERROR((Y109/Y$44),0)</f>
        <v/>
      </c>
      <c r="Z110" s="88">
        <f>+IFERROR((Z109/Z$44),0)</f>
        <v/>
      </c>
      <c r="AA110" s="88">
        <f>+IFERROR((AA109/AA$44),0)</f>
        <v/>
      </c>
      <c r="AB110" s="88">
        <f>+IFERROR((AB109/AB$44),0)</f>
        <v/>
      </c>
      <c r="AC110" s="88">
        <f>+IFERROR((AC109/AC$44),0)</f>
        <v/>
      </c>
      <c r="AD110" s="88">
        <f>+IFERROR((AD109/AD$44),0)</f>
        <v/>
      </c>
      <c r="AE110" s="88">
        <f>+IFERROR((AE109/AE$44),0)</f>
        <v/>
      </c>
      <c r="AF110" s="88">
        <f>+IFERROR((AF109/AF$44),0)</f>
        <v/>
      </c>
      <c r="AG110" s="88">
        <f>+IFERROR((AG109/AG$44),0)</f>
        <v/>
      </c>
      <c r="AH110" s="88" t="n"/>
      <c r="AI110" s="88">
        <f>+IFERROR((AI109/AI$44),0)</f>
        <v/>
      </c>
      <c r="AJ110" s="83">
        <f>+IFERROR((AJ109/AJ$44),0)</f>
        <v/>
      </c>
      <c r="AL110" s="88" t="inlineStr">
        <is>
          <t>N/A</t>
        </is>
      </c>
    </row>
    <row r="111" ht="3" customHeight="1">
      <c r="C111" s="51" t="n"/>
      <c r="D111" s="14" t="n"/>
      <c r="E111" s="122" t="n"/>
      <c r="F111" s="123" t="n"/>
      <c r="G111" s="122" t="n"/>
      <c r="H111" s="122" t="n"/>
      <c r="I111" s="122" t="n"/>
      <c r="J111" s="122" t="n"/>
      <c r="K111" s="122" t="n"/>
      <c r="L111" s="122" t="n"/>
      <c r="M111" s="122" t="n"/>
      <c r="N111" s="122" t="n"/>
      <c r="O111" s="122" t="n"/>
      <c r="P111" s="122" t="n"/>
      <c r="Q111" s="122" t="n"/>
      <c r="R111" s="122" t="n"/>
      <c r="S111" s="122" t="n"/>
      <c r="T111" s="124" t="n"/>
      <c r="U111" s="122" t="n"/>
      <c r="V111" s="123" t="n"/>
      <c r="W111" s="122" t="n"/>
      <c r="X111" s="122" t="n"/>
      <c r="Y111" s="122" t="n"/>
      <c r="Z111" s="122" t="n"/>
      <c r="AA111" s="122" t="n"/>
      <c r="AB111" s="122" t="n"/>
      <c r="AC111" s="122" t="n"/>
      <c r="AD111" s="122" t="n"/>
      <c r="AE111" s="122" t="n"/>
      <c r="AF111" s="122" t="n"/>
      <c r="AG111" s="122" t="n"/>
      <c r="AH111" s="122" t="n"/>
      <c r="AI111" s="122" t="n"/>
      <c r="AJ111" s="124" t="n"/>
      <c r="AL111" s="87" t="n"/>
    </row>
    <row r="112" ht="15" customHeight="1">
      <c r="C112" s="48" t="inlineStr">
        <is>
          <t>7000-0000</t>
        </is>
      </c>
      <c r="D112" s="6" t="inlineStr">
        <is>
          <t>Administrative Expense</t>
        </is>
      </c>
      <c r="E112" s="118" t="n"/>
      <c r="F112" s="125" t="n"/>
      <c r="G112" s="118" t="n"/>
      <c r="H112" s="118" t="n"/>
      <c r="I112" s="118" t="n"/>
      <c r="J112" s="118" t="n"/>
      <c r="K112" s="118" t="n"/>
      <c r="L112" s="118" t="n"/>
      <c r="M112" s="118" t="n"/>
      <c r="N112" s="118" t="n"/>
      <c r="O112" s="118" t="n"/>
      <c r="P112" s="118" t="n"/>
      <c r="Q112" s="118" t="n"/>
      <c r="R112" s="118" t="n"/>
      <c r="S112" s="118" t="n"/>
      <c r="T112" s="126" t="n"/>
      <c r="U112" s="118" t="n"/>
      <c r="V112" s="125" t="n"/>
      <c r="W112" s="118" t="n"/>
      <c r="X112" s="118" t="n"/>
      <c r="Y112" s="118" t="n"/>
      <c r="Z112" s="118" t="n"/>
      <c r="AA112" s="118" t="n"/>
      <c r="AB112" s="118" t="n"/>
      <c r="AC112" s="118" t="n"/>
      <c r="AD112" s="118" t="n"/>
      <c r="AE112" s="118" t="n"/>
      <c r="AF112" s="118" t="n"/>
      <c r="AG112" s="118" t="n"/>
      <c r="AH112" s="118" t="n"/>
      <c r="AI112" s="118" t="n"/>
      <c r="AJ112" s="126" t="n"/>
      <c r="AL112" s="88" t="n"/>
    </row>
    <row r="113" ht="15" customHeight="1">
      <c r="C113" s="51" t="inlineStr">
        <is>
          <t>7420-0000</t>
        </is>
      </c>
      <c r="D113" s="19" t="inlineStr">
        <is>
          <t>Office Supplies</t>
        </is>
      </c>
      <c r="E113" s="108" t="n"/>
      <c r="F113" s="109" t="n">
        <v>102.53</v>
      </c>
      <c r="G113" s="110" t="n">
        <v>128.52</v>
      </c>
      <c r="H113" s="110" t="n">
        <v>360.09</v>
      </c>
      <c r="I113" s="110" t="n">
        <v>117.9</v>
      </c>
      <c r="J113" s="110" t="n">
        <v>90.51000000000001</v>
      </c>
      <c r="K113" s="110" t="n">
        <v>102.37</v>
      </c>
      <c r="L113" s="110" t="n">
        <v>129.06</v>
      </c>
      <c r="M113" s="110" t="n">
        <v>219.25</v>
      </c>
      <c r="N113" s="110" t="n">
        <v>59.86</v>
      </c>
      <c r="O113" s="110" t="n">
        <v>81.55</v>
      </c>
      <c r="P113" s="110" t="n">
        <v>0</v>
      </c>
      <c r="Q113" s="110" t="n">
        <v>0</v>
      </c>
      <c r="R113" s="108" t="n"/>
      <c r="S113" s="108">
        <f>+SUM($F113:$Q113)</f>
        <v/>
      </c>
      <c r="T113" s="111">
        <f>+IFERROR(($S113/T$4),0)</f>
        <v/>
      </c>
      <c r="U113" s="108" t="n"/>
      <c r="V113" s="109" t="n">
        <v>89.19</v>
      </c>
      <c r="W113" s="110" t="n">
        <v>133.13</v>
      </c>
      <c r="X113" s="110" t="n">
        <v>60.84</v>
      </c>
      <c r="Y113" s="110" t="n">
        <v>5.38</v>
      </c>
      <c r="Z113" s="110" t="n">
        <v>92.45999999999999</v>
      </c>
      <c r="AA113" s="110" t="n">
        <v>0</v>
      </c>
      <c r="AB113" s="110" t="n">
        <v>79.73</v>
      </c>
      <c r="AC113" s="110" t="n">
        <v>96.41</v>
      </c>
      <c r="AD113" s="110" t="n">
        <v>99.3</v>
      </c>
      <c r="AE113" s="110" t="n">
        <v>481.06</v>
      </c>
      <c r="AF113" s="110" t="n">
        <v>20.2</v>
      </c>
      <c r="AG113" s="110" t="n">
        <v>0</v>
      </c>
      <c r="AH113" s="108" t="n"/>
      <c r="AI113" s="108">
        <f>+SUM($V113:$AG113)</f>
        <v/>
      </c>
      <c r="AJ113" s="111">
        <f>+IFERROR(($AI113/AJ$4),0)</f>
        <v/>
      </c>
      <c r="AL113" s="85">
        <f>+IFERROR((AI113/AI$138),0)</f>
        <v/>
      </c>
      <c r="AM113" s="94" t="inlineStr">
        <is>
          <t>% of Administrative Expense</t>
        </is>
      </c>
    </row>
    <row r="114" ht="15" customHeight="1">
      <c r="C114" s="51" t="inlineStr">
        <is>
          <t>N/A</t>
        </is>
      </c>
      <c r="D114" s="19" t="inlineStr">
        <is>
          <t>Uniforms</t>
        </is>
      </c>
      <c r="E114" s="112" t="n"/>
      <c r="F114" s="113" t="n">
        <v>192.04</v>
      </c>
      <c r="G114" s="114" t="n">
        <v>0</v>
      </c>
      <c r="H114" s="114" t="n">
        <v>0</v>
      </c>
      <c r="I114" s="114" t="n">
        <v>0</v>
      </c>
      <c r="J114" s="114" t="n">
        <v>0</v>
      </c>
      <c r="K114" s="114" t="n">
        <v>0</v>
      </c>
      <c r="L114" s="114" t="n">
        <v>0</v>
      </c>
      <c r="M114" s="114" t="n">
        <v>0</v>
      </c>
      <c r="N114" s="114" t="n">
        <v>0</v>
      </c>
      <c r="O114" s="114" t="n">
        <v>0</v>
      </c>
      <c r="P114" s="114" t="n">
        <v>0</v>
      </c>
      <c r="Q114" s="114" t="n">
        <v>0</v>
      </c>
      <c r="R114" s="112" t="n"/>
      <c r="S114" s="112">
        <f>+SUM($F114:$Q114)</f>
        <v/>
      </c>
      <c r="T114" s="115">
        <f>+IFERROR(($S114/T$4),0)</f>
        <v/>
      </c>
      <c r="U114" s="112" t="n"/>
      <c r="V114" s="113" t="n">
        <v>0</v>
      </c>
      <c r="W114" s="114" t="n">
        <v>0</v>
      </c>
      <c r="X114" s="114" t="n">
        <v>0</v>
      </c>
      <c r="Y114" s="114" t="n">
        <v>0</v>
      </c>
      <c r="Z114" s="114" t="n">
        <v>0</v>
      </c>
      <c r="AA114" s="114" t="n">
        <v>0</v>
      </c>
      <c r="AB114" s="114" t="n">
        <v>0</v>
      </c>
      <c r="AC114" s="114" t="n">
        <v>0</v>
      </c>
      <c r="AD114" s="114" t="n">
        <v>0</v>
      </c>
      <c r="AE114" s="114" t="n">
        <v>0</v>
      </c>
      <c r="AF114" s="114" t="n">
        <v>0</v>
      </c>
      <c r="AG114" s="114" t="n">
        <v>0</v>
      </c>
      <c r="AH114" s="112" t="n"/>
      <c r="AI114" s="112">
        <f>+SUM($V114:$AG114)</f>
        <v/>
      </c>
      <c r="AJ114" s="115">
        <f>+IFERROR(($AI114/AJ$4),0)</f>
        <v/>
      </c>
      <c r="AL114" s="85">
        <f>+IFERROR((AI114/AI$138),0)</f>
        <v/>
      </c>
      <c r="AM114" s="94" t="inlineStr">
        <is>
          <t>% of Administrative Expense</t>
        </is>
      </c>
    </row>
    <row r="115" ht="15" customHeight="1">
      <c r="C115" s="51" t="inlineStr">
        <is>
          <t>7425-0000</t>
        </is>
      </c>
      <c r="D115" s="19" t="inlineStr">
        <is>
          <t>Postage</t>
        </is>
      </c>
      <c r="E115" s="112" t="n"/>
      <c r="F115" s="113" t="n">
        <v>100.88</v>
      </c>
      <c r="G115" s="114" t="n">
        <v>0</v>
      </c>
      <c r="H115" s="114" t="n">
        <v>15.48</v>
      </c>
      <c r="I115" s="114" t="n">
        <v>0</v>
      </c>
      <c r="J115" s="114" t="n">
        <v>0</v>
      </c>
      <c r="K115" s="114" t="n">
        <v>97.48999999999999</v>
      </c>
      <c r="L115" s="114" t="n">
        <v>8.75</v>
      </c>
      <c r="M115" s="114" t="n">
        <v>61.13</v>
      </c>
      <c r="N115" s="114" t="n">
        <v>4.3</v>
      </c>
      <c r="O115" s="114" t="n">
        <v>0</v>
      </c>
      <c r="P115" s="114" t="n">
        <v>100.91</v>
      </c>
      <c r="Q115" s="114" t="n">
        <v>118.89</v>
      </c>
      <c r="R115" s="112" t="n"/>
      <c r="S115" s="112">
        <f>+SUM($F115:$Q115)</f>
        <v/>
      </c>
      <c r="T115" s="115">
        <f>+IFERROR(($S115/T$4),0)</f>
        <v/>
      </c>
      <c r="U115" s="112" t="n"/>
      <c r="V115" s="113" t="n">
        <v>12.04</v>
      </c>
      <c r="W115" s="114" t="n">
        <v>0</v>
      </c>
      <c r="X115" s="114" t="n">
        <v>65.12</v>
      </c>
      <c r="Y115" s="114" t="n">
        <v>44.67</v>
      </c>
      <c r="Z115" s="114" t="n">
        <v>0</v>
      </c>
      <c r="AA115" s="114" t="n">
        <v>93.91</v>
      </c>
      <c r="AB115" s="114" t="n">
        <v>0</v>
      </c>
      <c r="AC115" s="114" t="n">
        <v>32.3</v>
      </c>
      <c r="AD115" s="114" t="n">
        <v>0</v>
      </c>
      <c r="AE115" s="114" t="n">
        <v>63.85</v>
      </c>
      <c r="AF115" s="114" t="n">
        <v>0</v>
      </c>
      <c r="AG115" s="114" t="n">
        <v>101.64</v>
      </c>
      <c r="AH115" s="112" t="n"/>
      <c r="AI115" s="112">
        <f>+SUM($V115:$AG115)</f>
        <v/>
      </c>
      <c r="AJ115" s="115">
        <f>+IFERROR(($AI115/AJ$4),0)</f>
        <v/>
      </c>
      <c r="AL115" s="85">
        <f>+IFERROR((AI115/AI$138),0)</f>
        <v/>
      </c>
      <c r="AM115" s="94" t="inlineStr">
        <is>
          <t>% of Administrative Expense</t>
        </is>
      </c>
    </row>
    <row r="116" ht="15" customHeight="1">
      <c r="C116" s="51" t="inlineStr">
        <is>
          <t>7428-0000</t>
        </is>
      </c>
      <c r="D116" s="19" t="inlineStr">
        <is>
          <t>Copier</t>
        </is>
      </c>
      <c r="E116" s="112" t="n"/>
      <c r="F116" s="113" t="n">
        <v>206.24</v>
      </c>
      <c r="G116" s="114" t="n">
        <v>253.09</v>
      </c>
      <c r="H116" s="114" t="n">
        <v>211.33</v>
      </c>
      <c r="I116" s="114" t="n">
        <v>211.33</v>
      </c>
      <c r="J116" s="114" t="n">
        <v>211.33</v>
      </c>
      <c r="K116" s="114" t="n">
        <v>211.33</v>
      </c>
      <c r="L116" s="114" t="n">
        <v>222.22</v>
      </c>
      <c r="M116" s="114" t="n">
        <v>211.33</v>
      </c>
      <c r="N116" s="114" t="n">
        <v>211.33</v>
      </c>
      <c r="O116" s="114" t="n">
        <v>295.43</v>
      </c>
      <c r="P116" s="114" t="n">
        <v>211.33</v>
      </c>
      <c r="Q116" s="114" t="n">
        <v>0</v>
      </c>
      <c r="R116" s="112" t="n"/>
      <c r="S116" s="112">
        <f>+SUM($F116:$Q116)</f>
        <v/>
      </c>
      <c r="T116" s="115">
        <f>+IFERROR(($S116/T$4),0)</f>
        <v/>
      </c>
      <c r="U116" s="112" t="n"/>
      <c r="V116" s="113" t="n">
        <v>0</v>
      </c>
      <c r="W116" s="114" t="n">
        <v>235.14</v>
      </c>
      <c r="X116" s="114" t="n">
        <v>828.96</v>
      </c>
      <c r="Y116" s="114" t="n">
        <v>159.47</v>
      </c>
      <c r="Z116" s="114" t="n">
        <v>91.20999999999999</v>
      </c>
      <c r="AA116" s="114" t="n">
        <v>91.20999999999999</v>
      </c>
      <c r="AB116" s="114" t="n">
        <v>137.61</v>
      </c>
      <c r="AC116" s="114" t="n">
        <v>67.5</v>
      </c>
      <c r="AD116" s="114" t="n">
        <v>67.5</v>
      </c>
      <c r="AE116" s="114" t="n">
        <v>146.57</v>
      </c>
      <c r="AF116" s="114" t="n">
        <v>91.20999999999999</v>
      </c>
      <c r="AG116" s="114" t="n">
        <v>67.5</v>
      </c>
      <c r="AH116" s="112" t="n"/>
      <c r="AI116" s="112">
        <f>+SUM($V116:$AG116)</f>
        <v/>
      </c>
      <c r="AJ116" s="115">
        <f>+IFERROR(($AI116/AJ$4),0)</f>
        <v/>
      </c>
      <c r="AL116" s="85">
        <f>+IFERROR((AI116/AI$138),0)</f>
        <v/>
      </c>
      <c r="AM116" s="94" t="inlineStr">
        <is>
          <t>% of Administrative Expense</t>
        </is>
      </c>
    </row>
    <row r="117" ht="15" customHeight="1">
      <c r="C117" s="51" t="inlineStr">
        <is>
          <t>7430-0000</t>
        </is>
      </c>
      <c r="D117" s="19" t="inlineStr">
        <is>
          <t>Computer</t>
        </is>
      </c>
      <c r="E117" s="112" t="n"/>
      <c r="F117" s="113" t="n">
        <v>134.35</v>
      </c>
      <c r="G117" s="114" t="n">
        <v>135.04</v>
      </c>
      <c r="H117" s="114" t="n">
        <v>382.96</v>
      </c>
      <c r="I117" s="114" t="n">
        <v>268.07</v>
      </c>
      <c r="J117" s="114" t="n">
        <v>184.98</v>
      </c>
      <c r="K117" s="114" t="n">
        <v>0</v>
      </c>
      <c r="L117" s="114" t="n">
        <v>140.36</v>
      </c>
      <c r="M117" s="114" t="n">
        <v>285.85</v>
      </c>
      <c r="N117" s="114" t="n">
        <v>143.45</v>
      </c>
      <c r="O117" s="114" t="n">
        <v>141.05</v>
      </c>
      <c r="P117" s="114" t="n">
        <v>143.15</v>
      </c>
      <c r="Q117" s="114" t="n">
        <v>144.22</v>
      </c>
      <c r="R117" s="112" t="n"/>
      <c r="S117" s="112">
        <f>+SUM($F117:$Q117)</f>
        <v/>
      </c>
      <c r="T117" s="115">
        <f>+IFERROR(($S117/T$4),0)</f>
        <v/>
      </c>
      <c r="U117" s="112" t="n"/>
      <c r="V117" s="113" t="n">
        <v>208.93</v>
      </c>
      <c r="W117" s="114" t="n">
        <v>366.33</v>
      </c>
      <c r="X117" s="114" t="n">
        <v>142.03</v>
      </c>
      <c r="Y117" s="114" t="n">
        <v>139.64</v>
      </c>
      <c r="Z117" s="114" t="n">
        <v>138.42</v>
      </c>
      <c r="AA117" s="114" t="n">
        <v>139.4</v>
      </c>
      <c r="AB117" s="114" t="n">
        <v>139.99</v>
      </c>
      <c r="AC117" s="114" t="n">
        <v>1146.36</v>
      </c>
      <c r="AD117" s="114" t="n">
        <v>339.9</v>
      </c>
      <c r="AE117" s="114" t="n">
        <v>228.77</v>
      </c>
      <c r="AF117" s="114" t="n">
        <v>188.93</v>
      </c>
      <c r="AG117" s="114" t="n">
        <v>0</v>
      </c>
      <c r="AH117" s="112" t="n"/>
      <c r="AI117" s="112">
        <f>+SUM($V117:$AG117)</f>
        <v/>
      </c>
      <c r="AJ117" s="115">
        <f>+IFERROR(($AI117/AJ$4),0)</f>
        <v/>
      </c>
      <c r="AL117" s="85">
        <f>+IFERROR((AI117/AI$138),0)</f>
        <v/>
      </c>
      <c r="AM117" s="94" t="inlineStr">
        <is>
          <t>% of Administrative Expense</t>
        </is>
      </c>
    </row>
    <row r="118" ht="15" customHeight="1">
      <c r="C118" s="51" t="inlineStr">
        <is>
          <t>7442-0000</t>
        </is>
      </c>
      <c r="D118" s="19" t="inlineStr">
        <is>
          <t>Maintenance Cell</t>
        </is>
      </c>
      <c r="E118" s="112" t="n"/>
      <c r="F118" s="113" t="n">
        <v>84</v>
      </c>
      <c r="G118" s="114" t="n">
        <v>42</v>
      </c>
      <c r="H118" s="114" t="n">
        <v>42</v>
      </c>
      <c r="I118" s="114" t="n">
        <v>42</v>
      </c>
      <c r="J118" s="114" t="n">
        <v>43</v>
      </c>
      <c r="K118" s="114" t="n">
        <v>0</v>
      </c>
      <c r="L118" s="114" t="n">
        <v>43</v>
      </c>
      <c r="M118" s="114" t="n">
        <v>0</v>
      </c>
      <c r="N118" s="114" t="n">
        <v>86</v>
      </c>
      <c r="O118" s="114" t="n">
        <v>43</v>
      </c>
      <c r="P118" s="114" t="n">
        <v>0</v>
      </c>
      <c r="Q118" s="114" t="n">
        <v>43</v>
      </c>
      <c r="R118" s="112" t="n"/>
      <c r="S118" s="112">
        <f>+SUM($F118:$Q118)</f>
        <v/>
      </c>
      <c r="T118" s="115">
        <f>+IFERROR(($S118/T$4),0)</f>
        <v/>
      </c>
      <c r="U118" s="112" t="n"/>
      <c r="V118" s="113" t="n">
        <v>86</v>
      </c>
      <c r="W118" s="114" t="n">
        <v>0</v>
      </c>
      <c r="X118" s="114" t="n">
        <v>43</v>
      </c>
      <c r="Y118" s="114" t="n">
        <v>86</v>
      </c>
      <c r="Z118" s="114" t="n">
        <v>0</v>
      </c>
      <c r="AA118" s="114" t="n">
        <v>43</v>
      </c>
      <c r="AB118" s="114" t="n">
        <v>43</v>
      </c>
      <c r="AC118" s="114" t="n">
        <v>43</v>
      </c>
      <c r="AD118" s="114" t="n">
        <v>86</v>
      </c>
      <c r="AE118" s="114" t="n">
        <v>0</v>
      </c>
      <c r="AF118" s="114" t="n">
        <v>86</v>
      </c>
      <c r="AG118" s="114" t="n">
        <v>0</v>
      </c>
      <c r="AH118" s="112" t="n"/>
      <c r="AI118" s="112">
        <f>+SUM($V118:$AG118)</f>
        <v/>
      </c>
      <c r="AJ118" s="115">
        <f>+IFERROR(($AI118/AJ$4),0)</f>
        <v/>
      </c>
      <c r="AL118" s="85">
        <f>+IFERROR((AI118/AI$138),0)</f>
        <v/>
      </c>
      <c r="AM118" s="94" t="inlineStr">
        <is>
          <t>% of Administrative Expense</t>
        </is>
      </c>
    </row>
    <row r="119" ht="15" customHeight="1">
      <c r="C119" s="51" t="inlineStr">
        <is>
          <t>7510-0000</t>
        </is>
      </c>
      <c r="D119" s="19" t="inlineStr">
        <is>
          <t>Licenses &amp; Permits</t>
        </is>
      </c>
      <c r="E119" s="112" t="n"/>
      <c r="F119" s="113" t="n">
        <v>0</v>
      </c>
      <c r="G119" s="114" t="n">
        <v>0</v>
      </c>
      <c r="H119" s="114" t="n">
        <v>0</v>
      </c>
      <c r="I119" s="114" t="n">
        <v>0</v>
      </c>
      <c r="J119" s="114" t="n">
        <v>0</v>
      </c>
      <c r="K119" s="114" t="n">
        <v>2240</v>
      </c>
      <c r="L119" s="114" t="n">
        <v>0</v>
      </c>
      <c r="M119" s="114" t="n">
        <v>0</v>
      </c>
      <c r="N119" s="114" t="n">
        <v>0</v>
      </c>
      <c r="O119" s="114" t="n">
        <v>0</v>
      </c>
      <c r="P119" s="114" t="n">
        <v>1472.06</v>
      </c>
      <c r="Q119" s="114" t="n">
        <v>0</v>
      </c>
      <c r="R119" s="112" t="n"/>
      <c r="S119" s="112">
        <f>+SUM($F119:$Q119)</f>
        <v/>
      </c>
      <c r="T119" s="115">
        <f>+IFERROR(($S119/T$4),0)</f>
        <v/>
      </c>
      <c r="U119" s="112" t="n"/>
      <c r="V119" s="113" t="n">
        <v>50</v>
      </c>
      <c r="W119" s="114" t="n">
        <v>0</v>
      </c>
      <c r="X119" s="114" t="n">
        <v>0</v>
      </c>
      <c r="Y119" s="114" t="n">
        <v>0</v>
      </c>
      <c r="Z119" s="114" t="n">
        <v>505</v>
      </c>
      <c r="AA119" s="114" t="n">
        <v>0</v>
      </c>
      <c r="AB119" s="114" t="n">
        <v>0</v>
      </c>
      <c r="AC119" s="114" t="n">
        <v>10</v>
      </c>
      <c r="AD119" s="114" t="n">
        <v>1560</v>
      </c>
      <c r="AE119" s="114" t="n">
        <v>0</v>
      </c>
      <c r="AF119" s="114" t="n">
        <v>0</v>
      </c>
      <c r="AG119" s="114" t="n">
        <v>50</v>
      </c>
      <c r="AH119" s="112" t="n"/>
      <c r="AI119" s="112">
        <f>+SUM($V119:$AG119)</f>
        <v/>
      </c>
      <c r="AJ119" s="115">
        <f>+IFERROR(($AI119/AJ$4),0)</f>
        <v/>
      </c>
      <c r="AL119" s="85">
        <f>+IFERROR((AI119/AI$138),0)</f>
        <v/>
      </c>
      <c r="AM119" s="94" t="inlineStr">
        <is>
          <t>% of Administrative Expense</t>
        </is>
      </c>
    </row>
    <row r="120" ht="15" customHeight="1">
      <c r="C120" s="51" t="inlineStr">
        <is>
          <t>7531-0000</t>
        </is>
      </c>
      <c r="D120" s="19" t="inlineStr">
        <is>
          <t>Tenant Screening</t>
        </is>
      </c>
      <c r="E120" s="112" t="n"/>
      <c r="F120" s="113" t="n">
        <v>220.8</v>
      </c>
      <c r="G120" s="114" t="n">
        <v>220.8</v>
      </c>
      <c r="H120" s="114" t="n">
        <v>220.8</v>
      </c>
      <c r="I120" s="114" t="n">
        <v>211.2</v>
      </c>
      <c r="J120" s="114" t="n">
        <v>211.2</v>
      </c>
      <c r="K120" s="114" t="n">
        <v>211.2</v>
      </c>
      <c r="L120" s="114" t="n">
        <v>211.2</v>
      </c>
      <c r="M120" s="114" t="n">
        <v>211.2</v>
      </c>
      <c r="N120" s="114" t="n">
        <v>211.2</v>
      </c>
      <c r="O120" s="114" t="n">
        <v>419.2</v>
      </c>
      <c r="P120" s="114" t="n">
        <v>211.2</v>
      </c>
      <c r="Q120" s="114" t="n">
        <v>211.2</v>
      </c>
      <c r="R120" s="112" t="n"/>
      <c r="S120" s="112">
        <f>+SUM($F120:$Q120)</f>
        <v/>
      </c>
      <c r="T120" s="115">
        <f>+IFERROR(($S120/T$4),0)</f>
        <v/>
      </c>
      <c r="U120" s="112" t="n"/>
      <c r="V120" s="113" t="n">
        <v>211.2</v>
      </c>
      <c r="W120" s="114" t="n">
        <v>211.2</v>
      </c>
      <c r="X120" s="114" t="n">
        <v>520.2</v>
      </c>
      <c r="Y120" s="114" t="n">
        <v>211.2</v>
      </c>
      <c r="Z120" s="114" t="n">
        <v>211.2</v>
      </c>
      <c r="AA120" s="114" t="n">
        <v>214.2</v>
      </c>
      <c r="AB120" s="114" t="n">
        <v>211.2</v>
      </c>
      <c r="AC120" s="114" t="n">
        <v>211.2</v>
      </c>
      <c r="AD120" s="114" t="n">
        <v>211.2</v>
      </c>
      <c r="AE120" s="114" t="n">
        <v>211.2</v>
      </c>
      <c r="AF120" s="114" t="n">
        <v>211.2</v>
      </c>
      <c r="AG120" s="114" t="n">
        <v>52</v>
      </c>
      <c r="AH120" s="112" t="n"/>
      <c r="AI120" s="112">
        <f>+SUM($V120:$AG120)</f>
        <v/>
      </c>
      <c r="AJ120" s="115">
        <f>+IFERROR(($AI120/AJ$4),0)</f>
        <v/>
      </c>
      <c r="AL120" s="85">
        <f>+IFERROR((AI120/AI$138),0)</f>
        <v/>
      </c>
      <c r="AM120" s="94" t="inlineStr">
        <is>
          <t>% of Administrative Expense</t>
        </is>
      </c>
    </row>
    <row r="121" ht="15" customHeight="1">
      <c r="C121" s="51" t="inlineStr">
        <is>
          <t>7610-0000</t>
        </is>
      </c>
      <c r="D121" s="19" t="inlineStr">
        <is>
          <t>Legal &amp; Court Fees</t>
        </is>
      </c>
      <c r="E121" s="112" t="n"/>
      <c r="F121" s="113" t="n">
        <v>545.5</v>
      </c>
      <c r="G121" s="114" t="n">
        <v>388</v>
      </c>
      <c r="H121" s="114" t="n">
        <v>446</v>
      </c>
      <c r="I121" s="114" t="n">
        <v>898</v>
      </c>
      <c r="J121" s="114" t="n">
        <v>0</v>
      </c>
      <c r="K121" s="114" t="n">
        <v>0</v>
      </c>
      <c r="L121" s="114" t="n">
        <v>0</v>
      </c>
      <c r="M121" s="114" t="n">
        <v>75</v>
      </c>
      <c r="N121" s="114" t="n">
        <v>0</v>
      </c>
      <c r="O121" s="114" t="n">
        <v>15</v>
      </c>
      <c r="P121" s="114" t="n">
        <v>0</v>
      </c>
      <c r="Q121" s="114" t="n">
        <v>0</v>
      </c>
      <c r="R121" s="112" t="n"/>
      <c r="S121" s="112">
        <f>+SUM($F121:$Q121)</f>
        <v/>
      </c>
      <c r="T121" s="115">
        <f>+IFERROR(($S121/T$4),0)</f>
        <v/>
      </c>
      <c r="U121" s="112" t="n"/>
      <c r="V121" s="113" t="n">
        <v>0</v>
      </c>
      <c r="W121" s="114" t="n">
        <v>0</v>
      </c>
      <c r="X121" s="114" t="n">
        <v>0</v>
      </c>
      <c r="Y121" s="114" t="n">
        <v>138</v>
      </c>
      <c r="Z121" s="114" t="n">
        <v>0</v>
      </c>
      <c r="AA121" s="114" t="n">
        <v>0</v>
      </c>
      <c r="AB121" s="114" t="n">
        <v>385</v>
      </c>
      <c r="AC121" s="114" t="n">
        <v>0</v>
      </c>
      <c r="AD121" s="114" t="n">
        <v>138</v>
      </c>
      <c r="AE121" s="114" t="n">
        <v>175</v>
      </c>
      <c r="AF121" s="114" t="n">
        <v>0</v>
      </c>
      <c r="AG121" s="114" t="n">
        <v>0</v>
      </c>
      <c r="AH121" s="112" t="n"/>
      <c r="AI121" s="112">
        <f>+SUM($V121:$AG121)</f>
        <v/>
      </c>
      <c r="AJ121" s="115">
        <f>+IFERROR(($AI121/AJ$4),0)</f>
        <v/>
      </c>
      <c r="AL121" s="85">
        <f>+IFERROR((AI121/AI$138),0)</f>
        <v/>
      </c>
      <c r="AM121" s="94" t="inlineStr">
        <is>
          <t>% of Administrative Expense</t>
        </is>
      </c>
    </row>
    <row r="122" ht="15" customHeight="1">
      <c r="C122" s="51" t="inlineStr">
        <is>
          <t>7630-0000</t>
        </is>
      </c>
      <c r="D122" s="19" t="inlineStr">
        <is>
          <t>Software</t>
        </is>
      </c>
      <c r="E122" s="112" t="n"/>
      <c r="F122" s="113" t="n">
        <v>269.37</v>
      </c>
      <c r="G122" s="114" t="n">
        <v>8633.959999999999</v>
      </c>
      <c r="H122" s="114" t="n">
        <v>269.39</v>
      </c>
      <c r="I122" s="114" t="n">
        <v>253.01</v>
      </c>
      <c r="J122" s="114" t="n">
        <v>2598</v>
      </c>
      <c r="K122" s="114" t="n">
        <v>210</v>
      </c>
      <c r="L122" s="114" t="n">
        <v>253.01</v>
      </c>
      <c r="M122" s="114" t="n">
        <v>296.02</v>
      </c>
      <c r="N122" s="114" t="n">
        <v>253.01</v>
      </c>
      <c r="O122" s="114" t="n">
        <v>210</v>
      </c>
      <c r="P122" s="114" t="n">
        <v>417.65</v>
      </c>
      <c r="Q122" s="114" t="n">
        <v>210</v>
      </c>
      <c r="R122" s="112" t="n"/>
      <c r="S122" s="112">
        <f>+SUM($F122:$Q122)</f>
        <v/>
      </c>
      <c r="T122" s="115">
        <f>+IFERROR(($S122/T$4),0)</f>
        <v/>
      </c>
      <c r="U122" s="112" t="n"/>
      <c r="V122" s="113" t="n">
        <v>43.01</v>
      </c>
      <c r="W122" s="114" t="n">
        <v>8360.639999999999</v>
      </c>
      <c r="X122" s="114" t="n">
        <v>216</v>
      </c>
      <c r="Y122" s="114" t="n">
        <v>232.85</v>
      </c>
      <c r="Z122" s="114" t="n">
        <v>445.98</v>
      </c>
      <c r="AA122" s="114" t="n">
        <v>0</v>
      </c>
      <c r="AB122" s="114" t="n">
        <v>678.83</v>
      </c>
      <c r="AC122" s="114" t="n">
        <v>445.98</v>
      </c>
      <c r="AD122" s="114" t="n">
        <v>445.98</v>
      </c>
      <c r="AE122" s="114" t="n">
        <v>445.98</v>
      </c>
      <c r="AF122" s="114" t="n">
        <v>445.98</v>
      </c>
      <c r="AG122" s="114" t="n">
        <v>213.13</v>
      </c>
      <c r="AH122" s="112" t="n"/>
      <c r="AI122" s="112">
        <f>+SUM($V122:$AG122)</f>
        <v/>
      </c>
      <c r="AJ122" s="115">
        <f>+IFERROR(($AI122/AJ$4),0)</f>
        <v/>
      </c>
      <c r="AL122" s="85">
        <f>+IFERROR((AI122/AI$138),0)</f>
        <v/>
      </c>
      <c r="AM122" s="94" t="inlineStr">
        <is>
          <t>% of Administrative Expense</t>
        </is>
      </c>
    </row>
    <row r="123" ht="15" customHeight="1">
      <c r="C123" s="51" t="inlineStr">
        <is>
          <t>7660-0000</t>
        </is>
      </c>
      <c r="D123" s="19" t="inlineStr">
        <is>
          <t>Bank Charges</t>
        </is>
      </c>
      <c r="E123" s="112" t="n"/>
      <c r="F123" s="113" t="n">
        <v>0</v>
      </c>
      <c r="G123" s="114" t="n">
        <v>0</v>
      </c>
      <c r="H123" s="114" t="n">
        <v>0</v>
      </c>
      <c r="I123" s="114" t="n">
        <v>-34.18</v>
      </c>
      <c r="J123" s="114" t="n">
        <v>-150</v>
      </c>
      <c r="K123" s="114" t="n">
        <v>0</v>
      </c>
      <c r="L123" s="114" t="n">
        <v>0</v>
      </c>
      <c r="M123" s="114" t="n">
        <v>0</v>
      </c>
      <c r="N123" s="114" t="n">
        <v>0</v>
      </c>
      <c r="O123" s="114" t="n">
        <v>0</v>
      </c>
      <c r="P123" s="114" t="n">
        <v>3.46</v>
      </c>
      <c r="Q123" s="114" t="n">
        <v>0</v>
      </c>
      <c r="R123" s="112" t="n"/>
      <c r="S123" s="112">
        <f>+SUM($F123:$Q123)</f>
        <v/>
      </c>
      <c r="T123" s="115">
        <f>+IFERROR(($S123/T$4),0)</f>
        <v/>
      </c>
      <c r="U123" s="112" t="n"/>
      <c r="V123" s="113" t="n">
        <v>0</v>
      </c>
      <c r="W123" s="114" t="n">
        <v>0</v>
      </c>
      <c r="X123" s="114" t="n">
        <v>0</v>
      </c>
      <c r="Y123" s="114" t="n">
        <v>0</v>
      </c>
      <c r="Z123" s="114" t="n">
        <v>0</v>
      </c>
      <c r="AA123" s="114" t="n">
        <v>0</v>
      </c>
      <c r="AB123" s="114" t="n">
        <v>60</v>
      </c>
      <c r="AC123" s="114" t="n">
        <v>0</v>
      </c>
      <c r="AD123" s="114" t="n">
        <v>34.86</v>
      </c>
      <c r="AE123" s="114" t="n">
        <v>38.15</v>
      </c>
      <c r="AF123" s="114" t="n">
        <v>85.97</v>
      </c>
      <c r="AG123" s="114" t="n">
        <v>186.26</v>
      </c>
      <c r="AH123" s="112" t="n"/>
      <c r="AI123" s="112">
        <f>+SUM($V123:$AG123)</f>
        <v/>
      </c>
      <c r="AJ123" s="115">
        <f>+IFERROR(($AI123/AJ$4),0)</f>
        <v/>
      </c>
      <c r="AL123" s="85">
        <f>+IFERROR((AI123/AI$138),0)</f>
        <v/>
      </c>
      <c r="AM123" s="94" t="inlineStr">
        <is>
          <t>% of Administrative Expense</t>
        </is>
      </c>
    </row>
    <row r="124" ht="15" customHeight="1">
      <c r="C124" s="51" t="inlineStr">
        <is>
          <t>7661-0000</t>
        </is>
      </c>
      <c r="D124" s="19" t="inlineStr">
        <is>
          <t>Payment Processing Fees</t>
        </is>
      </c>
      <c r="E124" s="112" t="n"/>
      <c r="F124" s="113" t="n">
        <v>847.8099999999999</v>
      </c>
      <c r="G124" s="114" t="n">
        <v>691.12</v>
      </c>
      <c r="H124" s="114" t="n">
        <v>890.01</v>
      </c>
      <c r="I124" s="114" t="n">
        <v>1605.59</v>
      </c>
      <c r="J124" s="114" t="n">
        <v>1445.71</v>
      </c>
      <c r="K124" s="114" t="n">
        <v>1430.75</v>
      </c>
      <c r="L124" s="114" t="n">
        <v>1820.52</v>
      </c>
      <c r="M124" s="114" t="n">
        <v>1979.93</v>
      </c>
      <c r="N124" s="114" t="n">
        <v>1941.62</v>
      </c>
      <c r="O124" s="114" t="n">
        <v>1838.18</v>
      </c>
      <c r="P124" s="114" t="n">
        <v>1664.89</v>
      </c>
      <c r="Q124" s="114" t="n">
        <v>2028.81</v>
      </c>
      <c r="R124" s="112" t="n"/>
      <c r="S124" s="112">
        <f>+SUM($F124:$Q124)</f>
        <v/>
      </c>
      <c r="T124" s="115">
        <f>+IFERROR(($S124/T$4),0)</f>
        <v/>
      </c>
      <c r="U124" s="112" t="n"/>
      <c r="V124" s="113" t="n">
        <v>2196.05</v>
      </c>
      <c r="W124" s="114" t="n">
        <v>2473.6</v>
      </c>
      <c r="X124" s="114" t="n">
        <v>2145.54</v>
      </c>
      <c r="Y124" s="114" t="n">
        <v>2554.67</v>
      </c>
      <c r="Z124" s="114" t="n">
        <v>2425.29</v>
      </c>
      <c r="AA124" s="114" t="n">
        <v>2580.82</v>
      </c>
      <c r="AB124" s="114" t="n">
        <v>2365.29</v>
      </c>
      <c r="AC124" s="114" t="n">
        <v>2223.66</v>
      </c>
      <c r="AD124" s="114" t="n">
        <v>2612.72</v>
      </c>
      <c r="AE124" s="114" t="n">
        <v>2632.58</v>
      </c>
      <c r="AF124" s="114" t="n">
        <v>2898.84</v>
      </c>
      <c r="AG124" s="114" t="n">
        <v>2684.34</v>
      </c>
      <c r="AH124" s="112" t="n"/>
      <c r="AI124" s="112">
        <f>+SUM($V124:$AG124)</f>
        <v/>
      </c>
      <c r="AJ124" s="115">
        <f>+IFERROR(($AI124/AJ$4),0)</f>
        <v/>
      </c>
      <c r="AL124" s="85">
        <f>+IFERROR((AI124/AI$138),0)</f>
        <v/>
      </c>
      <c r="AM124" s="94" t="inlineStr">
        <is>
          <t>% of Administrative Expense</t>
        </is>
      </c>
    </row>
    <row r="125" ht="15" customHeight="1">
      <c r="C125" s="51" t="inlineStr">
        <is>
          <t>7680-0000</t>
        </is>
      </c>
      <c r="D125" s="19" t="inlineStr">
        <is>
          <t>Travel &amp; Entertainment</t>
        </is>
      </c>
      <c r="E125" s="112" t="n"/>
      <c r="F125" s="113" t="n">
        <v>12.91</v>
      </c>
      <c r="G125" s="114" t="n">
        <v>0</v>
      </c>
      <c r="H125" s="114" t="n">
        <v>28.35</v>
      </c>
      <c r="I125" s="114" t="n">
        <v>0</v>
      </c>
      <c r="J125" s="114" t="n">
        <v>0</v>
      </c>
      <c r="K125" s="114" t="n">
        <v>0</v>
      </c>
      <c r="L125" s="114" t="n">
        <v>0</v>
      </c>
      <c r="M125" s="114" t="n">
        <v>0</v>
      </c>
      <c r="N125" s="114" t="n">
        <v>0</v>
      </c>
      <c r="O125" s="114" t="n">
        <v>0</v>
      </c>
      <c r="P125" s="114" t="n">
        <v>0</v>
      </c>
      <c r="Q125" s="114" t="n">
        <v>51.59</v>
      </c>
      <c r="R125" s="112" t="n"/>
      <c r="S125" s="112">
        <f>+SUM($F125:$Q125)</f>
        <v/>
      </c>
      <c r="T125" s="115">
        <f>+IFERROR(($S125/T$4),0)</f>
        <v/>
      </c>
      <c r="U125" s="112" t="n"/>
      <c r="V125" s="113" t="n">
        <v>0</v>
      </c>
      <c r="W125" s="114" t="n">
        <v>98.81</v>
      </c>
      <c r="X125" s="114" t="n">
        <v>26.69</v>
      </c>
      <c r="Y125" s="114" t="n">
        <v>64.45</v>
      </c>
      <c r="Z125" s="114" t="n">
        <v>0</v>
      </c>
      <c r="AA125" s="114" t="n">
        <v>0</v>
      </c>
      <c r="AB125" s="114" t="n">
        <v>0</v>
      </c>
      <c r="AC125" s="114" t="n">
        <v>0</v>
      </c>
      <c r="AD125" s="114" t="n">
        <v>0</v>
      </c>
      <c r="AE125" s="114" t="n">
        <v>0</v>
      </c>
      <c r="AF125" s="114" t="n">
        <v>0</v>
      </c>
      <c r="AG125" s="114" t="n">
        <v>0</v>
      </c>
      <c r="AH125" s="112" t="n"/>
      <c r="AI125" s="112">
        <f>+SUM($V125:$AG125)</f>
        <v/>
      </c>
      <c r="AJ125" s="115">
        <f>+IFERROR(($AI125/AJ$4),0)</f>
        <v/>
      </c>
      <c r="AL125" s="85">
        <f>+IFERROR((AI125/AI$138),0)</f>
        <v/>
      </c>
      <c r="AM125" s="94" t="inlineStr">
        <is>
          <t>% of Administrative Expense</t>
        </is>
      </c>
    </row>
    <row r="126" ht="15" customHeight="1">
      <c r="C126" s="51" t="inlineStr">
        <is>
          <t>7695-0000</t>
        </is>
      </c>
      <c r="D126" s="19" t="inlineStr">
        <is>
          <t>Office Cleaning</t>
        </is>
      </c>
      <c r="E126" s="112" t="n"/>
      <c r="F126" s="113" t="n">
        <v>1030.66</v>
      </c>
      <c r="G126" s="114" t="n">
        <v>752.76</v>
      </c>
      <c r="H126" s="114" t="n">
        <v>222.76</v>
      </c>
      <c r="I126" s="114" t="n">
        <v>1282.76</v>
      </c>
      <c r="J126" s="114" t="n">
        <v>861.0700000000001</v>
      </c>
      <c r="K126" s="114" t="n">
        <v>506.05</v>
      </c>
      <c r="L126" s="114" t="n">
        <v>805</v>
      </c>
      <c r="M126" s="114" t="n">
        <v>487.76</v>
      </c>
      <c r="N126" s="114" t="n">
        <v>752.76</v>
      </c>
      <c r="O126" s="114" t="n">
        <v>1017.76</v>
      </c>
      <c r="P126" s="114" t="n">
        <v>340</v>
      </c>
      <c r="Q126" s="114" t="n">
        <v>975.52</v>
      </c>
      <c r="R126" s="112" t="n"/>
      <c r="S126" s="112">
        <f>+SUM($F126:$Q126)</f>
        <v/>
      </c>
      <c r="T126" s="115">
        <f>+IFERROR(($S126/T$4),0)</f>
        <v/>
      </c>
      <c r="U126" s="112" t="n"/>
      <c r="V126" s="113" t="n">
        <v>530</v>
      </c>
      <c r="W126" s="114" t="n">
        <v>487.76</v>
      </c>
      <c r="X126" s="114" t="n">
        <v>487.76</v>
      </c>
      <c r="Y126" s="114" t="n">
        <v>1060</v>
      </c>
      <c r="Z126" s="114" t="n">
        <v>265</v>
      </c>
      <c r="AA126" s="114" t="n">
        <v>265</v>
      </c>
      <c r="AB126" s="114" t="n">
        <v>1060</v>
      </c>
      <c r="AC126" s="114" t="n">
        <v>795</v>
      </c>
      <c r="AD126" s="114" t="n">
        <v>265</v>
      </c>
      <c r="AE126" s="114" t="n">
        <v>795</v>
      </c>
      <c r="AF126" s="114" t="n">
        <v>0</v>
      </c>
      <c r="AG126" s="114" t="n">
        <v>886.7</v>
      </c>
      <c r="AH126" s="112" t="n"/>
      <c r="AI126" s="112">
        <f>+SUM($V126:$AG126)</f>
        <v/>
      </c>
      <c r="AJ126" s="115">
        <f>+IFERROR(($AI126/AJ$4),0)</f>
        <v/>
      </c>
      <c r="AL126" s="85">
        <f>+IFERROR((AI126/AI$138),0)</f>
        <v/>
      </c>
      <c r="AM126" s="94" t="inlineStr">
        <is>
          <t>% of Administrative Expense</t>
        </is>
      </c>
    </row>
    <row r="127" ht="15" customHeight="1">
      <c r="C127" s="51" t="inlineStr">
        <is>
          <t>7700-0000</t>
        </is>
      </c>
      <c r="D127" s="19" t="inlineStr">
        <is>
          <t>Miscellaneous Expense</t>
        </is>
      </c>
      <c r="E127" s="112" t="n"/>
      <c r="F127" s="113" t="n">
        <v>0.35</v>
      </c>
      <c r="G127" s="114" t="n">
        <v>0</v>
      </c>
      <c r="H127" s="114" t="n">
        <v>0</v>
      </c>
      <c r="I127" s="114" t="n">
        <v>0</v>
      </c>
      <c r="J127" s="114" t="n">
        <v>0</v>
      </c>
      <c r="K127" s="114" t="n">
        <v>0</v>
      </c>
      <c r="L127" s="114" t="n">
        <v>0</v>
      </c>
      <c r="M127" s="114" t="n">
        <v>0</v>
      </c>
      <c r="N127" s="114" t="n">
        <v>0</v>
      </c>
      <c r="O127" s="114" t="n">
        <v>0</v>
      </c>
      <c r="P127" s="114" t="n">
        <v>0</v>
      </c>
      <c r="Q127" s="114" t="n">
        <v>-4.06</v>
      </c>
      <c r="R127" s="112" t="n"/>
      <c r="S127" s="112">
        <f>+SUM($F127:$Q127)</f>
        <v/>
      </c>
      <c r="T127" s="115">
        <f>+IFERROR(($S127/T$4),0)</f>
        <v/>
      </c>
      <c r="U127" s="112" t="n"/>
      <c r="V127" s="113" t="n">
        <v>1.06</v>
      </c>
      <c r="W127" s="114" t="n">
        <v>0</v>
      </c>
      <c r="X127" s="114" t="n">
        <v>0</v>
      </c>
      <c r="Y127" s="114" t="n">
        <v>0</v>
      </c>
      <c r="Z127" s="114" t="n">
        <v>0</v>
      </c>
      <c r="AA127" s="114" t="n">
        <v>0</v>
      </c>
      <c r="AB127" s="114" t="n">
        <v>0</v>
      </c>
      <c r="AC127" s="114" t="n">
        <v>0</v>
      </c>
      <c r="AD127" s="114" t="n">
        <v>0</v>
      </c>
      <c r="AE127" s="114" t="n">
        <v>0</v>
      </c>
      <c r="AF127" s="114" t="n">
        <v>0</v>
      </c>
      <c r="AG127" s="114" t="n">
        <v>0</v>
      </c>
      <c r="AH127" s="112" t="n"/>
      <c r="AI127" s="112">
        <f>+SUM($V127:$AG127)</f>
        <v/>
      </c>
      <c r="AJ127" s="115">
        <f>+IFERROR(($AI127/AJ$4),0)</f>
        <v/>
      </c>
      <c r="AL127" s="85">
        <f>+IFERROR((AI127/AI$138),0)</f>
        <v/>
      </c>
      <c r="AM127" s="94" t="inlineStr">
        <is>
          <t>% of Administrative Expense</t>
        </is>
      </c>
    </row>
    <row r="128" ht="15" customHeight="1">
      <c r="C128" s="51" t="inlineStr">
        <is>
          <t>N/A</t>
        </is>
      </c>
      <c r="D128" s="19" t="inlineStr">
        <is>
          <t>Referrals</t>
        </is>
      </c>
      <c r="E128" s="112" t="n"/>
      <c r="F128" s="113" t="n">
        <v>349</v>
      </c>
      <c r="G128" s="114" t="n">
        <v>0</v>
      </c>
      <c r="H128" s="114" t="n">
        <v>0</v>
      </c>
      <c r="I128" s="114" t="n">
        <v>0</v>
      </c>
      <c r="J128" s="114" t="n">
        <v>0</v>
      </c>
      <c r="K128" s="114" t="n">
        <v>0</v>
      </c>
      <c r="L128" s="114" t="n">
        <v>0</v>
      </c>
      <c r="M128" s="114" t="n">
        <v>0</v>
      </c>
      <c r="N128" s="114" t="n">
        <v>0</v>
      </c>
      <c r="O128" s="114" t="n">
        <v>0</v>
      </c>
      <c r="P128" s="114" t="n">
        <v>0</v>
      </c>
      <c r="Q128" s="114" t="n">
        <v>0</v>
      </c>
      <c r="R128" s="112" t="n"/>
      <c r="S128" s="112">
        <f>+SUM($F128:$Q128)</f>
        <v/>
      </c>
      <c r="T128" s="115">
        <f>+IFERROR(($S128/T$4),0)</f>
        <v/>
      </c>
      <c r="U128" s="112" t="n"/>
      <c r="V128" s="113" t="n">
        <v>0</v>
      </c>
      <c r="W128" s="114" t="n">
        <v>0</v>
      </c>
      <c r="X128" s="114" t="n">
        <v>0</v>
      </c>
      <c r="Y128" s="114" t="n">
        <v>0</v>
      </c>
      <c r="Z128" s="114" t="n">
        <v>0</v>
      </c>
      <c r="AA128" s="114" t="n">
        <v>0</v>
      </c>
      <c r="AB128" s="114" t="n">
        <v>0</v>
      </c>
      <c r="AC128" s="114" t="n">
        <v>0</v>
      </c>
      <c r="AD128" s="114" t="n">
        <v>0</v>
      </c>
      <c r="AE128" s="114" t="n">
        <v>0</v>
      </c>
      <c r="AF128" s="114" t="n">
        <v>0</v>
      </c>
      <c r="AG128" s="114" t="n">
        <v>0</v>
      </c>
      <c r="AH128" s="112" t="n"/>
      <c r="AI128" s="112">
        <f>+SUM($V128:$AG128)</f>
        <v/>
      </c>
      <c r="AJ128" s="115">
        <f>+IFERROR(($AI128/AJ$4),0)</f>
        <v/>
      </c>
      <c r="AL128" s="85">
        <f>+IFERROR((AI128/AI$138),0)</f>
        <v/>
      </c>
      <c r="AM128" s="94" t="inlineStr">
        <is>
          <t>% of Administrative Expense</t>
        </is>
      </c>
    </row>
    <row r="129" ht="15" customHeight="1">
      <c r="C129" s="51" t="inlineStr">
        <is>
          <t>N/A</t>
        </is>
      </c>
      <c r="D129" s="19" t="inlineStr">
        <is>
          <t>New Hire Processing</t>
        </is>
      </c>
      <c r="E129" s="112" t="n"/>
      <c r="F129" s="113" t="n">
        <v>0</v>
      </c>
      <c r="G129" s="114" t="n">
        <v>0</v>
      </c>
      <c r="H129" s="114" t="n">
        <v>0</v>
      </c>
      <c r="I129" s="114" t="n">
        <v>0</v>
      </c>
      <c r="J129" s="114" t="n">
        <v>0</v>
      </c>
      <c r="K129" s="114" t="n">
        <v>0</v>
      </c>
      <c r="L129" s="114" t="n">
        <v>0</v>
      </c>
      <c r="M129" s="114" t="n">
        <v>0</v>
      </c>
      <c r="N129" s="114" t="n">
        <v>45</v>
      </c>
      <c r="O129" s="114" t="n">
        <v>0</v>
      </c>
      <c r="P129" s="114" t="n">
        <v>0</v>
      </c>
      <c r="Q129" s="114" t="n">
        <v>0</v>
      </c>
      <c r="R129" s="112" t="n"/>
      <c r="S129" s="112">
        <f>+SUM($F129:$Q129)</f>
        <v/>
      </c>
      <c r="T129" s="115">
        <f>+IFERROR(($S129/T$4),0)</f>
        <v/>
      </c>
      <c r="U129" s="112" t="n"/>
      <c r="V129" s="113" t="n">
        <v>0</v>
      </c>
      <c r="W129" s="114" t="n">
        <v>0</v>
      </c>
      <c r="X129" s="114" t="n">
        <v>0</v>
      </c>
      <c r="Y129" s="114" t="n">
        <v>0</v>
      </c>
      <c r="Z129" s="114" t="n">
        <v>0</v>
      </c>
      <c r="AA129" s="114" t="n">
        <v>0</v>
      </c>
      <c r="AB129" s="114" t="n">
        <v>0</v>
      </c>
      <c r="AC129" s="114" t="n">
        <v>0</v>
      </c>
      <c r="AD129" s="114" t="n">
        <v>0</v>
      </c>
      <c r="AE129" s="114" t="n">
        <v>0</v>
      </c>
      <c r="AF129" s="114" t="n">
        <v>0</v>
      </c>
      <c r="AG129" s="114" t="n">
        <v>0</v>
      </c>
      <c r="AH129" s="112" t="n"/>
      <c r="AI129" s="112">
        <f>+SUM($V129:$AG129)</f>
        <v/>
      </c>
      <c r="AJ129" s="115">
        <f>+IFERROR(($AI129/AJ$4),0)</f>
        <v/>
      </c>
      <c r="AL129" s="85">
        <f>+IFERROR((AI129/AI$138),0)</f>
        <v/>
      </c>
      <c r="AM129" s="94" t="inlineStr">
        <is>
          <t>% of Administrative Expense</t>
        </is>
      </c>
    </row>
    <row r="130" ht="15" customHeight="1">
      <c r="C130" s="51" t="inlineStr">
        <is>
          <t>N/A</t>
        </is>
      </c>
      <c r="D130" s="19" t="inlineStr">
        <is>
          <t>Resident Functions</t>
        </is>
      </c>
      <c r="E130" s="112" t="n"/>
      <c r="F130" s="113" t="n">
        <v>0</v>
      </c>
      <c r="G130" s="114" t="n">
        <v>0</v>
      </c>
      <c r="H130" s="114" t="n">
        <v>0</v>
      </c>
      <c r="I130" s="114" t="n">
        <v>0</v>
      </c>
      <c r="J130" s="114" t="n">
        <v>0</v>
      </c>
      <c r="K130" s="114" t="n">
        <v>0</v>
      </c>
      <c r="L130" s="114" t="n">
        <v>0</v>
      </c>
      <c r="M130" s="114" t="n">
        <v>0</v>
      </c>
      <c r="N130" s="114" t="n">
        <v>150</v>
      </c>
      <c r="O130" s="114" t="n">
        <v>0</v>
      </c>
      <c r="P130" s="114" t="n">
        <v>0</v>
      </c>
      <c r="Q130" s="114" t="n">
        <v>0</v>
      </c>
      <c r="R130" s="112" t="n"/>
      <c r="S130" s="112">
        <f>+SUM($F130:$Q130)</f>
        <v/>
      </c>
      <c r="T130" s="115">
        <f>+IFERROR(($S130/T$4),0)</f>
        <v/>
      </c>
      <c r="U130" s="112" t="n"/>
      <c r="V130" s="113" t="n">
        <v>0</v>
      </c>
      <c r="W130" s="114" t="n">
        <v>0</v>
      </c>
      <c r="X130" s="114" t="n">
        <v>0</v>
      </c>
      <c r="Y130" s="114" t="n">
        <v>0</v>
      </c>
      <c r="Z130" s="114" t="n">
        <v>0</v>
      </c>
      <c r="AA130" s="114" t="n">
        <v>0</v>
      </c>
      <c r="AB130" s="114" t="n">
        <v>0</v>
      </c>
      <c r="AC130" s="114" t="n">
        <v>0</v>
      </c>
      <c r="AD130" s="114" t="n">
        <v>0</v>
      </c>
      <c r="AE130" s="114" t="n">
        <v>0</v>
      </c>
      <c r="AF130" s="114" t="n">
        <v>0</v>
      </c>
      <c r="AG130" s="114" t="n">
        <v>0</v>
      </c>
      <c r="AH130" s="112" t="n"/>
      <c r="AI130" s="112">
        <f>+SUM($V130:$AG130)</f>
        <v/>
      </c>
      <c r="AJ130" s="115">
        <f>+IFERROR(($AI130/AJ$4),0)</f>
        <v/>
      </c>
      <c r="AL130" s="85">
        <f>+IFERROR((AI130/AI$138),0)</f>
        <v/>
      </c>
      <c r="AM130" s="94" t="inlineStr">
        <is>
          <t>% of Administrative Expense</t>
        </is>
      </c>
    </row>
    <row r="131" ht="15" customHeight="1">
      <c r="C131" s="51" t="inlineStr">
        <is>
          <t>7756-0000</t>
        </is>
      </c>
      <c r="D131" s="19" t="inlineStr">
        <is>
          <t>Internet Advertising</t>
        </is>
      </c>
      <c r="E131" s="112" t="n"/>
      <c r="F131" s="113" t="n">
        <v>3315.94</v>
      </c>
      <c r="G131" s="114" t="n">
        <v>2779.65</v>
      </c>
      <c r="H131" s="114" t="n">
        <v>3042.44</v>
      </c>
      <c r="I131" s="114" t="n">
        <v>2731</v>
      </c>
      <c r="J131" s="114" t="n">
        <v>2731</v>
      </c>
      <c r="K131" s="114" t="n">
        <v>2312.57</v>
      </c>
      <c r="L131" s="114" t="n">
        <v>3028.33</v>
      </c>
      <c r="M131" s="114" t="n">
        <v>3643.39</v>
      </c>
      <c r="N131" s="114" t="n">
        <v>3339.62</v>
      </c>
      <c r="O131" s="114" t="n">
        <v>2731</v>
      </c>
      <c r="P131" s="114" t="n">
        <v>3656.14</v>
      </c>
      <c r="Q131" s="114" t="n">
        <v>2738.18</v>
      </c>
      <c r="R131" s="112" t="n"/>
      <c r="S131" s="112">
        <f>+SUM($F131:$Q131)</f>
        <v/>
      </c>
      <c r="T131" s="115">
        <f>+IFERROR(($S131/T$4),0)</f>
        <v/>
      </c>
      <c r="U131" s="112" t="n"/>
      <c r="V131" s="113" t="n">
        <v>3546.47</v>
      </c>
      <c r="W131" s="114" t="n">
        <v>2731</v>
      </c>
      <c r="X131" s="114" t="n">
        <v>2869.51</v>
      </c>
      <c r="Y131" s="114" t="n">
        <v>3128.06</v>
      </c>
      <c r="Z131" s="114" t="n">
        <v>3251.87</v>
      </c>
      <c r="AA131" s="114" t="n">
        <v>1795.17</v>
      </c>
      <c r="AB131" s="114" t="n">
        <v>3124.38</v>
      </c>
      <c r="AC131" s="114" t="n">
        <v>2091.2</v>
      </c>
      <c r="AD131" s="114" t="n">
        <v>2108.09</v>
      </c>
      <c r="AE131" s="114" t="n">
        <v>1493</v>
      </c>
      <c r="AF131" s="114" t="n">
        <v>2750.02</v>
      </c>
      <c r="AG131" s="114" t="n">
        <v>1004.85</v>
      </c>
      <c r="AH131" s="112" t="n"/>
      <c r="AI131" s="112">
        <f>+SUM($V131:$AG131)</f>
        <v/>
      </c>
      <c r="AJ131" s="115">
        <f>+IFERROR(($AI131/AJ$4),0)</f>
        <v/>
      </c>
      <c r="AL131" s="85">
        <f>+IFERROR((AI131/AI$138),0)</f>
        <v/>
      </c>
      <c r="AM131" s="94" t="inlineStr">
        <is>
          <t>% of Administrative Expense</t>
        </is>
      </c>
    </row>
    <row r="132" ht="15" customHeight="1">
      <c r="C132" s="51" t="inlineStr">
        <is>
          <t>N/A</t>
        </is>
      </c>
      <c r="D132" s="19" t="inlineStr">
        <is>
          <t>Signs and Banners</t>
        </is>
      </c>
      <c r="E132" s="112" t="n"/>
      <c r="F132" s="113" t="n">
        <v>0</v>
      </c>
      <c r="G132" s="114" t="n">
        <v>0</v>
      </c>
      <c r="H132" s="114" t="n">
        <v>0</v>
      </c>
      <c r="I132" s="114" t="n">
        <v>0</v>
      </c>
      <c r="J132" s="114" t="n">
        <v>0</v>
      </c>
      <c r="K132" s="114" t="n">
        <v>0</v>
      </c>
      <c r="L132" s="114" t="n">
        <v>422.08</v>
      </c>
      <c r="M132" s="114" t="n">
        <v>0</v>
      </c>
      <c r="N132" s="114" t="n">
        <v>0</v>
      </c>
      <c r="O132" s="114" t="n">
        <v>0</v>
      </c>
      <c r="P132" s="114" t="n">
        <v>0</v>
      </c>
      <c r="Q132" s="114" t="n">
        <v>0</v>
      </c>
      <c r="R132" s="112" t="n"/>
      <c r="S132" s="112">
        <f>+SUM($F132:$Q132)</f>
        <v/>
      </c>
      <c r="T132" s="115">
        <f>+IFERROR(($S132/T$4),0)</f>
        <v/>
      </c>
      <c r="U132" s="112" t="n"/>
      <c r="V132" s="113" t="n">
        <v>0</v>
      </c>
      <c r="W132" s="114" t="n">
        <v>0</v>
      </c>
      <c r="X132" s="114" t="n">
        <v>0</v>
      </c>
      <c r="Y132" s="114" t="n">
        <v>0</v>
      </c>
      <c r="Z132" s="114" t="n">
        <v>0</v>
      </c>
      <c r="AA132" s="114" t="n">
        <v>0</v>
      </c>
      <c r="AB132" s="114" t="n">
        <v>0</v>
      </c>
      <c r="AC132" s="114" t="n">
        <v>0</v>
      </c>
      <c r="AD132" s="114" t="n">
        <v>0</v>
      </c>
      <c r="AE132" s="114" t="n">
        <v>0</v>
      </c>
      <c r="AF132" s="114" t="n">
        <v>0</v>
      </c>
      <c r="AG132" s="114" t="n">
        <v>0</v>
      </c>
      <c r="AH132" s="112" t="n"/>
      <c r="AI132" s="112">
        <f>+SUM($V132:$AG132)</f>
        <v/>
      </c>
      <c r="AJ132" s="115">
        <f>+IFERROR(($AI132/AJ$4),0)</f>
        <v/>
      </c>
      <c r="AL132" s="85">
        <f>+IFERROR((AI132/AI$138),0)</f>
        <v/>
      </c>
      <c r="AM132" s="94" t="inlineStr">
        <is>
          <t>% of Administrative Expense</t>
        </is>
      </c>
    </row>
    <row r="133" ht="15" customHeight="1">
      <c r="C133" s="51" t="inlineStr">
        <is>
          <t>7758-0000</t>
        </is>
      </c>
      <c r="D133" s="19" t="inlineStr">
        <is>
          <t>Gift Cards</t>
        </is>
      </c>
      <c r="E133" s="112" t="n"/>
      <c r="F133" s="113" t="n">
        <v>0</v>
      </c>
      <c r="G133" s="114" t="n">
        <v>0</v>
      </c>
      <c r="H133" s="114" t="n">
        <v>0</v>
      </c>
      <c r="I133" s="114" t="n">
        <v>0</v>
      </c>
      <c r="J133" s="114" t="n">
        <v>0</v>
      </c>
      <c r="K133" s="114" t="n">
        <v>0</v>
      </c>
      <c r="L133" s="114" t="n">
        <v>0</v>
      </c>
      <c r="M133" s="114" t="n">
        <v>0</v>
      </c>
      <c r="N133" s="114" t="n">
        <v>0</v>
      </c>
      <c r="O133" s="114" t="n">
        <v>0</v>
      </c>
      <c r="P133" s="114" t="n">
        <v>0</v>
      </c>
      <c r="Q133" s="114" t="n">
        <v>0</v>
      </c>
      <c r="R133" s="112" t="n"/>
      <c r="S133" s="112">
        <f>+SUM($F133:$Q133)</f>
        <v/>
      </c>
      <c r="T133" s="115">
        <f>+IFERROR(($S133/T$4),0)</f>
        <v/>
      </c>
      <c r="U133" s="112" t="n"/>
      <c r="V133" s="113" t="n">
        <v>0</v>
      </c>
      <c r="W133" s="114" t="n">
        <v>0</v>
      </c>
      <c r="X133" s="114" t="n">
        <v>0</v>
      </c>
      <c r="Y133" s="114" t="n">
        <v>50</v>
      </c>
      <c r="Z133" s="114" t="n">
        <v>0</v>
      </c>
      <c r="AA133" s="114" t="n">
        <v>0</v>
      </c>
      <c r="AB133" s="114" t="n">
        <v>0</v>
      </c>
      <c r="AC133" s="114" t="n">
        <v>0</v>
      </c>
      <c r="AD133" s="114" t="n">
        <v>0</v>
      </c>
      <c r="AE133" s="114" t="n">
        <v>0</v>
      </c>
      <c r="AF133" s="114" t="n">
        <v>0</v>
      </c>
      <c r="AG133" s="114" t="n">
        <v>0</v>
      </c>
      <c r="AH133" s="112" t="n"/>
      <c r="AI133" s="112">
        <f>+SUM($V133:$AG133)</f>
        <v/>
      </c>
      <c r="AJ133" s="115">
        <f>+IFERROR(($AI133/AJ$4),0)</f>
        <v/>
      </c>
      <c r="AL133" s="85">
        <f>+IFERROR((AI133/AI$138),0)</f>
        <v/>
      </c>
      <c r="AM133" s="94" t="inlineStr">
        <is>
          <t>% of Administrative Expense</t>
        </is>
      </c>
    </row>
    <row r="134" ht="15" customHeight="1">
      <c r="C134" s="51" t="inlineStr">
        <is>
          <t>7760-0000</t>
        </is>
      </c>
      <c r="D134" s="19" t="inlineStr">
        <is>
          <t>Lease Up</t>
        </is>
      </c>
      <c r="E134" s="112" t="n"/>
      <c r="F134" s="113" t="n">
        <v>105.55</v>
      </c>
      <c r="G134" s="114" t="n">
        <v>735.61</v>
      </c>
      <c r="H134" s="114" t="n">
        <v>55.08</v>
      </c>
      <c r="I134" s="114" t="n">
        <v>0</v>
      </c>
      <c r="J134" s="114" t="n">
        <v>0</v>
      </c>
      <c r="K134" s="114" t="n">
        <v>68.62</v>
      </c>
      <c r="L134" s="114" t="n">
        <v>292.49</v>
      </c>
      <c r="M134" s="114" t="n">
        <v>17.24</v>
      </c>
      <c r="N134" s="114" t="n">
        <v>29.27</v>
      </c>
      <c r="O134" s="114" t="n">
        <v>0</v>
      </c>
      <c r="P134" s="114" t="n">
        <v>141.95</v>
      </c>
      <c r="Q134" s="114" t="n">
        <v>214.25</v>
      </c>
      <c r="R134" s="112" t="n"/>
      <c r="S134" s="112">
        <f>+SUM($F134:$Q134)</f>
        <v/>
      </c>
      <c r="T134" s="115">
        <f>+IFERROR(($S134/T$4),0)</f>
        <v/>
      </c>
      <c r="U134" s="112" t="n"/>
      <c r="V134" s="113" t="n">
        <v>345.5</v>
      </c>
      <c r="W134" s="114" t="n">
        <v>110.03</v>
      </c>
      <c r="X134" s="114" t="n">
        <v>73.95999999999999</v>
      </c>
      <c r="Y134" s="114" t="n">
        <v>449.38</v>
      </c>
      <c r="Z134" s="114" t="n">
        <v>265.87</v>
      </c>
      <c r="AA134" s="114" t="n">
        <v>721.26</v>
      </c>
      <c r="AB134" s="114" t="n">
        <v>265.87</v>
      </c>
      <c r="AC134" s="114" t="n">
        <v>304.99</v>
      </c>
      <c r="AD134" s="114" t="n">
        <v>265.87</v>
      </c>
      <c r="AE134" s="114" t="n">
        <v>342.85</v>
      </c>
      <c r="AF134" s="114" t="n">
        <v>308.98</v>
      </c>
      <c r="AG134" s="114" t="n">
        <v>304.6</v>
      </c>
      <c r="AH134" s="112" t="n"/>
      <c r="AI134" s="112">
        <f>+SUM($V134:$AG134)</f>
        <v/>
      </c>
      <c r="AJ134" s="115">
        <f>+IFERROR(($AI134/AJ$4),0)</f>
        <v/>
      </c>
      <c r="AL134" s="85">
        <f>+IFERROR((AI134/AI$138),0)</f>
        <v/>
      </c>
      <c r="AM134" s="94" t="inlineStr">
        <is>
          <t>% of Administrative Expense</t>
        </is>
      </c>
    </row>
    <row r="135" ht="15" customHeight="1">
      <c r="C135" s="51" t="inlineStr">
        <is>
          <t>7761-0000</t>
        </is>
      </c>
      <c r="D135" s="19" t="inlineStr">
        <is>
          <t>Marketing Materials</t>
        </is>
      </c>
      <c r="E135" s="112" t="n"/>
      <c r="F135" s="113" t="n">
        <v>84.55</v>
      </c>
      <c r="G135" s="114" t="n">
        <v>178.58</v>
      </c>
      <c r="H135" s="114" t="n">
        <v>0</v>
      </c>
      <c r="I135" s="114" t="n">
        <v>789.35</v>
      </c>
      <c r="J135" s="114" t="n">
        <v>0</v>
      </c>
      <c r="K135" s="114" t="n">
        <v>0</v>
      </c>
      <c r="L135" s="114" t="n">
        <v>556.75</v>
      </c>
      <c r="M135" s="114" t="n">
        <v>175.58</v>
      </c>
      <c r="N135" s="114" t="n">
        <v>0</v>
      </c>
      <c r="O135" s="114" t="n">
        <v>0</v>
      </c>
      <c r="P135" s="114" t="n">
        <v>143.16</v>
      </c>
      <c r="Q135" s="114" t="n">
        <v>0</v>
      </c>
      <c r="R135" s="112" t="n"/>
      <c r="S135" s="112">
        <f>+SUM($F135:$Q135)</f>
        <v/>
      </c>
      <c r="T135" s="115">
        <f>+IFERROR(($S135/T$4),0)</f>
        <v/>
      </c>
      <c r="U135" s="112" t="n"/>
      <c r="V135" s="113" t="n">
        <v>1581.51</v>
      </c>
      <c r="W135" s="114" t="n">
        <v>0</v>
      </c>
      <c r="X135" s="114" t="n">
        <v>0</v>
      </c>
      <c r="Y135" s="114" t="n">
        <v>84.55</v>
      </c>
      <c r="Z135" s="114" t="n">
        <v>302.81</v>
      </c>
      <c r="AA135" s="114" t="n">
        <v>62.94</v>
      </c>
      <c r="AB135" s="114" t="n">
        <v>0</v>
      </c>
      <c r="AC135" s="114" t="n">
        <v>0</v>
      </c>
      <c r="AD135" s="114" t="n">
        <v>0</v>
      </c>
      <c r="AE135" s="114" t="n">
        <v>0</v>
      </c>
      <c r="AF135" s="114" t="n">
        <v>0</v>
      </c>
      <c r="AG135" s="114" t="n">
        <v>0</v>
      </c>
      <c r="AH135" s="112" t="n"/>
      <c r="AI135" s="112">
        <f>+SUM($V135:$AG135)</f>
        <v/>
      </c>
      <c r="AJ135" s="115">
        <f>+IFERROR(($AI135/AJ$4),0)</f>
        <v/>
      </c>
      <c r="AL135" s="85">
        <f>+IFERROR((AI135/AI$138),0)</f>
        <v/>
      </c>
      <c r="AM135" s="94" t="inlineStr">
        <is>
          <t>% of Administrative Expense</t>
        </is>
      </c>
    </row>
    <row r="136" ht="15" customHeight="1">
      <c r="C136" s="51" t="inlineStr">
        <is>
          <t>N/A</t>
        </is>
      </c>
      <c r="D136" s="19" t="inlineStr">
        <is>
          <t>Print Advertising</t>
        </is>
      </c>
      <c r="E136" s="112" t="n"/>
      <c r="F136" s="113" t="n">
        <v>0</v>
      </c>
      <c r="G136" s="114" t="n">
        <v>149</v>
      </c>
      <c r="H136" s="114" t="n">
        <v>0</v>
      </c>
      <c r="I136" s="114" t="n">
        <v>0</v>
      </c>
      <c r="J136" s="114" t="n">
        <v>0</v>
      </c>
      <c r="K136" s="114" t="n">
        <v>0</v>
      </c>
      <c r="L136" s="114" t="n">
        <v>0</v>
      </c>
      <c r="M136" s="114" t="n">
        <v>0</v>
      </c>
      <c r="N136" s="114" t="n">
        <v>0</v>
      </c>
      <c r="O136" s="114" t="n">
        <v>0</v>
      </c>
      <c r="P136" s="114" t="n">
        <v>0</v>
      </c>
      <c r="Q136" s="114" t="n">
        <v>0</v>
      </c>
      <c r="R136" s="112" t="n"/>
      <c r="S136" s="112">
        <f>+SUM($F136:$Q136)</f>
        <v/>
      </c>
      <c r="T136" s="115">
        <f>+IFERROR(($S136/T$4),0)</f>
        <v/>
      </c>
      <c r="U136" s="112" t="n"/>
      <c r="V136" s="113" t="n">
        <v>0</v>
      </c>
      <c r="W136" s="114" t="n">
        <v>0</v>
      </c>
      <c r="X136" s="114" t="n">
        <v>0</v>
      </c>
      <c r="Y136" s="114" t="n">
        <v>0</v>
      </c>
      <c r="Z136" s="114" t="n">
        <v>0</v>
      </c>
      <c r="AA136" s="114" t="n">
        <v>0</v>
      </c>
      <c r="AB136" s="114" t="n">
        <v>0</v>
      </c>
      <c r="AC136" s="114" t="n">
        <v>0</v>
      </c>
      <c r="AD136" s="114" t="n">
        <v>0</v>
      </c>
      <c r="AE136" s="114" t="n">
        <v>0</v>
      </c>
      <c r="AF136" s="114" t="n">
        <v>0</v>
      </c>
      <c r="AG136" s="114" t="n">
        <v>0</v>
      </c>
      <c r="AH136" s="112" t="n"/>
      <c r="AI136" s="112">
        <f>+SUM($V136:$AG136)</f>
        <v/>
      </c>
      <c r="AJ136" s="115">
        <f>+IFERROR(($AI136/AJ$4),0)</f>
        <v/>
      </c>
      <c r="AL136" s="85">
        <f>+IFERROR((AI136/AI$138),0)</f>
        <v/>
      </c>
      <c r="AM136" s="94" t="inlineStr">
        <is>
          <t>% of Administrative Expense</t>
        </is>
      </c>
    </row>
    <row r="137" ht="15" customHeight="1">
      <c r="C137" s="51" t="inlineStr">
        <is>
          <t>N/A</t>
        </is>
      </c>
      <c r="D137" s="19" t="inlineStr">
        <is>
          <t>Resident Programs</t>
        </is>
      </c>
      <c r="E137" s="112" t="n"/>
      <c r="F137" s="113" t="n">
        <v>213.84</v>
      </c>
      <c r="G137" s="114" t="n">
        <v>0</v>
      </c>
      <c r="H137" s="114" t="n">
        <v>0</v>
      </c>
      <c r="I137" s="114" t="n">
        <v>0</v>
      </c>
      <c r="J137" s="114" t="n">
        <v>0</v>
      </c>
      <c r="K137" s="114" t="n">
        <v>0</v>
      </c>
      <c r="L137" s="114" t="n">
        <v>0</v>
      </c>
      <c r="M137" s="114" t="n">
        <v>0</v>
      </c>
      <c r="N137" s="114" t="n">
        <v>0</v>
      </c>
      <c r="O137" s="114" t="n">
        <v>0</v>
      </c>
      <c r="P137" s="114" t="n">
        <v>0</v>
      </c>
      <c r="Q137" s="114" t="n">
        <v>0</v>
      </c>
      <c r="R137" s="112" t="n"/>
      <c r="S137" s="112">
        <f>+SUM($F137:$Q137)</f>
        <v/>
      </c>
      <c r="T137" s="115">
        <f>+IFERROR(($S137/T$4),0)</f>
        <v/>
      </c>
      <c r="U137" s="112" t="n"/>
      <c r="V137" s="113" t="n">
        <v>0</v>
      </c>
      <c r="W137" s="114" t="n">
        <v>0</v>
      </c>
      <c r="X137" s="114" t="n">
        <v>0</v>
      </c>
      <c r="Y137" s="114" t="n">
        <v>0</v>
      </c>
      <c r="Z137" s="114" t="n">
        <v>0</v>
      </c>
      <c r="AA137" s="114" t="n">
        <v>0</v>
      </c>
      <c r="AB137" s="114" t="n">
        <v>0</v>
      </c>
      <c r="AC137" s="114" t="n">
        <v>0</v>
      </c>
      <c r="AD137" s="114" t="n">
        <v>0</v>
      </c>
      <c r="AE137" s="114" t="n">
        <v>0</v>
      </c>
      <c r="AF137" s="114" t="n">
        <v>0</v>
      </c>
      <c r="AG137" s="114" t="n">
        <v>0</v>
      </c>
      <c r="AH137" s="112" t="n"/>
      <c r="AI137" s="112">
        <f>+SUM($V137:$AG137)</f>
        <v/>
      </c>
      <c r="AJ137" s="115">
        <f>+IFERROR(($AI137/AJ$4),0)</f>
        <v/>
      </c>
      <c r="AL137" s="85">
        <f>+IFERROR((AI137/AI$138),0)</f>
        <v/>
      </c>
      <c r="AM137" s="94" t="inlineStr">
        <is>
          <t>% of Administrative Expense</t>
        </is>
      </c>
    </row>
    <row r="138" ht="15" customHeight="1">
      <c r="C138" s="48" t="inlineStr">
        <is>
          <t>7769-9999</t>
        </is>
      </c>
      <c r="D138" s="6" t="inlineStr">
        <is>
          <t>Total Administrative Expense</t>
        </is>
      </c>
      <c r="E138" s="118" t="n"/>
      <c r="F138" s="119">
        <f>SUM(F113:F137)</f>
        <v/>
      </c>
      <c r="G138" s="120">
        <f>SUM(G113:G137)</f>
        <v/>
      </c>
      <c r="H138" s="120">
        <f>SUM(H113:H137)</f>
        <v/>
      </c>
      <c r="I138" s="120">
        <f>SUM(I113:I137)</f>
        <v/>
      </c>
      <c r="J138" s="120">
        <f>SUM(J113:J137)</f>
        <v/>
      </c>
      <c r="K138" s="120">
        <f>SUM(K113:K137)</f>
        <v/>
      </c>
      <c r="L138" s="120">
        <f>SUM(L113:L137)</f>
        <v/>
      </c>
      <c r="M138" s="120">
        <f>SUM(M113:M137)</f>
        <v/>
      </c>
      <c r="N138" s="120">
        <f>SUM(N113:N137)</f>
        <v/>
      </c>
      <c r="O138" s="120">
        <f>SUM(O113:O137)</f>
        <v/>
      </c>
      <c r="P138" s="120">
        <f>SUM(P113:P137)</f>
        <v/>
      </c>
      <c r="Q138" s="120">
        <f>SUM(Q113:Q137)</f>
        <v/>
      </c>
      <c r="R138" s="120" t="n"/>
      <c r="S138" s="120">
        <f>SUM(S113:S137)</f>
        <v/>
      </c>
      <c r="T138" s="121">
        <f>SUM(T113:T137)</f>
        <v/>
      </c>
      <c r="U138" s="118" t="n"/>
      <c r="V138" s="119">
        <f>SUM(V113:V137)</f>
        <v/>
      </c>
      <c r="W138" s="120">
        <f>SUM(W113:W137)</f>
        <v/>
      </c>
      <c r="X138" s="120">
        <f>SUM(X113:X137)</f>
        <v/>
      </c>
      <c r="Y138" s="120">
        <f>SUM(Y113:Y137)</f>
        <v/>
      </c>
      <c r="Z138" s="120">
        <f>SUM(Z113:Z137)</f>
        <v/>
      </c>
      <c r="AA138" s="120">
        <f>SUM(AA113:AA137)</f>
        <v/>
      </c>
      <c r="AB138" s="120">
        <f>SUM(AB113:AB137)</f>
        <v/>
      </c>
      <c r="AC138" s="120">
        <f>SUM(AC113:AC137)</f>
        <v/>
      </c>
      <c r="AD138" s="120">
        <f>SUM(AD113:AD137)</f>
        <v/>
      </c>
      <c r="AE138" s="120">
        <f>SUM(AE113:AE137)</f>
        <v/>
      </c>
      <c r="AF138" s="120">
        <f>SUM(AF113:AF137)</f>
        <v/>
      </c>
      <c r="AG138" s="120">
        <f>SUM(AG113:AG137)</f>
        <v/>
      </c>
      <c r="AH138" s="120" t="n"/>
      <c r="AI138" s="120">
        <f>SUM(AI113:AI137)</f>
        <v/>
      </c>
      <c r="AJ138" s="121">
        <f>SUM(AJ113:AJ137)</f>
        <v/>
      </c>
      <c r="AL138" s="86">
        <f>SUM(AL113:AL137)</f>
        <v/>
      </c>
      <c r="AM138" s="96" t="inlineStr">
        <is>
          <t>% of Administrative Expense</t>
        </is>
      </c>
    </row>
    <row r="139" ht="3" customHeight="1">
      <c r="C139" s="51" t="n"/>
      <c r="D139" s="14" t="n"/>
      <c r="E139" s="122" t="n"/>
      <c r="F139" s="123" t="n"/>
      <c r="G139" s="122" t="n"/>
      <c r="H139" s="122" t="n"/>
      <c r="I139" s="122" t="n"/>
      <c r="J139" s="122" t="n"/>
      <c r="K139" s="122" t="n"/>
      <c r="L139" s="122" t="n"/>
      <c r="M139" s="122" t="n"/>
      <c r="N139" s="122" t="n"/>
      <c r="O139" s="122" t="n"/>
      <c r="P139" s="122" t="n"/>
      <c r="Q139" s="122" t="n"/>
      <c r="R139" s="122" t="n"/>
      <c r="S139" s="122" t="n"/>
      <c r="T139" s="124" t="n"/>
      <c r="U139" s="122" t="n"/>
      <c r="V139" s="123" t="n"/>
      <c r="W139" s="122" t="n"/>
      <c r="X139" s="122" t="n"/>
      <c r="Y139" s="122" t="n"/>
      <c r="Z139" s="122" t="n"/>
      <c r="AA139" s="122" t="n"/>
      <c r="AB139" s="122" t="n"/>
      <c r="AC139" s="122" t="n"/>
      <c r="AD139" s="122" t="n"/>
      <c r="AE139" s="122" t="n"/>
      <c r="AF139" s="122" t="n"/>
      <c r="AG139" s="122" t="n"/>
      <c r="AH139" s="122" t="n"/>
      <c r="AI139" s="122" t="n"/>
      <c r="AJ139" s="124" t="n"/>
      <c r="AL139" s="87" t="n"/>
    </row>
    <row r="140" ht="15" customHeight="1">
      <c r="C140" s="48" t="inlineStr">
        <is>
          <t>7800-0000</t>
        </is>
      </c>
      <c r="D140" s="6" t="inlineStr">
        <is>
          <t>Payroll Expense</t>
        </is>
      </c>
      <c r="E140" s="118" t="n"/>
      <c r="F140" s="125" t="n"/>
      <c r="G140" s="118" t="n"/>
      <c r="H140" s="118" t="n"/>
      <c r="I140" s="118" t="n"/>
      <c r="J140" s="118" t="n"/>
      <c r="K140" s="118" t="n"/>
      <c r="L140" s="118" t="n"/>
      <c r="M140" s="118" t="n"/>
      <c r="N140" s="118" t="n"/>
      <c r="O140" s="118" t="n"/>
      <c r="P140" s="118" t="n"/>
      <c r="Q140" s="118" t="n"/>
      <c r="R140" s="118" t="n"/>
      <c r="S140" s="118" t="n"/>
      <c r="T140" s="126" t="n"/>
      <c r="U140" s="118" t="n"/>
      <c r="V140" s="125" t="n"/>
      <c r="W140" s="118" t="n"/>
      <c r="X140" s="118" t="n"/>
      <c r="Y140" s="118" t="n"/>
      <c r="Z140" s="118" t="n"/>
      <c r="AA140" s="118" t="n"/>
      <c r="AB140" s="118" t="n"/>
      <c r="AC140" s="118" t="n"/>
      <c r="AD140" s="118" t="n"/>
      <c r="AE140" s="118" t="n"/>
      <c r="AF140" s="118" t="n"/>
      <c r="AG140" s="118" t="n"/>
      <c r="AH140" s="118" t="n"/>
      <c r="AI140" s="118" t="n"/>
      <c r="AJ140" s="126" t="n"/>
      <c r="AL140" s="88" t="n"/>
    </row>
    <row r="141" ht="15" customHeight="1">
      <c r="C141" s="51" t="inlineStr">
        <is>
          <t>7811-0000</t>
        </is>
      </c>
      <c r="D141" s="19" t="inlineStr">
        <is>
          <t>Manager Salaries</t>
        </is>
      </c>
      <c r="E141" s="108" t="n"/>
      <c r="F141" s="109" t="n">
        <v>4510.22</v>
      </c>
      <c r="G141" s="110" t="n">
        <v>4510.22</v>
      </c>
      <c r="H141" s="110" t="n">
        <v>4510.22</v>
      </c>
      <c r="I141" s="110" t="n">
        <v>6244.62</v>
      </c>
      <c r="J141" s="110" t="n">
        <v>3022.18</v>
      </c>
      <c r="K141" s="110" t="n">
        <v>3021.96</v>
      </c>
      <c r="L141" s="110" t="n">
        <v>3648.49</v>
      </c>
      <c r="M141" s="110" t="n">
        <v>4645.52</v>
      </c>
      <c r="N141" s="110" t="n">
        <v>6968.28</v>
      </c>
      <c r="O141" s="110" t="n">
        <v>6047.67</v>
      </c>
      <c r="P141" s="110" t="n">
        <v>878.74</v>
      </c>
      <c r="Q141" s="110" t="n">
        <v>0</v>
      </c>
      <c r="R141" s="108" t="n"/>
      <c r="S141" s="108">
        <f>+SUM($F141:$Q141)</f>
        <v/>
      </c>
      <c r="T141" s="111">
        <f>+IFERROR(($S141/T$4),0)</f>
        <v/>
      </c>
      <c r="U141" s="108" t="n"/>
      <c r="V141" s="109" t="n">
        <v>4614.4</v>
      </c>
      <c r="W141" s="110" t="n">
        <v>4614.4</v>
      </c>
      <c r="X141" s="110" t="n">
        <v>4614.4</v>
      </c>
      <c r="Y141" s="110" t="n">
        <v>6921.6</v>
      </c>
      <c r="Z141" s="110" t="n">
        <v>4614.4</v>
      </c>
      <c r="AA141" s="110" t="n">
        <v>4614.4</v>
      </c>
      <c r="AB141" s="110" t="n">
        <v>4683.61</v>
      </c>
      <c r="AC141" s="110" t="n">
        <v>4752.82</v>
      </c>
      <c r="AD141" s="110" t="n">
        <v>7129.23</v>
      </c>
      <c r="AE141" s="110" t="n">
        <v>4752.82</v>
      </c>
      <c r="AF141" s="110" t="n">
        <v>6039.56</v>
      </c>
      <c r="AG141" s="110" t="n">
        <v>4752.82</v>
      </c>
      <c r="AH141" s="108" t="n"/>
      <c r="AI141" s="108">
        <f>+SUM($V141:$AG141)</f>
        <v/>
      </c>
      <c r="AJ141" s="111">
        <f>+IFERROR(($AI141/AJ$4),0)</f>
        <v/>
      </c>
      <c r="AL141" s="85">
        <f>+IFERROR((AI141/AI$152),0)</f>
        <v/>
      </c>
      <c r="AM141" s="94" t="inlineStr">
        <is>
          <t>% of Payroll Expense</t>
        </is>
      </c>
    </row>
    <row r="142" ht="15" customHeight="1">
      <c r="C142" s="51" t="inlineStr">
        <is>
          <t>N/A</t>
        </is>
      </c>
      <c r="D142" s="19" t="inlineStr">
        <is>
          <t>Leasing Agent Salaries</t>
        </is>
      </c>
      <c r="E142" s="112" t="n"/>
      <c r="F142" s="113" t="n">
        <v>2377.73</v>
      </c>
      <c r="G142" s="114" t="n">
        <v>2363.33</v>
      </c>
      <c r="H142" s="114" t="n">
        <v>1830.08</v>
      </c>
      <c r="I142" s="114" t="n">
        <v>0</v>
      </c>
      <c r="J142" s="114" t="n">
        <v>2558.42</v>
      </c>
      <c r="K142" s="114" t="n">
        <v>3234.68</v>
      </c>
      <c r="L142" s="114" t="n">
        <v>3015.04</v>
      </c>
      <c r="M142" s="114" t="n">
        <v>2728.76</v>
      </c>
      <c r="N142" s="114" t="n">
        <v>4154.04</v>
      </c>
      <c r="O142" s="114" t="n">
        <v>2560.88</v>
      </c>
      <c r="P142" s="114" t="n">
        <v>4155.9</v>
      </c>
      <c r="Q142" s="114" t="n">
        <v>6979.28</v>
      </c>
      <c r="R142" s="112" t="n"/>
      <c r="S142" s="112">
        <f>+SUM($F142:$Q142)</f>
        <v/>
      </c>
      <c r="T142" s="115">
        <f>+IFERROR(($S142/T$4),0)</f>
        <v/>
      </c>
      <c r="U142" s="112" t="n"/>
      <c r="V142" s="113" t="n">
        <v>0</v>
      </c>
      <c r="W142" s="114" t="n">
        <v>0</v>
      </c>
      <c r="X142" s="114" t="n">
        <v>0</v>
      </c>
      <c r="Y142" s="114" t="n">
        <v>0</v>
      </c>
      <c r="Z142" s="114" t="n">
        <v>0</v>
      </c>
      <c r="AA142" s="114" t="n">
        <v>0</v>
      </c>
      <c r="AB142" s="114" t="n">
        <v>0</v>
      </c>
      <c r="AC142" s="114" t="n">
        <v>0</v>
      </c>
      <c r="AD142" s="114" t="n">
        <v>0</v>
      </c>
      <c r="AE142" s="114" t="n">
        <v>0</v>
      </c>
      <c r="AF142" s="114" t="n">
        <v>0</v>
      </c>
      <c r="AG142" s="114" t="n">
        <v>0</v>
      </c>
      <c r="AH142" s="112" t="n"/>
      <c r="AI142" s="112">
        <f>+SUM($V142:$AG142)</f>
        <v/>
      </c>
      <c r="AJ142" s="115">
        <f>+IFERROR(($AI142/AJ$4),0)</f>
        <v/>
      </c>
      <c r="AL142" s="85">
        <f>+IFERROR((AI142/AI$152),0)</f>
        <v/>
      </c>
      <c r="AM142" s="94" t="inlineStr">
        <is>
          <t>% of Payroll Expense</t>
        </is>
      </c>
    </row>
    <row r="143" ht="15" customHeight="1">
      <c r="C143" s="51" t="inlineStr">
        <is>
          <t>7820-0000</t>
        </is>
      </c>
      <c r="D143" s="19" t="inlineStr">
        <is>
          <t>Maintenance Salaries</t>
        </is>
      </c>
      <c r="E143" s="112" t="n"/>
      <c r="F143" s="113" t="n">
        <v>3923.06</v>
      </c>
      <c r="G143" s="114" t="n">
        <v>3923.06</v>
      </c>
      <c r="H143" s="114" t="n">
        <v>3923.06</v>
      </c>
      <c r="I143" s="114" t="n">
        <v>5884.59</v>
      </c>
      <c r="J143" s="114" t="n">
        <v>6857.77</v>
      </c>
      <c r="K143" s="114" t="n">
        <v>7914.23</v>
      </c>
      <c r="L143" s="114" t="n">
        <v>9544.879999999999</v>
      </c>
      <c r="M143" s="114" t="n">
        <v>6811.59</v>
      </c>
      <c r="N143" s="114" t="n">
        <v>10031.05</v>
      </c>
      <c r="O143" s="114" t="n">
        <v>6695.38</v>
      </c>
      <c r="P143" s="114" t="n">
        <v>6684.56</v>
      </c>
      <c r="Q143" s="114" t="n">
        <v>6682.58</v>
      </c>
      <c r="R143" s="112" t="n"/>
      <c r="S143" s="112">
        <f>+SUM($F143:$Q143)</f>
        <v/>
      </c>
      <c r="T143" s="115">
        <f>+IFERROR(($S143/T$4),0)</f>
        <v/>
      </c>
      <c r="U143" s="112" t="n"/>
      <c r="V143" s="113" t="n">
        <v>6677.22</v>
      </c>
      <c r="W143" s="114" t="n">
        <v>6678.04</v>
      </c>
      <c r="X143" s="114" t="n">
        <v>6488.25</v>
      </c>
      <c r="Y143" s="114" t="n">
        <v>13880.76</v>
      </c>
      <c r="Z143" s="114" t="n">
        <v>9591.1</v>
      </c>
      <c r="AA143" s="114" t="n">
        <v>9664.65</v>
      </c>
      <c r="AB143" s="114" t="n">
        <v>9764.77</v>
      </c>
      <c r="AC143" s="114" t="n">
        <v>9869.780000000001</v>
      </c>
      <c r="AD143" s="114" t="n">
        <v>14780.06</v>
      </c>
      <c r="AE143" s="114" t="n">
        <v>9819.1</v>
      </c>
      <c r="AF143" s="114" t="n">
        <v>9267.559999999999</v>
      </c>
      <c r="AG143" s="114" t="n">
        <v>6816.41</v>
      </c>
      <c r="AH143" s="112" t="n"/>
      <c r="AI143" s="112">
        <f>+SUM($V143:$AG143)</f>
        <v/>
      </c>
      <c r="AJ143" s="115">
        <f>+IFERROR(($AI143/AJ$4),0)</f>
        <v/>
      </c>
      <c r="AL143" s="85">
        <f>+IFERROR((AI143/AI$152),0)</f>
        <v/>
      </c>
      <c r="AM143" s="94" t="inlineStr">
        <is>
          <t>% of Payroll Expense</t>
        </is>
      </c>
    </row>
    <row r="144" ht="15" customHeight="1">
      <c r="C144" s="51" t="inlineStr">
        <is>
          <t>7836-0000</t>
        </is>
      </c>
      <c r="D144" s="19" t="inlineStr">
        <is>
          <t>Bonuses</t>
        </is>
      </c>
      <c r="E144" s="112" t="n"/>
      <c r="F144" s="113" t="n">
        <v>2600</v>
      </c>
      <c r="G144" s="114" t="n">
        <v>600</v>
      </c>
      <c r="H144" s="114" t="n">
        <v>450</v>
      </c>
      <c r="I144" s="114" t="n">
        <v>2195</v>
      </c>
      <c r="J144" s="114" t="n">
        <v>1050</v>
      </c>
      <c r="K144" s="114" t="n">
        <v>375</v>
      </c>
      <c r="L144" s="114" t="n">
        <v>1565</v>
      </c>
      <c r="M144" s="114" t="n">
        <v>0</v>
      </c>
      <c r="N144" s="114" t="n">
        <v>750</v>
      </c>
      <c r="O144" s="114" t="n">
        <v>1425</v>
      </c>
      <c r="P144" s="114" t="n">
        <v>2475</v>
      </c>
      <c r="Q144" s="114" t="n">
        <v>525</v>
      </c>
      <c r="R144" s="112" t="n"/>
      <c r="S144" s="112">
        <f>+SUM($F144:$Q144)</f>
        <v/>
      </c>
      <c r="T144" s="115">
        <f>+IFERROR(($S144/T$4),0)</f>
        <v/>
      </c>
      <c r="U144" s="112" t="n"/>
      <c r="V144" s="113" t="n">
        <v>1900</v>
      </c>
      <c r="W144" s="114" t="n">
        <v>825</v>
      </c>
      <c r="X144" s="114" t="n">
        <v>750</v>
      </c>
      <c r="Y144" s="114" t="n">
        <v>2425</v>
      </c>
      <c r="Z144" s="114" t="n">
        <v>225</v>
      </c>
      <c r="AA144" s="114" t="n">
        <v>675</v>
      </c>
      <c r="AB144" s="114" t="n">
        <v>2580</v>
      </c>
      <c r="AC144" s="114" t="n">
        <v>0</v>
      </c>
      <c r="AD144" s="114" t="n">
        <v>1425</v>
      </c>
      <c r="AE144" s="114" t="n">
        <v>3180</v>
      </c>
      <c r="AF144" s="114" t="n">
        <v>300</v>
      </c>
      <c r="AG144" s="114" t="n">
        <v>150</v>
      </c>
      <c r="AH144" s="112" t="n"/>
      <c r="AI144" s="112">
        <f>+SUM($V144:$AG144)</f>
        <v/>
      </c>
      <c r="AJ144" s="115">
        <f>+IFERROR(($AI144/AJ$4),0)</f>
        <v/>
      </c>
      <c r="AL144" s="85">
        <f>+IFERROR((AI144/AI$152),0)</f>
        <v/>
      </c>
      <c r="AM144" s="94" t="inlineStr">
        <is>
          <t>% of Payroll Expense</t>
        </is>
      </c>
    </row>
    <row r="145" ht="15" customHeight="1">
      <c r="C145" s="51" t="inlineStr">
        <is>
          <t>7837-0000</t>
        </is>
      </c>
      <c r="D145" s="19" t="inlineStr">
        <is>
          <t>PPP Loan Forgiveness</t>
        </is>
      </c>
      <c r="E145" s="112" t="n"/>
      <c r="F145" s="113" t="n">
        <v>0</v>
      </c>
      <c r="G145" s="114" t="n">
        <v>0</v>
      </c>
      <c r="H145" s="114" t="n">
        <v>0</v>
      </c>
      <c r="I145" s="114" t="n">
        <v>0</v>
      </c>
      <c r="J145" s="114" t="n">
        <v>0</v>
      </c>
      <c r="K145" s="114" t="n">
        <v>0</v>
      </c>
      <c r="L145" s="114" t="n">
        <v>0</v>
      </c>
      <c r="M145" s="114" t="n">
        <v>0</v>
      </c>
      <c r="N145" s="114" t="n">
        <v>0</v>
      </c>
      <c r="O145" s="114" t="n">
        <v>0</v>
      </c>
      <c r="P145" s="114" t="n">
        <v>0</v>
      </c>
      <c r="Q145" s="114" t="n">
        <v>0</v>
      </c>
      <c r="R145" s="112" t="n"/>
      <c r="S145" s="112">
        <f>+SUM($F145:$Q145)</f>
        <v/>
      </c>
      <c r="T145" s="115">
        <f>+IFERROR(($S145/T$4),0)</f>
        <v/>
      </c>
      <c r="U145" s="112" t="n"/>
      <c r="V145" s="113" t="n">
        <v>0</v>
      </c>
      <c r="W145" s="114" t="n">
        <v>0</v>
      </c>
      <c r="X145" s="114" t="n">
        <v>0</v>
      </c>
      <c r="Y145" s="114" t="n">
        <v>0</v>
      </c>
      <c r="Z145" s="114" t="n">
        <v>-44902.61</v>
      </c>
      <c r="AA145" s="114" t="n">
        <v>0</v>
      </c>
      <c r="AB145" s="114" t="n">
        <v>0</v>
      </c>
      <c r="AC145" s="114" t="n">
        <v>0</v>
      </c>
      <c r="AD145" s="114" t="n">
        <v>0</v>
      </c>
      <c r="AE145" s="114" t="n">
        <v>0</v>
      </c>
      <c r="AF145" s="114" t="n">
        <v>0</v>
      </c>
      <c r="AG145" s="114" t="n">
        <v>0</v>
      </c>
      <c r="AH145" s="112" t="n"/>
      <c r="AI145" s="112">
        <f>+SUM($V145:$AG145)</f>
        <v/>
      </c>
      <c r="AJ145" s="115">
        <f>+IFERROR(($AI145/AJ$4),0)</f>
        <v/>
      </c>
      <c r="AL145" s="85">
        <f>+IFERROR((AI145/AI$152),0)</f>
        <v/>
      </c>
      <c r="AM145" s="94" t="inlineStr">
        <is>
          <t>% of Payroll Expense</t>
        </is>
      </c>
    </row>
    <row r="146" ht="15" customHeight="1">
      <c r="C146" s="51" t="inlineStr">
        <is>
          <t>7845-0000</t>
        </is>
      </c>
      <c r="D146" s="19" t="inlineStr">
        <is>
          <t>Payroll Processing Fees</t>
        </is>
      </c>
      <c r="E146" s="112" t="n"/>
      <c r="F146" s="113" t="n">
        <v>60</v>
      </c>
      <c r="G146" s="114" t="n">
        <v>65</v>
      </c>
      <c r="H146" s="114" t="n">
        <v>70</v>
      </c>
      <c r="I146" s="114" t="n">
        <v>100</v>
      </c>
      <c r="J146" s="114" t="n">
        <v>60</v>
      </c>
      <c r="K146" s="114" t="n">
        <v>60</v>
      </c>
      <c r="L146" s="114" t="n">
        <v>60</v>
      </c>
      <c r="M146" s="114" t="n">
        <v>60</v>
      </c>
      <c r="N146" s="114" t="n">
        <v>90</v>
      </c>
      <c r="O146" s="114" t="n">
        <v>60</v>
      </c>
      <c r="P146" s="114" t="n">
        <v>60</v>
      </c>
      <c r="Q146" s="114" t="n">
        <v>60</v>
      </c>
      <c r="R146" s="112" t="n"/>
      <c r="S146" s="112">
        <f>+SUM($F146:$Q146)</f>
        <v/>
      </c>
      <c r="T146" s="115">
        <f>+IFERROR(($S146/T$4),0)</f>
        <v/>
      </c>
      <c r="U146" s="112" t="n"/>
      <c r="V146" s="113" t="n">
        <v>60</v>
      </c>
      <c r="W146" s="114" t="n">
        <v>60</v>
      </c>
      <c r="X146" s="114" t="n">
        <v>30</v>
      </c>
      <c r="Y146" s="114" t="n">
        <v>60</v>
      </c>
      <c r="Z146" s="114" t="n">
        <v>60</v>
      </c>
      <c r="AA146" s="114" t="n">
        <v>60</v>
      </c>
      <c r="AB146" s="114" t="n">
        <v>60</v>
      </c>
      <c r="AC146" s="114" t="n">
        <v>60</v>
      </c>
      <c r="AD146" s="114" t="n">
        <v>90.09999999999999</v>
      </c>
      <c r="AE146" s="114" t="n">
        <v>60</v>
      </c>
      <c r="AF146" s="114" t="n">
        <v>60</v>
      </c>
      <c r="AG146" s="114" t="n">
        <v>60</v>
      </c>
      <c r="AH146" s="112" t="n"/>
      <c r="AI146" s="112">
        <f>+SUM($V146:$AG146)</f>
        <v/>
      </c>
      <c r="AJ146" s="115">
        <f>+IFERROR(($AI146/AJ$4),0)</f>
        <v/>
      </c>
      <c r="AL146" s="85">
        <f>+IFERROR((AI146/AI$152),0)</f>
        <v/>
      </c>
      <c r="AM146" s="94" t="inlineStr">
        <is>
          <t>% of Payroll Expense</t>
        </is>
      </c>
    </row>
    <row r="147" ht="15" customHeight="1">
      <c r="C147" s="51" t="inlineStr">
        <is>
          <t>7850-0000</t>
        </is>
      </c>
      <c r="D147" s="19" t="inlineStr">
        <is>
          <t>Payroll Taxes</t>
        </is>
      </c>
      <c r="E147" s="112" t="n"/>
      <c r="F147" s="113" t="n">
        <v>1092.85</v>
      </c>
      <c r="G147" s="114" t="n">
        <v>892.62</v>
      </c>
      <c r="H147" s="114" t="n">
        <v>783.71</v>
      </c>
      <c r="I147" s="114" t="n">
        <v>967.58</v>
      </c>
      <c r="J147" s="114" t="n">
        <v>814.33</v>
      </c>
      <c r="K147" s="114" t="n">
        <v>910.25</v>
      </c>
      <c r="L147" s="114" t="n">
        <v>1190.64</v>
      </c>
      <c r="M147" s="114" t="n">
        <v>1057.9</v>
      </c>
      <c r="N147" s="114" t="n">
        <v>1604.59</v>
      </c>
      <c r="O147" s="114" t="n">
        <v>1227.25</v>
      </c>
      <c r="P147" s="114" t="n">
        <v>1045.82</v>
      </c>
      <c r="Q147" s="114" t="n">
        <v>1045.27</v>
      </c>
      <c r="R147" s="112" t="n"/>
      <c r="S147" s="112">
        <f>+SUM($F147:$Q147)</f>
        <v/>
      </c>
      <c r="T147" s="115">
        <f>+IFERROR(($S147/T$4),0)</f>
        <v/>
      </c>
      <c r="U147" s="112" t="n"/>
      <c r="V147" s="113" t="n">
        <v>1090.82</v>
      </c>
      <c r="W147" s="114" t="n">
        <v>951.8099999999999</v>
      </c>
      <c r="X147" s="114" t="n">
        <v>882.17</v>
      </c>
      <c r="Y147" s="114" t="n">
        <v>1759.27</v>
      </c>
      <c r="Z147" s="114" t="n">
        <v>1089.09</v>
      </c>
      <c r="AA147" s="114" t="n">
        <v>1097.79</v>
      </c>
      <c r="AB147" s="114" t="n">
        <v>1256.47</v>
      </c>
      <c r="AC147" s="114" t="n">
        <v>1072.46</v>
      </c>
      <c r="AD147" s="114" t="n">
        <v>1715.7</v>
      </c>
      <c r="AE147" s="114" t="n">
        <v>1311.83</v>
      </c>
      <c r="AF147" s="114" t="n">
        <v>1147.77</v>
      </c>
      <c r="AG147" s="114" t="n">
        <v>856.6799999999999</v>
      </c>
      <c r="AH147" s="112" t="n"/>
      <c r="AI147" s="112">
        <f>+SUM($V147:$AG147)</f>
        <v/>
      </c>
      <c r="AJ147" s="115">
        <f>+IFERROR(($AI147/AJ$4),0)</f>
        <v/>
      </c>
      <c r="AL147" s="85">
        <f>+IFERROR((AI147/AI$152),0)</f>
        <v/>
      </c>
      <c r="AM147" s="94" t="inlineStr">
        <is>
          <t>% of Payroll Expense</t>
        </is>
      </c>
    </row>
    <row r="148" ht="15" customHeight="1">
      <c r="C148" s="51" t="inlineStr">
        <is>
          <t>7860-0000</t>
        </is>
      </c>
      <c r="D148" s="19" t="inlineStr">
        <is>
          <t>Employee Benefits</t>
        </is>
      </c>
      <c r="E148" s="112" t="n"/>
      <c r="F148" s="113" t="n">
        <v>2893.23</v>
      </c>
      <c r="G148" s="114" t="n">
        <v>2893.23</v>
      </c>
      <c r="H148" s="114" t="n">
        <v>2893.23</v>
      </c>
      <c r="I148" s="114" t="n">
        <v>1911.45</v>
      </c>
      <c r="J148" s="114" t="n">
        <v>1448.33</v>
      </c>
      <c r="K148" s="114" t="n">
        <v>0</v>
      </c>
      <c r="L148" s="114" t="n">
        <v>4187.06</v>
      </c>
      <c r="M148" s="114" t="n">
        <v>1931.63</v>
      </c>
      <c r="N148" s="114" t="n">
        <v>1521.19</v>
      </c>
      <c r="O148" s="114" t="n">
        <v>1997.43</v>
      </c>
      <c r="P148" s="114" t="n">
        <v>1997.43</v>
      </c>
      <c r="Q148" s="114" t="n">
        <v>1283.64</v>
      </c>
      <c r="R148" s="112" t="n"/>
      <c r="S148" s="112">
        <f>+SUM($F148:$Q148)</f>
        <v/>
      </c>
      <c r="T148" s="115">
        <f>+IFERROR(($S148/T$4),0)</f>
        <v/>
      </c>
      <c r="U148" s="112" t="n"/>
      <c r="V148" s="113" t="n">
        <v>1678.54</v>
      </c>
      <c r="W148" s="114" t="n">
        <v>1417.68</v>
      </c>
      <c r="X148" s="114" t="n">
        <v>1417.68</v>
      </c>
      <c r="Y148" s="114" t="n">
        <v>1417.68</v>
      </c>
      <c r="Z148" s="114" t="n">
        <v>1417.68</v>
      </c>
      <c r="AA148" s="114" t="n">
        <v>1891.25</v>
      </c>
      <c r="AB148" s="114" t="n">
        <v>1891.25</v>
      </c>
      <c r="AC148" s="114" t="n">
        <v>1891.25</v>
      </c>
      <c r="AD148" s="114" t="n">
        <v>1891.25</v>
      </c>
      <c r="AE148" s="114" t="n">
        <v>1891.25</v>
      </c>
      <c r="AF148" s="114" t="n">
        <v>1891.25</v>
      </c>
      <c r="AG148" s="114" t="n">
        <v>0</v>
      </c>
      <c r="AH148" s="112" t="n"/>
      <c r="AI148" s="112">
        <f>+SUM($V148:$AG148)</f>
        <v/>
      </c>
      <c r="AJ148" s="115">
        <f>+IFERROR(($AI148/AJ$4),0)</f>
        <v/>
      </c>
      <c r="AL148" s="85">
        <f>+IFERROR((AI148/AI$152),0)</f>
        <v/>
      </c>
      <c r="AM148" s="94" t="inlineStr">
        <is>
          <t>% of Payroll Expense</t>
        </is>
      </c>
    </row>
    <row r="149" ht="15" customHeight="1">
      <c r="C149" s="51" t="inlineStr">
        <is>
          <t>7865-0000</t>
        </is>
      </c>
      <c r="D149" s="19" t="inlineStr">
        <is>
          <t>Workers Compensation</t>
        </is>
      </c>
      <c r="E149" s="112" t="n"/>
      <c r="F149" s="113" t="n">
        <v>268.22</v>
      </c>
      <c r="G149" s="114" t="n">
        <v>227.93</v>
      </c>
      <c r="H149" s="114" t="n">
        <v>214.26</v>
      </c>
      <c r="I149" s="114" t="n">
        <v>286.48</v>
      </c>
      <c r="J149" s="114" t="n">
        <v>269.77</v>
      </c>
      <c r="K149" s="114" t="n">
        <v>290.92</v>
      </c>
      <c r="L149" s="114" t="n">
        <v>355.47</v>
      </c>
      <c r="M149" s="114" t="n">
        <v>283.71</v>
      </c>
      <c r="N149" s="114" t="n">
        <v>438.06</v>
      </c>
      <c r="O149" s="114" t="n">
        <v>334.58</v>
      </c>
      <c r="P149" s="114" t="n">
        <v>283.89</v>
      </c>
      <c r="Q149" s="114" t="n">
        <v>283.73</v>
      </c>
      <c r="R149" s="112" t="n"/>
      <c r="S149" s="112">
        <f>+SUM($F149:$Q149)</f>
        <v/>
      </c>
      <c r="T149" s="115">
        <f>+IFERROR(($S149/T$4),0)</f>
        <v/>
      </c>
      <c r="U149" s="112" t="n"/>
      <c r="V149" s="113" t="n">
        <v>263.84</v>
      </c>
      <c r="W149" s="114" t="n">
        <v>242.35</v>
      </c>
      <c r="X149" s="114" t="n">
        <v>237.06</v>
      </c>
      <c r="Y149" s="114" t="n">
        <v>464.55</v>
      </c>
      <c r="Z149" s="114" t="n">
        <v>288.61</v>
      </c>
      <c r="AA149" s="114" t="n">
        <v>299.09</v>
      </c>
      <c r="AB149" s="114" t="n">
        <v>340.57</v>
      </c>
      <c r="AC149" s="114" t="n">
        <v>292.45</v>
      </c>
      <c r="AD149" s="114" t="n">
        <v>350.04</v>
      </c>
      <c r="AE149" s="114" t="n">
        <v>355.04</v>
      </c>
      <c r="AF149" s="114" t="n">
        <v>312.14</v>
      </c>
      <c r="AG149" s="114" t="n">
        <v>234.38</v>
      </c>
      <c r="AH149" s="112" t="n"/>
      <c r="AI149" s="112">
        <f>+SUM($V149:$AG149)</f>
        <v/>
      </c>
      <c r="AJ149" s="115">
        <f>+IFERROR(($AI149/AJ$4),0)</f>
        <v/>
      </c>
      <c r="AL149" s="85">
        <f>+IFERROR((AI149/AI$152),0)</f>
        <v/>
      </c>
      <c r="AM149" s="94" t="inlineStr">
        <is>
          <t>% of Payroll Expense</t>
        </is>
      </c>
    </row>
    <row r="150" ht="15" customHeight="1">
      <c r="C150" s="51" t="inlineStr">
        <is>
          <t>7866-0000</t>
        </is>
      </c>
      <c r="D150" s="19" t="inlineStr">
        <is>
          <t>Temporary Labor - Office</t>
        </is>
      </c>
      <c r="E150" s="112" t="n"/>
      <c r="F150" s="113" t="n">
        <v>0</v>
      </c>
      <c r="G150" s="114" t="n">
        <v>478.8</v>
      </c>
      <c r="H150" s="114" t="n">
        <v>0</v>
      </c>
      <c r="I150" s="114" t="n">
        <v>4953.78</v>
      </c>
      <c r="J150" s="114" t="n">
        <v>2049.84</v>
      </c>
      <c r="K150" s="114" t="n">
        <v>2043.27</v>
      </c>
      <c r="L150" s="114" t="n">
        <v>0</v>
      </c>
      <c r="M150" s="114" t="n">
        <v>0</v>
      </c>
      <c r="N150" s="114" t="n">
        <v>0</v>
      </c>
      <c r="O150" s="114" t="n">
        <v>0</v>
      </c>
      <c r="P150" s="114" t="n">
        <v>1546.49</v>
      </c>
      <c r="Q150" s="114" t="n">
        <v>5372.28</v>
      </c>
      <c r="R150" s="112" t="n"/>
      <c r="S150" s="112">
        <f>+SUM($F150:$Q150)</f>
        <v/>
      </c>
      <c r="T150" s="115">
        <f>+IFERROR(($S150/T$4),0)</f>
        <v/>
      </c>
      <c r="U150" s="112" t="n"/>
      <c r="V150" s="113" t="n">
        <v>3429.2</v>
      </c>
      <c r="W150" s="114" t="n">
        <v>3836.91</v>
      </c>
      <c r="X150" s="114" t="n">
        <v>3610.79</v>
      </c>
      <c r="Y150" s="114" t="n">
        <v>210.24</v>
      </c>
      <c r="Z150" s="114" t="n">
        <v>0</v>
      </c>
      <c r="AA150" s="114" t="n">
        <v>0</v>
      </c>
      <c r="AB150" s="114" t="n">
        <v>0</v>
      </c>
      <c r="AC150" s="114" t="n">
        <v>0</v>
      </c>
      <c r="AD150" s="114" t="n">
        <v>0</v>
      </c>
      <c r="AE150" s="114" t="n">
        <v>0</v>
      </c>
      <c r="AF150" s="114" t="n">
        <v>0</v>
      </c>
      <c r="AG150" s="114" t="n">
        <v>2330</v>
      </c>
      <c r="AH150" s="112" t="n"/>
      <c r="AI150" s="112">
        <f>+SUM($V150:$AG150)</f>
        <v/>
      </c>
      <c r="AJ150" s="115">
        <f>+IFERROR(($AI150/AJ$4),0)</f>
        <v/>
      </c>
      <c r="AL150" s="85">
        <f>+IFERROR((AI150/AI$152),0)</f>
        <v/>
      </c>
      <c r="AM150" s="94" t="inlineStr">
        <is>
          <t>% of Payroll Expense</t>
        </is>
      </c>
    </row>
    <row r="151" ht="15" customHeight="1">
      <c r="C151" s="51" t="inlineStr">
        <is>
          <t>7867-0000</t>
        </is>
      </c>
      <c r="D151" s="19" t="inlineStr">
        <is>
          <t>Temporary Labor - Maintenance</t>
        </is>
      </c>
      <c r="E151" s="112" t="n"/>
      <c r="F151" s="116" t="n">
        <v>3426.49</v>
      </c>
      <c r="G151" s="117" t="n">
        <v>3012.45</v>
      </c>
      <c r="H151" s="117" t="n">
        <v>2234.4</v>
      </c>
      <c r="I151" s="117" t="n">
        <v>4620.38</v>
      </c>
      <c r="J151" s="117" t="n">
        <v>3192</v>
      </c>
      <c r="K151" s="117" t="n">
        <v>2234.4</v>
      </c>
      <c r="L151" s="117" t="n">
        <v>0</v>
      </c>
      <c r="M151" s="117" t="n">
        <v>2352.38</v>
      </c>
      <c r="N151" s="117" t="n">
        <v>3672</v>
      </c>
      <c r="O151" s="117" t="n">
        <v>4590</v>
      </c>
      <c r="P151" s="117" t="n">
        <v>3672</v>
      </c>
      <c r="Q151" s="117" t="n">
        <v>4039.2</v>
      </c>
      <c r="R151" s="127" t="n"/>
      <c r="S151" s="112">
        <f>+SUM($F151:$Q151)</f>
        <v/>
      </c>
      <c r="T151" s="115">
        <f>+IFERROR(($S151/T$4),0)</f>
        <v/>
      </c>
      <c r="U151" s="112" t="n"/>
      <c r="V151" s="116" t="n">
        <v>4039.2</v>
      </c>
      <c r="W151" s="117" t="n">
        <v>2754</v>
      </c>
      <c r="X151" s="117" t="n">
        <v>4768.64</v>
      </c>
      <c r="Y151" s="117" t="n">
        <v>3072.88</v>
      </c>
      <c r="Z151" s="117" t="n">
        <v>2953.28</v>
      </c>
      <c r="AA151" s="117" t="n">
        <v>4618.08</v>
      </c>
      <c r="AB151" s="117" t="n">
        <v>3986.57</v>
      </c>
      <c r="AC151" s="117" t="n">
        <v>3913.11</v>
      </c>
      <c r="AD151" s="117" t="n">
        <v>4119.41</v>
      </c>
      <c r="AE151" s="117" t="n">
        <v>2541.95</v>
      </c>
      <c r="AF151" s="117" t="n">
        <v>2870.21</v>
      </c>
      <c r="AG151" s="117" t="n">
        <v>2899.11</v>
      </c>
      <c r="AH151" s="127" t="n"/>
      <c r="AI151" s="112">
        <f>+SUM($V151:$AG151)</f>
        <v/>
      </c>
      <c r="AJ151" s="115">
        <f>+IFERROR(($AI151/AJ$4),0)</f>
        <v/>
      </c>
      <c r="AL151" s="85">
        <f>+IFERROR((AI151/AI$152),0)</f>
        <v/>
      </c>
      <c r="AM151" s="94" t="inlineStr">
        <is>
          <t>% of Payroll Expense</t>
        </is>
      </c>
    </row>
    <row r="152" ht="15" customHeight="1">
      <c r="C152" s="48" t="inlineStr">
        <is>
          <t>7879-9999</t>
        </is>
      </c>
      <c r="D152" s="6" t="inlineStr">
        <is>
          <t>Total Payroll Expense</t>
        </is>
      </c>
      <c r="E152" s="118" t="n"/>
      <c r="F152" s="119">
        <f>SUM(F141:F151)</f>
        <v/>
      </c>
      <c r="G152" s="120">
        <f>SUM(G141:G151)</f>
        <v/>
      </c>
      <c r="H152" s="120">
        <f>SUM(H141:H151)</f>
        <v/>
      </c>
      <c r="I152" s="120">
        <f>SUM(I141:I151)</f>
        <v/>
      </c>
      <c r="J152" s="120">
        <f>SUM(J141:J151)</f>
        <v/>
      </c>
      <c r="K152" s="120">
        <f>SUM(K141:K151)</f>
        <v/>
      </c>
      <c r="L152" s="120">
        <f>SUM(L141:L151)</f>
        <v/>
      </c>
      <c r="M152" s="120">
        <f>SUM(M141:M151)</f>
        <v/>
      </c>
      <c r="N152" s="120">
        <f>SUM(N141:N151)</f>
        <v/>
      </c>
      <c r="O152" s="120">
        <f>SUM(O141:O151)</f>
        <v/>
      </c>
      <c r="P152" s="120">
        <f>SUM(P141:P151)</f>
        <v/>
      </c>
      <c r="Q152" s="120">
        <f>SUM(Q141:Q151)</f>
        <v/>
      </c>
      <c r="R152" s="120" t="n"/>
      <c r="S152" s="120">
        <f>SUM(S141:S151)</f>
        <v/>
      </c>
      <c r="T152" s="121">
        <f>SUM(T141:T151)</f>
        <v/>
      </c>
      <c r="U152" s="118" t="n"/>
      <c r="V152" s="119">
        <f>SUM(V141:V151)</f>
        <v/>
      </c>
      <c r="W152" s="120">
        <f>SUM(W141:W151)</f>
        <v/>
      </c>
      <c r="X152" s="120">
        <f>SUM(X141:X151)</f>
        <v/>
      </c>
      <c r="Y152" s="120">
        <f>SUM(Y141:Y151)</f>
        <v/>
      </c>
      <c r="Z152" s="120">
        <f>SUM(Z141:Z151)</f>
        <v/>
      </c>
      <c r="AA152" s="120">
        <f>SUM(AA141:AA151)</f>
        <v/>
      </c>
      <c r="AB152" s="120">
        <f>SUM(AB141:AB151)</f>
        <v/>
      </c>
      <c r="AC152" s="120">
        <f>SUM(AC141:AC151)</f>
        <v/>
      </c>
      <c r="AD152" s="120">
        <f>SUM(AD141:AD151)</f>
        <v/>
      </c>
      <c r="AE152" s="120">
        <f>SUM(AE141:AE151)</f>
        <v/>
      </c>
      <c r="AF152" s="120">
        <f>SUM(AF141:AF151)</f>
        <v/>
      </c>
      <c r="AG152" s="120">
        <f>SUM(AG141:AG151)</f>
        <v/>
      </c>
      <c r="AH152" s="120" t="n"/>
      <c r="AI152" s="120">
        <f>SUM(AI141:AI151)</f>
        <v/>
      </c>
      <c r="AJ152" s="121">
        <f>SUM(AJ141:AJ151)</f>
        <v/>
      </c>
      <c r="AL152" s="86">
        <f>SUM(AL141:AL151)</f>
        <v/>
      </c>
      <c r="AM152" s="96" t="inlineStr">
        <is>
          <t>% of Payroll Expense</t>
        </is>
      </c>
    </row>
    <row r="153" ht="3" customHeight="1">
      <c r="C153" s="51" t="n"/>
      <c r="D153" s="14" t="n"/>
      <c r="E153" s="122" t="n"/>
      <c r="F153" s="128" t="n"/>
      <c r="G153" s="129" t="n"/>
      <c r="H153" s="129" t="n"/>
      <c r="I153" s="129" t="n"/>
      <c r="J153" s="129" t="n"/>
      <c r="K153" s="129" t="n"/>
      <c r="L153" s="129" t="n"/>
      <c r="M153" s="129" t="n"/>
      <c r="N153" s="129" t="n"/>
      <c r="O153" s="129" t="n"/>
      <c r="P153" s="129" t="n"/>
      <c r="Q153" s="129" t="n"/>
      <c r="R153" s="129" t="n"/>
      <c r="S153" s="129" t="n"/>
      <c r="T153" s="130" t="n"/>
      <c r="U153" s="122" t="n"/>
      <c r="V153" s="128" t="n"/>
      <c r="W153" s="129" t="n"/>
      <c r="X153" s="129" t="n"/>
      <c r="Y153" s="129" t="n"/>
      <c r="Z153" s="129" t="n"/>
      <c r="AA153" s="129" t="n"/>
      <c r="AB153" s="129" t="n"/>
      <c r="AC153" s="129" t="n"/>
      <c r="AD153" s="129" t="n"/>
      <c r="AE153" s="129" t="n"/>
      <c r="AF153" s="129" t="n"/>
      <c r="AG153" s="129" t="n"/>
      <c r="AH153" s="129" t="n"/>
      <c r="AI153" s="129" t="n"/>
      <c r="AJ153" s="130" t="n"/>
      <c r="AL153" s="89" t="n"/>
    </row>
    <row r="154" ht="15" customHeight="1">
      <c r="C154" s="68" t="inlineStr">
        <is>
          <t>7895-9999</t>
        </is>
      </c>
      <c r="D154" s="40" t="inlineStr">
        <is>
          <t>Total Operating Expense</t>
        </is>
      </c>
      <c r="E154" s="131" t="n"/>
      <c r="F154" s="132">
        <f>+SUM(F83,F96,F100,F105,F109,F138,F152)</f>
        <v/>
      </c>
      <c r="G154" s="133">
        <f>+SUM(G83,G96,G100,G105,G109,G138,G152)</f>
        <v/>
      </c>
      <c r="H154" s="133">
        <f>+SUM(H83,H96,H100,H105,H109,H138,H152)</f>
        <v/>
      </c>
      <c r="I154" s="133">
        <f>+SUM(I83,I96,I100,I105,I109,I138,I152)</f>
        <v/>
      </c>
      <c r="J154" s="133">
        <f>+SUM(J83,J96,J100,J105,J109,J138,J152)</f>
        <v/>
      </c>
      <c r="K154" s="133">
        <f>+SUM(K83,K96,K100,K105,K109,K138,K152)</f>
        <v/>
      </c>
      <c r="L154" s="133">
        <f>+SUM(L83,L96,L100,L105,L109,L138,L152)</f>
        <v/>
      </c>
      <c r="M154" s="133">
        <f>+SUM(M83,M96,M100,M105,M109,M138,M152)</f>
        <v/>
      </c>
      <c r="N154" s="133">
        <f>+SUM(N83,N96,N100,N105,N109,N138,N152)</f>
        <v/>
      </c>
      <c r="O154" s="133">
        <f>+SUM(O83,O96,O100,O105,O109,O138,O152)</f>
        <v/>
      </c>
      <c r="P154" s="133">
        <f>+SUM(P83,P96,P100,P105,P109,P138,P152)</f>
        <v/>
      </c>
      <c r="Q154" s="133">
        <f>+SUM(Q83,Q96,Q100,Q105,Q109,Q138,Q152)</f>
        <v/>
      </c>
      <c r="R154" s="133" t="n"/>
      <c r="S154" s="133">
        <f>+SUM(S83,S96,S100,S105,S109,S138,S152)</f>
        <v/>
      </c>
      <c r="T154" s="134">
        <f>+SUM(T83,T96,T100,T105,T109,T138,T152)</f>
        <v/>
      </c>
      <c r="U154" s="131" t="n"/>
      <c r="V154" s="132">
        <f>+SUM(V83,V96,V100,V105,V109,V138,V152)</f>
        <v/>
      </c>
      <c r="W154" s="133">
        <f>+SUM(W83,W96,W100,W105,W109,W138,W152)</f>
        <v/>
      </c>
      <c r="X154" s="133">
        <f>+SUM(X83,X96,X100,X105,X109,X138,X152)</f>
        <v/>
      </c>
      <c r="Y154" s="133">
        <f>+SUM(Y83,Y96,Y100,Y105,Y109,Y138,Y152)</f>
        <v/>
      </c>
      <c r="Z154" s="133">
        <f>+SUM(Z83,Z96,Z100,Z105,Z109,Z138,Z152)</f>
        <v/>
      </c>
      <c r="AA154" s="133">
        <f>+SUM(AA83,AA96,AA100,AA105,AA109,AA138,AA152)</f>
        <v/>
      </c>
      <c r="AB154" s="133">
        <f>+SUM(AB83,AB96,AB100,AB105,AB109,AB138,AB152)</f>
        <v/>
      </c>
      <c r="AC154" s="133">
        <f>+SUM(AC83,AC96,AC100,AC105,AC109,AC138,AC152)</f>
        <v/>
      </c>
      <c r="AD154" s="133">
        <f>+SUM(AD83,AD96,AD100,AD105,AD109,AD138,AD152)</f>
        <v/>
      </c>
      <c r="AE154" s="133">
        <f>+SUM(AE83,AE96,AE100,AE105,AE109,AE138,AE152)</f>
        <v/>
      </c>
      <c r="AF154" s="133">
        <f>+SUM(AF83,AF96,AF100,AF105,AF109,AF138,AF152)</f>
        <v/>
      </c>
      <c r="AG154" s="133">
        <f>+SUM(AG83,AG96,AG100,AG105,AG109,AG138,AG152)</f>
        <v/>
      </c>
      <c r="AH154" s="133" t="n"/>
      <c r="AI154" s="133">
        <f>+SUM(AI83,AI96,AI100,AI105,AI109,AI138,AI152)</f>
        <v/>
      </c>
      <c r="AJ154" s="134">
        <f>+SUM(AJ83,AJ96,AJ100,AJ105,AJ109,AJ138,AJ152)</f>
        <v/>
      </c>
      <c r="AL154" s="90">
        <f>+IFERROR((AI154/AI$44),0)</f>
        <v/>
      </c>
      <c r="AM154" s="95" t="inlineStr">
        <is>
          <t>% of Total Income</t>
        </is>
      </c>
    </row>
    <row r="155" ht="3" customHeight="1">
      <c r="C155" s="51" t="n"/>
      <c r="D155" s="14" t="n"/>
      <c r="E155" s="122" t="n"/>
      <c r="F155" s="128" t="n"/>
      <c r="G155" s="129" t="n"/>
      <c r="H155" s="129" t="n"/>
      <c r="I155" s="129" t="n"/>
      <c r="J155" s="129" t="n"/>
      <c r="K155" s="129" t="n"/>
      <c r="L155" s="129" t="n"/>
      <c r="M155" s="129" t="n"/>
      <c r="N155" s="129" t="n"/>
      <c r="O155" s="129" t="n"/>
      <c r="P155" s="129" t="n"/>
      <c r="Q155" s="129" t="n"/>
      <c r="R155" s="129" t="n"/>
      <c r="S155" s="129" t="n"/>
      <c r="T155" s="130" t="n"/>
      <c r="U155" s="122" t="n"/>
      <c r="V155" s="128" t="n"/>
      <c r="W155" s="129" t="n"/>
      <c r="X155" s="129" t="n"/>
      <c r="Y155" s="129" t="n"/>
      <c r="Z155" s="129" t="n"/>
      <c r="AA155" s="129" t="n"/>
      <c r="AB155" s="129" t="n"/>
      <c r="AC155" s="129" t="n"/>
      <c r="AD155" s="129" t="n"/>
      <c r="AE155" s="129" t="n"/>
      <c r="AF155" s="129" t="n"/>
      <c r="AG155" s="129" t="n"/>
      <c r="AH155" s="129" t="n"/>
      <c r="AI155" s="129" t="n"/>
      <c r="AJ155" s="130" t="n"/>
      <c r="AL155" s="89" t="n"/>
    </row>
    <row r="156" ht="15" customHeight="1">
      <c r="C156" s="68" t="inlineStr">
        <is>
          <t>7900-0000</t>
        </is>
      </c>
      <c r="D156" s="40" t="inlineStr">
        <is>
          <t>Net Operating Income (Loss)</t>
        </is>
      </c>
      <c r="E156" s="131" t="n"/>
      <c r="F156" s="132">
        <f>+SUM(F44,-F154)</f>
        <v/>
      </c>
      <c r="G156" s="133">
        <f>+SUM(G44,-G154)</f>
        <v/>
      </c>
      <c r="H156" s="133">
        <f>+SUM(H44,-H154)</f>
        <v/>
      </c>
      <c r="I156" s="133">
        <f>+SUM(I44,-I154)</f>
        <v/>
      </c>
      <c r="J156" s="133">
        <f>+SUM(J44,-J154)</f>
        <v/>
      </c>
      <c r="K156" s="133">
        <f>+SUM(K44,-K154)</f>
        <v/>
      </c>
      <c r="L156" s="133">
        <f>+SUM(L44,-L154)</f>
        <v/>
      </c>
      <c r="M156" s="133">
        <f>+SUM(M44,-M154)</f>
        <v/>
      </c>
      <c r="N156" s="133">
        <f>+SUM(N44,-N154)</f>
        <v/>
      </c>
      <c r="O156" s="133">
        <f>+SUM(O44,-O154)</f>
        <v/>
      </c>
      <c r="P156" s="133">
        <f>+SUM(P44,-P154)</f>
        <v/>
      </c>
      <c r="Q156" s="133">
        <f>+SUM(Q44,-Q154)</f>
        <v/>
      </c>
      <c r="R156" s="133" t="n"/>
      <c r="S156" s="133">
        <f>+SUM(S44,-S154)</f>
        <v/>
      </c>
      <c r="T156" s="134">
        <f>+SUM(T44,-T154)</f>
        <v/>
      </c>
      <c r="U156" s="131" t="n"/>
      <c r="V156" s="132">
        <f>+SUM(V44,-V154)</f>
        <v/>
      </c>
      <c r="W156" s="133">
        <f>+SUM(W44,-W154)</f>
        <v/>
      </c>
      <c r="X156" s="133">
        <f>+SUM(X44,-X154)</f>
        <v/>
      </c>
      <c r="Y156" s="133">
        <f>+SUM(Y44,-Y154)</f>
        <v/>
      </c>
      <c r="Z156" s="133">
        <f>+SUM(Z44,-Z154)</f>
        <v/>
      </c>
      <c r="AA156" s="133">
        <f>+SUM(AA44,-AA154)</f>
        <v/>
      </c>
      <c r="AB156" s="133">
        <f>+SUM(AB44,-AB154)</f>
        <v/>
      </c>
      <c r="AC156" s="133">
        <f>+SUM(AC44,-AC154)</f>
        <v/>
      </c>
      <c r="AD156" s="133">
        <f>+SUM(AD44,-AD154)</f>
        <v/>
      </c>
      <c r="AE156" s="133">
        <f>+SUM(AE44,-AE154)</f>
        <v/>
      </c>
      <c r="AF156" s="133">
        <f>+SUM(AF44,-AF154)</f>
        <v/>
      </c>
      <c r="AG156" s="133">
        <f>+SUM(AG44,-AG154)</f>
        <v/>
      </c>
      <c r="AH156" s="133" t="n"/>
      <c r="AI156" s="133">
        <f>+SUM(AI44,-AI154)</f>
        <v/>
      </c>
      <c r="AJ156" s="134">
        <f>+SUM(AJ44,-AJ154)</f>
        <v/>
      </c>
      <c r="AL156" s="90">
        <f>+IFERROR((AI156/AI$44),0)</f>
        <v/>
      </c>
      <c r="AM156" s="95" t="inlineStr">
        <is>
          <t>% of Total Income</t>
        </is>
      </c>
    </row>
    <row r="157" ht="3" customHeight="1">
      <c r="C157" s="75" t="n"/>
      <c r="D157" s="76" t="n"/>
      <c r="E157" s="76" t="n"/>
      <c r="F157" s="75" t="n"/>
      <c r="G157" s="76" t="n"/>
      <c r="H157" s="76" t="n"/>
      <c r="I157" s="76" t="n"/>
      <c r="J157" s="76" t="n"/>
      <c r="K157" s="76" t="n"/>
      <c r="L157" s="76" t="n"/>
      <c r="M157" s="76" t="n"/>
      <c r="N157" s="76" t="n"/>
      <c r="O157" s="76" t="n"/>
      <c r="P157" s="76" t="n"/>
      <c r="Q157" s="76" t="n"/>
      <c r="R157" s="76" t="n"/>
      <c r="S157" s="76" t="n"/>
      <c r="T157" s="77" t="n"/>
      <c r="U157" s="76" t="n"/>
      <c r="V157" s="75" t="n"/>
      <c r="W157" s="76" t="n"/>
      <c r="X157" s="76" t="n"/>
      <c r="Y157" s="76" t="n"/>
      <c r="Z157" s="76" t="n"/>
      <c r="AA157" s="76" t="n"/>
      <c r="AB157" s="76" t="n"/>
      <c r="AC157" s="76" t="n"/>
      <c r="AD157" s="76" t="n"/>
      <c r="AE157" s="76" t="n"/>
      <c r="AF157" s="76" t="n"/>
      <c r="AG157" s="76" t="n"/>
      <c r="AH157" s="76" t="n"/>
      <c r="AI157" s="76" t="n"/>
      <c r="AJ157" s="77" t="n"/>
      <c r="AL157" s="14" t="n"/>
    </row>
    <row r="158">
      <c r="AL158" s="36" t="n"/>
    </row>
  </sheetData>
  <pageMargins left="0.7" right="0.7" top="0.7" bottom="0.7" header="0.5" footer="0.5"/>
  <pageSetup orientation="landscape" paperSize="5" fitToHeight="990" useFirstPageNumber="1"/>
  <headerFooter alignWithMargins="0">
    <oddHeader>&amp;R&amp;B&amp;D &amp;T</oddHeader>
    <oddFooter>&amp;C&amp;B Page &amp;P of &amp;N</oddFooter>
    <evenHeader/>
    <evenFooter/>
    <firstHeader/>
    <firstFooter/>
  </headerFooter>
  <rowBreaks count="1" manualBreakCount="1">
    <brk id="52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2025-03-07T13:16:48Z</dcterms:created>
  <dcterms:modified xsi:type="dcterms:W3CDTF">2025-03-07T13:16:49Z</dcterms:modified>
  <cp:lastModifiedBy>Matt Borgeson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