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460" windowWidth="28800" windowHeight="16460"/>
  </bookViews>
  <sheets>
    <sheet name="Sheet1" sheetId="1" r:id="rId1"/>
  </sheets>
  <calcPr calcId="140001" iterate="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E75" i="1"/>
  <c r="E76" i="1"/>
  <c r="E83" i="1"/>
  <c r="E84" i="1"/>
  <c r="E88" i="1"/>
  <c r="E91" i="1"/>
  <c r="D83" i="1"/>
  <c r="D84" i="1"/>
  <c r="D88" i="1"/>
  <c r="C83" i="1"/>
  <c r="C84" i="1"/>
  <c r="C88" i="1"/>
  <c r="B83" i="1"/>
  <c r="D73" i="1"/>
  <c r="D75" i="1"/>
  <c r="D76" i="1"/>
  <c r="C73" i="1"/>
  <c r="C75" i="1"/>
  <c r="C76" i="1"/>
  <c r="B73" i="1"/>
  <c r="B75" i="1"/>
  <c r="C22" i="1"/>
  <c r="C23" i="1"/>
  <c r="C90" i="1"/>
  <c r="D22" i="1"/>
  <c r="D23" i="1"/>
  <c r="E22" i="1"/>
  <c r="E23" i="1"/>
  <c r="E78" i="1"/>
  <c r="B22" i="1"/>
  <c r="B23" i="1"/>
  <c r="B90" i="1"/>
  <c r="F13" i="1"/>
  <c r="F14" i="1"/>
  <c r="F15" i="1"/>
  <c r="F21" i="1"/>
  <c r="F27" i="1"/>
  <c r="F28" i="1"/>
  <c r="F29" i="1"/>
  <c r="F30" i="1"/>
  <c r="F31" i="1"/>
  <c r="F32" i="1"/>
  <c r="F33" i="1"/>
  <c r="F34" i="1"/>
  <c r="F36" i="1"/>
  <c r="F37" i="1"/>
  <c r="F38" i="1"/>
  <c r="F39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4" i="1"/>
  <c r="F86" i="1"/>
  <c r="F87" i="1"/>
  <c r="F11" i="1"/>
  <c r="D91" i="1"/>
  <c r="F83" i="1"/>
  <c r="C91" i="1"/>
  <c r="D78" i="1"/>
  <c r="D90" i="1"/>
  <c r="D93" i="1"/>
  <c r="C93" i="1"/>
  <c r="F75" i="1"/>
  <c r="E90" i="1"/>
  <c r="E93" i="1"/>
  <c r="B84" i="1"/>
  <c r="F84" i="1"/>
  <c r="C78" i="1"/>
  <c r="B88" i="1"/>
  <c r="F88" i="1"/>
  <c r="B76" i="1"/>
  <c r="F22" i="1"/>
  <c r="F73" i="1"/>
  <c r="F23" i="1"/>
  <c r="F76" i="1"/>
  <c r="B91" i="1"/>
  <c r="F90" i="1"/>
  <c r="B78" i="1"/>
  <c r="F78" i="1"/>
  <c r="B93" i="1"/>
  <c r="F93" i="1"/>
  <c r="F91" i="1"/>
</calcChain>
</file>

<file path=xl/sharedStrings.xml><?xml version="1.0" encoding="utf-8"?>
<sst xmlns="http://schemas.openxmlformats.org/spreadsheetml/2006/main" count="94" uniqueCount="94">
  <si>
    <r>
      <rPr>
        <b/>
        <sz val="9"/>
        <rFont val="Arial"/>
        <family val="2"/>
      </rPr>
      <t xml:space="preserve">Exported On: </t>
    </r>
    <r>
      <rPr>
        <sz val="9"/>
        <rFont val="Arial"/>
        <family val="2"/>
      </rPr>
      <t>05/15/2020 05:54 PM</t>
    </r>
  </si>
  <si>
    <r>
      <rPr>
        <b/>
        <sz val="11"/>
        <rFont val="Arial"/>
        <family val="2"/>
      </rPr>
      <t xml:space="preserve">Period Range: </t>
    </r>
    <r>
      <rPr>
        <sz val="11"/>
        <rFont val="Arial"/>
        <family val="1"/>
      </rPr>
      <t>Jan 2020 to Dec 2020</t>
    </r>
  </si>
  <si>
    <r>
      <rPr>
        <b/>
        <sz val="11"/>
        <rFont val="Arial"/>
        <family val="2"/>
      </rPr>
      <t xml:space="preserve">Accounting Basis: </t>
    </r>
    <r>
      <rPr>
        <sz val="11"/>
        <rFont val="Arial"/>
        <family val="1"/>
      </rPr>
      <t>Cash</t>
    </r>
  </si>
  <si>
    <r>
      <rPr>
        <b/>
        <sz val="11"/>
        <rFont val="Arial"/>
        <family val="2"/>
      </rPr>
      <t xml:space="preserve">Level of Detail: </t>
    </r>
    <r>
      <rPr>
        <sz val="11"/>
        <rFont val="Arial"/>
        <family val="1"/>
      </rPr>
      <t>Detail View</t>
    </r>
  </si>
  <si>
    <t>Account Name</t>
  </si>
  <si>
    <t>Jan 2020</t>
  </si>
  <si>
    <t>Feb 2020</t>
  </si>
  <si>
    <t>Mar 2020</t>
  </si>
  <si>
    <t>Apr 2020</t>
  </si>
  <si>
    <t>Operating Income &amp; Expense</t>
  </si>
  <si>
    <t xml:space="preserve">    Income</t>
  </si>
  <si>
    <t xml:space="preserve">        OPERATING REVENUE</t>
  </si>
  <si>
    <t xml:space="preserve">            Total RENTAL REVENUE</t>
  </si>
  <si>
    <t xml:space="preserve">            RECOVERY REVENUE</t>
  </si>
  <si>
    <t xml:space="preserve">                Recovery - Utilities</t>
  </si>
  <si>
    <t xml:space="preserve">                Recovery - Misc</t>
  </si>
  <si>
    <t xml:space="preserve">            Total RECOVERY REVENUE</t>
  </si>
  <si>
    <t xml:space="preserve">            OTHER REVENUE</t>
  </si>
  <si>
    <t xml:space="preserve">                Late Fees</t>
  </si>
  <si>
    <t xml:space="preserve">                Forfeiture / Bad Debt Recovery</t>
  </si>
  <si>
    <t xml:space="preserve">                Non-Refundable Fees</t>
  </si>
  <si>
    <t xml:space="preserve">                App Fees</t>
  </si>
  <si>
    <t xml:space="preserve">            Total OTHER REVENUE</t>
  </si>
  <si>
    <t xml:space="preserve">        Total OPERATING REVENUE</t>
  </si>
  <si>
    <t xml:space="preserve">    Total Operating Income</t>
  </si>
  <si>
    <t xml:space="preserve">    Expense</t>
  </si>
  <si>
    <t xml:space="preserve">        OPERATING EXPENSE</t>
  </si>
  <si>
    <t xml:space="preserve">            EMPLOYEES &amp; BENEFITS</t>
  </si>
  <si>
    <t xml:space="preserve">                Payroll</t>
  </si>
  <si>
    <t xml:space="preserve">                Bonuses</t>
  </si>
  <si>
    <t xml:space="preserve">                Payroll Taxes</t>
  </si>
  <si>
    <t xml:space="preserve">                Medical / Dental / Life Insur</t>
  </si>
  <si>
    <t xml:space="preserve">                Training</t>
  </si>
  <si>
    <t xml:space="preserve">                Benefits Administration</t>
  </si>
  <si>
    <t xml:space="preserve">                Recruiting</t>
  </si>
  <si>
    <t xml:space="preserve">            Total EMPLOYEES &amp; BENEFITS</t>
  </si>
  <si>
    <t xml:space="preserve">            MARKETING &amp; LEASING</t>
  </si>
  <si>
    <t xml:space="preserve">                Advertising</t>
  </si>
  <si>
    <t xml:space="preserve">                Promotions</t>
  </si>
  <si>
    <t xml:space="preserve">                Referral Fees</t>
  </si>
  <si>
    <t xml:space="preserve">            Total MARKETING &amp; LEASING</t>
  </si>
  <si>
    <t xml:space="preserve">            ADMINISTRATIVE</t>
  </si>
  <si>
    <t xml:space="preserve">                Office Supplies</t>
  </si>
  <si>
    <t xml:space="preserve">                Telecommunications</t>
  </si>
  <si>
    <t xml:space="preserve">                Management Fees</t>
  </si>
  <si>
    <t xml:space="preserve">                Professional Fees</t>
  </si>
  <si>
    <t xml:space="preserve">                Dues / Subscriptions / Licenses</t>
  </si>
  <si>
    <t xml:space="preserve">                Travel</t>
  </si>
  <si>
    <t xml:space="preserve">            Total ADMINISTRATIVE</t>
  </si>
  <si>
    <t xml:space="preserve">            UTILITIES</t>
  </si>
  <si>
    <t xml:space="preserve">                Electricity</t>
  </si>
  <si>
    <t xml:space="preserve">                Gas</t>
  </si>
  <si>
    <t xml:space="preserve">                Water</t>
  </si>
  <si>
    <t xml:space="preserve">                Sewer</t>
  </si>
  <si>
    <t xml:space="preserve">                Refuse / Recycling</t>
  </si>
  <si>
    <t xml:space="preserve">                Internet</t>
  </si>
  <si>
    <t xml:space="preserve">            Total UTILITIES</t>
  </si>
  <si>
    <t xml:space="preserve">            MAINTENANCE</t>
  </si>
  <si>
    <t xml:space="preserve">                Facilities Maintenance</t>
  </si>
  <si>
    <t xml:space="preserve">                Janitorial</t>
  </si>
  <si>
    <t xml:space="preserve">                Security System</t>
  </si>
  <si>
    <t xml:space="preserve">                Fire System</t>
  </si>
  <si>
    <t xml:space="preserve">                Plumbing</t>
  </si>
  <si>
    <t xml:space="preserve">                Electrical &amp; Lighting</t>
  </si>
  <si>
    <t xml:space="preserve">                Painting</t>
  </si>
  <si>
    <t xml:space="preserve">                HVAC</t>
  </si>
  <si>
    <t xml:space="preserve">                Doors, Locks, Windows</t>
  </si>
  <si>
    <t xml:space="preserve">                Repairs</t>
  </si>
  <si>
    <t xml:space="preserve">                Exterminating</t>
  </si>
  <si>
    <t xml:space="preserve">                Landscaping / Irrigation / Gates</t>
  </si>
  <si>
    <t xml:space="preserve">                Walks / Lots / Drives / Roads</t>
  </si>
  <si>
    <t xml:space="preserve">                Signage</t>
  </si>
  <si>
    <t xml:space="preserve">            Total MAINTENANCE</t>
  </si>
  <si>
    <t xml:space="preserve">            TAXES &amp; INSURANCE</t>
  </si>
  <si>
    <t xml:space="preserve">                Real Property Taxes</t>
  </si>
  <si>
    <t xml:space="preserve">                Other Insurance</t>
  </si>
  <si>
    <t xml:space="preserve">            Total TAXES &amp; INSURANCE</t>
  </si>
  <si>
    <t xml:space="preserve">        Total OPERATING EXPENSE</t>
  </si>
  <si>
    <t xml:space="preserve">    NOI - Net Operating Income</t>
  </si>
  <si>
    <t>Other Income &amp; Expense</t>
  </si>
  <si>
    <t xml:space="preserve">    Other Expense</t>
  </si>
  <si>
    <t xml:space="preserve">        OTHER EXPENSES</t>
  </si>
  <si>
    <t xml:space="preserve">            Mortg Interest #1</t>
  </si>
  <si>
    <t xml:space="preserve">        Total OTHER EXPENSES</t>
  </si>
  <si>
    <t xml:space="preserve">        NON-RECURRING EXPENSES</t>
  </si>
  <si>
    <t xml:space="preserve">            Penalties and Interest</t>
  </si>
  <si>
    <t xml:space="preserve">        Total NON-RECURRING EXPENSES</t>
  </si>
  <si>
    <t xml:space="preserve">    Total Other Expense</t>
  </si>
  <si>
    <t xml:space="preserve">    Total Income</t>
  </si>
  <si>
    <t xml:space="preserve">    Total Expense</t>
  </si>
  <si>
    <t xml:space="preserve">    Net Income</t>
  </si>
  <si>
    <t>YTD Total</t>
  </si>
  <si>
    <r>
      <rPr>
        <b/>
        <sz val="11"/>
        <rFont val="Arial"/>
        <family val="2"/>
      </rPr>
      <t xml:space="preserve">Properties: </t>
    </r>
    <r>
      <rPr>
        <sz val="11"/>
        <rFont val="Arial"/>
        <family val="1"/>
      </rPr>
      <t>Castle Apartments - NORMALIZED WITH TOWN PLACE MORTGAGE AND PROPERTY TAXES</t>
    </r>
  </si>
  <si>
    <t>Income Statement - 2020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</si>
</sst>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\-#,##0.00"/>
  </numFmts>
  <fonts count="28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9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rgb="FF30303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7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2" xfId="0" applyNumberFormat="1" applyFont="1" applyBorder="1" applyAlignment="1">
      <alignment horizontal="right"/>
    </xf>
    <xf numFmtId="164" fontId="12" fillId="0" borderId="3" xfId="0" applyNumberFormat="1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4" fontId="15" fillId="0" borderId="4" xfId="0" applyNumberFormat="1" applyFont="1" applyBorder="1" applyAlignment="1">
      <alignment horizontal="right"/>
    </xf>
    <xf numFmtId="164" fontId="16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8" fillId="0" borderId="5" xfId="0" applyNumberFormat="1" applyFont="1" applyBorder="1" applyAlignment="1">
      <alignment horizontal="righ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21" fillId="0" borderId="6" xfId="0" applyNumberFormat="1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21" fillId="0" borderId="0" xfId="0" applyNumberFormat="1" applyFont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164" fontId="17" fillId="0" borderId="0" xfId="0" applyNumberFormat="1" applyFont="1" applyBorder="1" applyAlignment="1">
      <alignment horizontal="right"/>
    </xf>
    <xf numFmtId="164" fontId="20" fillId="0" borderId="0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26" fillId="3" borderId="0" xfId="0" applyFont="1" applyFill="1" applyAlignment="1">
      <alignment horizontal="left" vertical="top"/>
    </xf>
    <xf numFmtId="0" fontId="26" fillId="2" borderId="1" xfId="0" applyFont="1" applyFill="1" applyBorder="1" applyAlignment="1">
      <alignment horizontal="left"/>
    </xf>
    <xf numFmtId="0" fontId="27" fillId="0" borderId="0" xfId="0" applyFont="1"/>
    <xf numFmtId="164" fontId="27" fillId="0" borderId="0" xfId="0" applyNumberFormat="1" applyFont="1"/>
    <xf numFmtId="0" fontId="3" fillId="4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25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showOutlineSymbols="0" showWhiteSpace="0" zoomScale="86" workbookViewId="0">
      <selection activeCell="A2" sqref="A2:E2"/>
    </sheetView>
  </sheetViews>
  <sheetFormatPr baseColWidth="10" defaultColWidth="8.85546875" defaultRowHeight="15" x14ac:dyDescent="0"/>
  <cols>
    <col min="1" max="1" width="40.140625" bestFit="1" customWidth="1"/>
    <col min="2" max="2" width="18" bestFit="1" customWidth="1"/>
    <col min="3" max="3" width="19.42578125" bestFit="1" customWidth="1"/>
    <col min="4" max="4" width="18" bestFit="1" customWidth="1"/>
    <col min="5" max="5" width="19.42578125" bestFit="1" customWidth="1"/>
    <col min="6" max="6" width="20.42578125" style="30" customWidth="1"/>
  </cols>
  <sheetData>
    <row r="1" spans="1:6" ht="21">
      <c r="A1" s="33" t="s">
        <v>93</v>
      </c>
      <c r="B1" s="33"/>
      <c r="C1" s="33"/>
      <c r="D1" s="33"/>
      <c r="E1" s="33"/>
      <c r="F1" s="33"/>
    </row>
    <row r="2" spans="1:6">
      <c r="A2" s="34" t="s">
        <v>0</v>
      </c>
      <c r="B2" s="34"/>
      <c r="C2" s="34"/>
      <c r="D2" s="34"/>
      <c r="E2" s="34"/>
      <c r="F2" s="28"/>
    </row>
    <row r="3" spans="1:6" ht="16">
      <c r="A3" s="35" t="s">
        <v>92</v>
      </c>
      <c r="B3" s="32"/>
      <c r="C3" s="32"/>
      <c r="D3" s="32"/>
      <c r="E3" s="32"/>
      <c r="F3" s="28"/>
    </row>
    <row r="4" spans="1:6" ht="16">
      <c r="A4" s="32" t="s">
        <v>1</v>
      </c>
      <c r="B4" s="32"/>
      <c r="C4" s="32"/>
      <c r="D4" s="32"/>
      <c r="E4" s="32"/>
      <c r="F4" s="28"/>
    </row>
    <row r="5" spans="1:6" ht="16">
      <c r="A5" s="32" t="s">
        <v>2</v>
      </c>
      <c r="B5" s="32"/>
      <c r="C5" s="32"/>
      <c r="D5" s="32"/>
      <c r="E5" s="32"/>
      <c r="F5" s="28"/>
    </row>
    <row r="6" spans="1:6" ht="16">
      <c r="A6" s="32" t="s">
        <v>3</v>
      </c>
      <c r="B6" s="32"/>
      <c r="C6" s="32"/>
      <c r="D6" s="32"/>
      <c r="E6" s="32"/>
      <c r="F6" s="28"/>
    </row>
    <row r="7" spans="1:6" ht="16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29" t="s">
        <v>91</v>
      </c>
    </row>
    <row r="8" spans="1:6">
      <c r="A8" s="3" t="s">
        <v>9</v>
      </c>
      <c r="B8" s="7"/>
      <c r="C8" s="11"/>
      <c r="D8" s="14"/>
      <c r="E8" s="17"/>
    </row>
    <row r="9" spans="1:6">
      <c r="A9" s="3" t="s">
        <v>10</v>
      </c>
      <c r="B9" s="7"/>
      <c r="C9" s="11"/>
      <c r="D9" s="14"/>
      <c r="E9" s="17"/>
    </row>
    <row r="10" spans="1:6">
      <c r="A10" s="3" t="s">
        <v>11</v>
      </c>
      <c r="B10" s="23"/>
      <c r="C10" s="24"/>
      <c r="D10" s="25"/>
      <c r="E10" s="26"/>
    </row>
    <row r="11" spans="1:6">
      <c r="A11" s="4" t="s">
        <v>12</v>
      </c>
      <c r="B11" s="19">
        <v>32815.67</v>
      </c>
      <c r="C11" s="20">
        <v>31624.93</v>
      </c>
      <c r="D11" s="21">
        <v>35595.760000000002</v>
      </c>
      <c r="E11" s="22">
        <v>31724.97</v>
      </c>
      <c r="F11" s="31">
        <f>SUM(B11:E11)</f>
        <v>131761.33000000002</v>
      </c>
    </row>
    <row r="12" spans="1:6">
      <c r="A12" s="3" t="s">
        <v>13</v>
      </c>
      <c r="B12" s="7"/>
      <c r="C12" s="11"/>
      <c r="D12" s="14"/>
      <c r="E12" s="17"/>
      <c r="F12" s="31"/>
    </row>
    <row r="13" spans="1:6">
      <c r="A13" s="2" t="s">
        <v>14</v>
      </c>
      <c r="B13" s="6">
        <v>0</v>
      </c>
      <c r="C13" s="10">
        <v>20</v>
      </c>
      <c r="D13" s="13">
        <v>20</v>
      </c>
      <c r="E13" s="16">
        <v>20</v>
      </c>
      <c r="F13" s="31">
        <f t="shared" ref="F13:F75" si="0">SUM(B13:E13)</f>
        <v>60</v>
      </c>
    </row>
    <row r="14" spans="1:6">
      <c r="A14" s="2" t="s">
        <v>15</v>
      </c>
      <c r="B14" s="6">
        <v>0</v>
      </c>
      <c r="C14" s="10">
        <v>5</v>
      </c>
      <c r="D14" s="13">
        <v>5</v>
      </c>
      <c r="E14" s="16">
        <v>5</v>
      </c>
      <c r="F14" s="31">
        <f t="shared" si="0"/>
        <v>15</v>
      </c>
    </row>
    <row r="15" spans="1:6">
      <c r="A15" s="4" t="s">
        <v>16</v>
      </c>
      <c r="B15" s="8">
        <v>0</v>
      </c>
      <c r="C15" s="12">
        <v>25</v>
      </c>
      <c r="D15" s="15">
        <v>25</v>
      </c>
      <c r="E15" s="18">
        <v>25</v>
      </c>
      <c r="F15" s="31">
        <f t="shared" si="0"/>
        <v>75</v>
      </c>
    </row>
    <row r="16" spans="1:6">
      <c r="A16" s="3" t="s">
        <v>17</v>
      </c>
      <c r="B16" s="7"/>
      <c r="C16" s="11"/>
      <c r="D16" s="14"/>
      <c r="E16" s="17"/>
      <c r="F16" s="31"/>
    </row>
    <row r="17" spans="1:6">
      <c r="A17" s="2" t="s">
        <v>18</v>
      </c>
      <c r="B17" s="6">
        <v>0</v>
      </c>
      <c r="C17" s="10">
        <v>0</v>
      </c>
      <c r="D17" s="13">
        <v>79</v>
      </c>
      <c r="E17" s="16">
        <v>-11</v>
      </c>
      <c r="F17" s="31">
        <f t="shared" si="0"/>
        <v>68</v>
      </c>
    </row>
    <row r="18" spans="1:6">
      <c r="A18" s="2" t="s">
        <v>19</v>
      </c>
      <c r="B18" s="6">
        <v>0</v>
      </c>
      <c r="C18" s="10">
        <v>0</v>
      </c>
      <c r="D18" s="13">
        <v>0</v>
      </c>
      <c r="E18" s="16">
        <v>0</v>
      </c>
      <c r="F18" s="31">
        <f t="shared" si="0"/>
        <v>0</v>
      </c>
    </row>
    <row r="19" spans="1:6">
      <c r="A19" s="2" t="s">
        <v>20</v>
      </c>
      <c r="B19" s="6">
        <v>150</v>
      </c>
      <c r="C19" s="10">
        <v>0</v>
      </c>
      <c r="D19" s="13">
        <v>200</v>
      </c>
      <c r="E19" s="16">
        <v>0</v>
      </c>
      <c r="F19" s="31">
        <f t="shared" si="0"/>
        <v>350</v>
      </c>
    </row>
    <row r="20" spans="1:6">
      <c r="A20" s="2" t="s">
        <v>21</v>
      </c>
      <c r="B20" s="6">
        <v>0</v>
      </c>
      <c r="C20" s="10">
        <v>40</v>
      </c>
      <c r="D20" s="13">
        <v>0</v>
      </c>
      <c r="E20" s="16">
        <v>0</v>
      </c>
      <c r="F20" s="31">
        <f t="shared" si="0"/>
        <v>40</v>
      </c>
    </row>
    <row r="21" spans="1:6">
      <c r="A21" s="4" t="s">
        <v>22</v>
      </c>
      <c r="B21" s="8">
        <v>150</v>
      </c>
      <c r="C21" s="12">
        <v>40</v>
      </c>
      <c r="D21" s="15">
        <v>279</v>
      </c>
      <c r="E21" s="18">
        <v>-11</v>
      </c>
      <c r="F21" s="31">
        <f t="shared" si="0"/>
        <v>458</v>
      </c>
    </row>
    <row r="22" spans="1:6">
      <c r="A22" s="4" t="s">
        <v>23</v>
      </c>
      <c r="B22" s="8">
        <f>B11+B21</f>
        <v>32965.67</v>
      </c>
      <c r="C22" s="8">
        <f>C11+C21</f>
        <v>31664.93</v>
      </c>
      <c r="D22" s="8">
        <f>D11+D21</f>
        <v>35874.76</v>
      </c>
      <c r="E22" s="8">
        <f>E11+E21</f>
        <v>31713.97</v>
      </c>
      <c r="F22" s="31">
        <f t="shared" si="0"/>
        <v>132219.33000000002</v>
      </c>
    </row>
    <row r="23" spans="1:6">
      <c r="A23" s="4" t="s">
        <v>24</v>
      </c>
      <c r="B23" s="27">
        <f>B22</f>
        <v>32965.67</v>
      </c>
      <c r="C23" s="27">
        <f t="shared" ref="C23:E23" si="1">C22</f>
        <v>31664.93</v>
      </c>
      <c r="D23" s="27">
        <f t="shared" si="1"/>
        <v>35874.76</v>
      </c>
      <c r="E23" s="27">
        <f t="shared" si="1"/>
        <v>31713.97</v>
      </c>
      <c r="F23" s="31">
        <f t="shared" si="0"/>
        <v>132219.33000000002</v>
      </c>
    </row>
    <row r="24" spans="1:6">
      <c r="A24" s="3" t="s">
        <v>25</v>
      </c>
      <c r="B24" s="7"/>
      <c r="C24" s="11"/>
      <c r="D24" s="14"/>
      <c r="E24" s="17"/>
      <c r="F24" s="31"/>
    </row>
    <row r="25" spans="1:6">
      <c r="A25" s="3" t="s">
        <v>26</v>
      </c>
      <c r="B25" s="7"/>
      <c r="C25" s="11"/>
      <c r="D25" s="14"/>
      <c r="E25" s="17"/>
      <c r="F25" s="31"/>
    </row>
    <row r="26" spans="1:6">
      <c r="A26" s="3" t="s">
        <v>27</v>
      </c>
      <c r="B26" s="7"/>
      <c r="C26" s="11"/>
      <c r="D26" s="14"/>
      <c r="E26" s="17"/>
      <c r="F26" s="31"/>
    </row>
    <row r="27" spans="1:6">
      <c r="A27" s="2" t="s">
        <v>28</v>
      </c>
      <c r="B27" s="6">
        <v>4423.74</v>
      </c>
      <c r="C27" s="10">
        <v>4100.68</v>
      </c>
      <c r="D27" s="13">
        <v>2403.5500000000002</v>
      </c>
      <c r="E27" s="16">
        <v>1688.04</v>
      </c>
      <c r="F27" s="31">
        <f t="shared" si="0"/>
        <v>12616.010000000002</v>
      </c>
    </row>
    <row r="28" spans="1:6">
      <c r="A28" s="2" t="s">
        <v>29</v>
      </c>
      <c r="B28" s="6">
        <v>50</v>
      </c>
      <c r="C28" s="10">
        <v>0</v>
      </c>
      <c r="D28" s="13">
        <v>75</v>
      </c>
      <c r="E28" s="16">
        <v>0</v>
      </c>
      <c r="F28" s="31">
        <f t="shared" si="0"/>
        <v>125</v>
      </c>
    </row>
    <row r="29" spans="1:6">
      <c r="A29" s="2" t="s">
        <v>30</v>
      </c>
      <c r="B29" s="6">
        <v>567.86</v>
      </c>
      <c r="C29" s="10">
        <v>540.19000000000005</v>
      </c>
      <c r="D29" s="13">
        <v>244.3</v>
      </c>
      <c r="E29" s="16">
        <v>389.06</v>
      </c>
      <c r="F29" s="31">
        <f t="shared" si="0"/>
        <v>1741.41</v>
      </c>
    </row>
    <row r="30" spans="1:6">
      <c r="A30" s="2" t="s">
        <v>31</v>
      </c>
      <c r="B30" s="6">
        <v>17.649999999999999</v>
      </c>
      <c r="C30" s="10">
        <v>1.89</v>
      </c>
      <c r="D30" s="13">
        <v>4.41</v>
      </c>
      <c r="E30" s="16">
        <v>1.89</v>
      </c>
      <c r="F30" s="31">
        <f t="shared" si="0"/>
        <v>25.84</v>
      </c>
    </row>
    <row r="31" spans="1:6">
      <c r="A31" s="2" t="s">
        <v>32</v>
      </c>
      <c r="B31" s="6">
        <v>128.78</v>
      </c>
      <c r="C31" s="10">
        <v>23.2</v>
      </c>
      <c r="D31" s="13">
        <v>0</v>
      </c>
      <c r="E31" s="16">
        <v>98.5</v>
      </c>
      <c r="F31" s="31">
        <f t="shared" si="0"/>
        <v>250.48</v>
      </c>
    </row>
    <row r="32" spans="1:6">
      <c r="A32" s="2" t="s">
        <v>33</v>
      </c>
      <c r="B32" s="6">
        <v>1.79</v>
      </c>
      <c r="C32" s="10">
        <v>0</v>
      </c>
      <c r="D32" s="13">
        <v>0</v>
      </c>
      <c r="E32" s="16">
        <v>0</v>
      </c>
      <c r="F32" s="31">
        <f t="shared" si="0"/>
        <v>1.79</v>
      </c>
    </row>
    <row r="33" spans="1:6">
      <c r="A33" s="2" t="s">
        <v>34</v>
      </c>
      <c r="B33" s="6">
        <v>0</v>
      </c>
      <c r="C33" s="10">
        <v>10.6</v>
      </c>
      <c r="D33" s="13">
        <v>0</v>
      </c>
      <c r="E33" s="16">
        <v>0</v>
      </c>
      <c r="F33" s="31">
        <f t="shared" si="0"/>
        <v>10.6</v>
      </c>
    </row>
    <row r="34" spans="1:6">
      <c r="A34" s="4" t="s">
        <v>35</v>
      </c>
      <c r="B34" s="8">
        <v>5189.82</v>
      </c>
      <c r="C34" s="12">
        <v>4676.5600000000004</v>
      </c>
      <c r="D34" s="15">
        <v>2727.26</v>
      </c>
      <c r="E34" s="18">
        <v>2177.4899999999998</v>
      </c>
      <c r="F34" s="31">
        <f t="shared" si="0"/>
        <v>14771.130000000001</v>
      </c>
    </row>
    <row r="35" spans="1:6">
      <c r="A35" s="3" t="s">
        <v>36</v>
      </c>
      <c r="B35" s="7"/>
      <c r="C35" s="11"/>
      <c r="D35" s="14"/>
      <c r="E35" s="17"/>
      <c r="F35" s="31"/>
    </row>
    <row r="36" spans="1:6">
      <c r="A36" s="2" t="s">
        <v>37</v>
      </c>
      <c r="B36" s="6">
        <v>171.6</v>
      </c>
      <c r="C36" s="10">
        <v>189.14</v>
      </c>
      <c r="D36" s="13">
        <v>171.6</v>
      </c>
      <c r="E36" s="16">
        <v>0</v>
      </c>
      <c r="F36" s="31">
        <f t="shared" si="0"/>
        <v>532.34</v>
      </c>
    </row>
    <row r="37" spans="1:6">
      <c r="A37" s="2" t="s">
        <v>38</v>
      </c>
      <c r="B37" s="6">
        <v>388.45</v>
      </c>
      <c r="C37" s="10">
        <v>28.95</v>
      </c>
      <c r="D37" s="13">
        <v>0</v>
      </c>
      <c r="E37" s="16">
        <v>172.5</v>
      </c>
      <c r="F37" s="31">
        <f t="shared" si="0"/>
        <v>589.9</v>
      </c>
    </row>
    <row r="38" spans="1:6">
      <c r="A38" s="2" t="s">
        <v>39</v>
      </c>
      <c r="B38" s="6">
        <v>100</v>
      </c>
      <c r="C38" s="10">
        <v>0</v>
      </c>
      <c r="D38" s="13">
        <v>0</v>
      </c>
      <c r="E38" s="16">
        <v>0</v>
      </c>
      <c r="F38" s="31">
        <f t="shared" si="0"/>
        <v>100</v>
      </c>
    </row>
    <row r="39" spans="1:6">
      <c r="A39" s="4" t="s">
        <v>40</v>
      </c>
      <c r="B39" s="8">
        <v>660.05</v>
      </c>
      <c r="C39" s="12">
        <v>218.09</v>
      </c>
      <c r="D39" s="15">
        <v>171.6</v>
      </c>
      <c r="E39" s="18">
        <v>172.5</v>
      </c>
      <c r="F39" s="31">
        <f t="shared" si="0"/>
        <v>1222.24</v>
      </c>
    </row>
    <row r="40" spans="1:6">
      <c r="A40" s="3" t="s">
        <v>41</v>
      </c>
      <c r="B40" s="7"/>
      <c r="C40" s="11"/>
      <c r="D40" s="14"/>
      <c r="E40" s="17"/>
      <c r="F40" s="31"/>
    </row>
    <row r="41" spans="1:6">
      <c r="A41" s="2" t="s">
        <v>42</v>
      </c>
      <c r="B41" s="6">
        <v>154.34</v>
      </c>
      <c r="C41" s="10">
        <v>266.7</v>
      </c>
      <c r="D41" s="13">
        <v>140.52000000000001</v>
      </c>
      <c r="E41" s="16">
        <v>119.62</v>
      </c>
      <c r="F41" s="31">
        <f t="shared" si="0"/>
        <v>681.18</v>
      </c>
    </row>
    <row r="42" spans="1:6">
      <c r="A42" s="2" t="s">
        <v>43</v>
      </c>
      <c r="B42" s="6">
        <v>92</v>
      </c>
      <c r="C42" s="10">
        <v>106.47</v>
      </c>
      <c r="D42" s="13">
        <v>76.72</v>
      </c>
      <c r="E42" s="16">
        <v>35.29</v>
      </c>
      <c r="F42" s="31">
        <f t="shared" si="0"/>
        <v>310.48</v>
      </c>
    </row>
    <row r="43" spans="1:6">
      <c r="A43" s="2" t="s">
        <v>44</v>
      </c>
      <c r="B43" s="6">
        <v>1301.6500000000001</v>
      </c>
      <c r="C43" s="10">
        <v>1283.9000000000001</v>
      </c>
      <c r="D43" s="13">
        <v>1315.62</v>
      </c>
      <c r="E43" s="16">
        <v>1314.48</v>
      </c>
      <c r="F43" s="31">
        <f t="shared" si="0"/>
        <v>5215.6499999999996</v>
      </c>
    </row>
    <row r="44" spans="1:6">
      <c r="A44" s="2" t="s">
        <v>45</v>
      </c>
      <c r="B44" s="6">
        <v>0</v>
      </c>
      <c r="C44" s="10">
        <v>0</v>
      </c>
      <c r="D44" s="13">
        <v>200</v>
      </c>
      <c r="E44" s="16">
        <v>0</v>
      </c>
      <c r="F44" s="31">
        <f t="shared" si="0"/>
        <v>200</v>
      </c>
    </row>
    <row r="45" spans="1:6">
      <c r="A45" s="2" t="s">
        <v>46</v>
      </c>
      <c r="B45" s="6">
        <v>0</v>
      </c>
      <c r="C45" s="10">
        <v>34.5</v>
      </c>
      <c r="D45" s="13">
        <v>308.91000000000003</v>
      </c>
      <c r="E45" s="16">
        <v>34.5</v>
      </c>
      <c r="F45" s="31">
        <f t="shared" si="0"/>
        <v>377.91</v>
      </c>
    </row>
    <row r="46" spans="1:6">
      <c r="A46" s="2" t="s">
        <v>47</v>
      </c>
      <c r="B46" s="6">
        <v>0</v>
      </c>
      <c r="C46" s="10">
        <v>25.18</v>
      </c>
      <c r="D46" s="13">
        <v>5.0599999999999996</v>
      </c>
      <c r="E46" s="16">
        <v>12.65</v>
      </c>
      <c r="F46" s="31">
        <f t="shared" si="0"/>
        <v>42.89</v>
      </c>
    </row>
    <row r="47" spans="1:6">
      <c r="A47" s="4" t="s">
        <v>48</v>
      </c>
      <c r="B47" s="8">
        <v>1547.99</v>
      </c>
      <c r="C47" s="12">
        <v>1716.75</v>
      </c>
      <c r="D47" s="15">
        <v>2046.83</v>
      </c>
      <c r="E47" s="18">
        <v>1516.54</v>
      </c>
      <c r="F47" s="31">
        <f t="shared" si="0"/>
        <v>6828.11</v>
      </c>
    </row>
    <row r="48" spans="1:6">
      <c r="A48" s="3" t="s">
        <v>49</v>
      </c>
      <c r="B48" s="7"/>
      <c r="C48" s="11"/>
      <c r="D48" s="14"/>
      <c r="E48" s="17"/>
      <c r="F48" s="31"/>
    </row>
    <row r="49" spans="1:6">
      <c r="A49" s="2" t="s">
        <v>50</v>
      </c>
      <c r="B49" s="6">
        <v>1333.75</v>
      </c>
      <c r="C49" s="10">
        <v>1227.1099999999999</v>
      </c>
      <c r="D49" s="13">
        <v>1242.56</v>
      </c>
      <c r="E49" s="16">
        <v>1377.94</v>
      </c>
      <c r="F49" s="31">
        <f t="shared" si="0"/>
        <v>5181.3599999999997</v>
      </c>
    </row>
    <row r="50" spans="1:6">
      <c r="A50" s="2" t="s">
        <v>51</v>
      </c>
      <c r="B50" s="6">
        <v>2055.8200000000002</v>
      </c>
      <c r="C50" s="10">
        <v>861.15</v>
      </c>
      <c r="D50" s="13">
        <v>745.62</v>
      </c>
      <c r="E50" s="16">
        <v>403.65</v>
      </c>
      <c r="F50" s="31">
        <f t="shared" si="0"/>
        <v>4066.2400000000002</v>
      </c>
    </row>
    <row r="51" spans="1:6">
      <c r="A51" s="2" t="s">
        <v>52</v>
      </c>
      <c r="B51" s="6">
        <v>2775.29</v>
      </c>
      <c r="C51" s="10">
        <v>1261.3499999999999</v>
      </c>
      <c r="D51" s="13">
        <v>1038.5999999999999</v>
      </c>
      <c r="E51" s="16">
        <v>925.2</v>
      </c>
      <c r="F51" s="31">
        <f t="shared" si="0"/>
        <v>6000.44</v>
      </c>
    </row>
    <row r="52" spans="1:6">
      <c r="A52" s="2" t="s">
        <v>53</v>
      </c>
      <c r="B52" s="6">
        <v>0</v>
      </c>
      <c r="C52" s="10">
        <v>1341.76</v>
      </c>
      <c r="D52" s="13">
        <v>1115.71</v>
      </c>
      <c r="E52" s="16">
        <v>1000.63</v>
      </c>
      <c r="F52" s="31">
        <f t="shared" si="0"/>
        <v>3458.1000000000004</v>
      </c>
    </row>
    <row r="53" spans="1:6">
      <c r="A53" s="2" t="s">
        <v>54</v>
      </c>
      <c r="B53" s="6">
        <v>659.06</v>
      </c>
      <c r="C53" s="10">
        <v>657.33</v>
      </c>
      <c r="D53" s="13">
        <v>650.34</v>
      </c>
      <c r="E53" s="16">
        <v>1170.6600000000001</v>
      </c>
      <c r="F53" s="31">
        <f t="shared" si="0"/>
        <v>3137.3900000000003</v>
      </c>
    </row>
    <row r="54" spans="1:6">
      <c r="A54" s="2" t="s">
        <v>55</v>
      </c>
      <c r="B54" s="6">
        <v>67.98</v>
      </c>
      <c r="C54" s="10">
        <v>34.79</v>
      </c>
      <c r="D54" s="13">
        <v>0</v>
      </c>
      <c r="E54" s="16">
        <v>46.86</v>
      </c>
      <c r="F54" s="31">
        <f t="shared" si="0"/>
        <v>149.63</v>
      </c>
    </row>
    <row r="55" spans="1:6">
      <c r="A55" s="4" t="s">
        <v>56</v>
      </c>
      <c r="B55" s="8">
        <v>6891.9</v>
      </c>
      <c r="C55" s="12">
        <v>5383.49</v>
      </c>
      <c r="D55" s="15">
        <v>4792.83</v>
      </c>
      <c r="E55" s="18">
        <v>4924.9399999999996</v>
      </c>
      <c r="F55" s="31">
        <f t="shared" si="0"/>
        <v>21993.16</v>
      </c>
    </row>
    <row r="56" spans="1:6">
      <c r="A56" s="3" t="s">
        <v>57</v>
      </c>
      <c r="B56" s="7"/>
      <c r="C56" s="11"/>
      <c r="D56" s="14"/>
      <c r="E56" s="17"/>
      <c r="F56" s="31"/>
    </row>
    <row r="57" spans="1:6">
      <c r="A57" s="2" t="s">
        <v>58</v>
      </c>
      <c r="B57" s="6">
        <v>0</v>
      </c>
      <c r="C57" s="10">
        <v>766.1</v>
      </c>
      <c r="D57" s="13">
        <v>0</v>
      </c>
      <c r="E57" s="16">
        <v>0</v>
      </c>
      <c r="F57" s="31">
        <f t="shared" si="0"/>
        <v>766.1</v>
      </c>
    </row>
    <row r="58" spans="1:6">
      <c r="A58" s="2" t="s">
        <v>59</v>
      </c>
      <c r="B58" s="6">
        <v>375</v>
      </c>
      <c r="C58" s="10">
        <v>32.299999999999997</v>
      </c>
      <c r="D58" s="13">
        <v>493.38</v>
      </c>
      <c r="E58" s="16">
        <v>58.74</v>
      </c>
      <c r="F58" s="31">
        <f t="shared" si="0"/>
        <v>959.42000000000007</v>
      </c>
    </row>
    <row r="59" spans="1:6">
      <c r="A59" s="2" t="s">
        <v>60</v>
      </c>
      <c r="B59" s="6">
        <v>45.31</v>
      </c>
      <c r="C59" s="10">
        <v>89.65</v>
      </c>
      <c r="D59" s="13">
        <v>0</v>
      </c>
      <c r="E59" s="16">
        <v>0</v>
      </c>
      <c r="F59" s="31">
        <f t="shared" si="0"/>
        <v>134.96</v>
      </c>
    </row>
    <row r="60" spans="1:6">
      <c r="A60" s="2" t="s">
        <v>61</v>
      </c>
      <c r="B60" s="6">
        <v>0</v>
      </c>
      <c r="C60" s="10">
        <v>0</v>
      </c>
      <c r="D60" s="13">
        <v>0</v>
      </c>
      <c r="E60" s="16">
        <v>0</v>
      </c>
      <c r="F60" s="31">
        <f t="shared" si="0"/>
        <v>0</v>
      </c>
    </row>
    <row r="61" spans="1:6">
      <c r="A61" s="2" t="s">
        <v>62</v>
      </c>
      <c r="B61" s="6">
        <v>758.4</v>
      </c>
      <c r="C61" s="10">
        <v>258.83</v>
      </c>
      <c r="D61" s="13">
        <v>1160</v>
      </c>
      <c r="E61" s="16">
        <v>0</v>
      </c>
      <c r="F61" s="31">
        <f t="shared" si="0"/>
        <v>2177.23</v>
      </c>
    </row>
    <row r="62" spans="1:6">
      <c r="A62" s="2" t="s">
        <v>63</v>
      </c>
      <c r="B62" s="6">
        <v>39.46</v>
      </c>
      <c r="C62" s="10">
        <v>246.99</v>
      </c>
      <c r="D62" s="13">
        <v>74.97</v>
      </c>
      <c r="E62" s="16">
        <v>0</v>
      </c>
      <c r="F62" s="31">
        <f t="shared" si="0"/>
        <v>361.41999999999996</v>
      </c>
    </row>
    <row r="63" spans="1:6">
      <c r="A63" s="2" t="s">
        <v>64</v>
      </c>
      <c r="B63" s="6">
        <v>1576.18</v>
      </c>
      <c r="C63" s="10">
        <v>129.80000000000001</v>
      </c>
      <c r="D63" s="13">
        <v>819</v>
      </c>
      <c r="E63" s="16">
        <v>7.9</v>
      </c>
      <c r="F63" s="31">
        <f t="shared" si="0"/>
        <v>2532.88</v>
      </c>
    </row>
    <row r="64" spans="1:6">
      <c r="A64" s="2" t="s">
        <v>65</v>
      </c>
      <c r="B64" s="6">
        <v>96.88</v>
      </c>
      <c r="C64" s="10">
        <v>44.87</v>
      </c>
      <c r="D64" s="13">
        <v>195.88</v>
      </c>
      <c r="E64" s="16">
        <v>0</v>
      </c>
      <c r="F64" s="31">
        <f t="shared" si="0"/>
        <v>337.63</v>
      </c>
    </row>
    <row r="65" spans="1:6">
      <c r="A65" s="2" t="s">
        <v>66</v>
      </c>
      <c r="B65" s="6">
        <v>705.71</v>
      </c>
      <c r="C65" s="10">
        <v>219.43</v>
      </c>
      <c r="D65" s="13">
        <v>291.99</v>
      </c>
      <c r="E65" s="16">
        <v>0</v>
      </c>
      <c r="F65" s="31">
        <f t="shared" si="0"/>
        <v>1217.1300000000001</v>
      </c>
    </row>
    <row r="66" spans="1:6">
      <c r="A66" s="2" t="s">
        <v>67</v>
      </c>
      <c r="B66" s="6">
        <v>1574.89</v>
      </c>
      <c r="C66" s="10">
        <v>597</v>
      </c>
      <c r="D66" s="13">
        <v>1448.05</v>
      </c>
      <c r="E66" s="16">
        <v>108.47</v>
      </c>
      <c r="F66" s="31">
        <f t="shared" si="0"/>
        <v>3728.4100000000003</v>
      </c>
    </row>
    <row r="67" spans="1:6">
      <c r="A67" s="2" t="s">
        <v>68</v>
      </c>
      <c r="B67" s="6">
        <v>101.9</v>
      </c>
      <c r="C67" s="10">
        <v>0</v>
      </c>
      <c r="D67" s="13">
        <v>906.13</v>
      </c>
      <c r="E67" s="16">
        <v>0</v>
      </c>
      <c r="F67" s="31">
        <f t="shared" si="0"/>
        <v>1008.03</v>
      </c>
    </row>
    <row r="68" spans="1:6">
      <c r="A68" s="2" t="s">
        <v>69</v>
      </c>
      <c r="B68" s="6">
        <v>1229.06</v>
      </c>
      <c r="C68" s="10">
        <v>101.75</v>
      </c>
      <c r="D68" s="13">
        <v>600</v>
      </c>
      <c r="E68" s="16">
        <v>124.87</v>
      </c>
      <c r="F68" s="31">
        <f t="shared" si="0"/>
        <v>2055.6799999999998</v>
      </c>
    </row>
    <row r="69" spans="1:6">
      <c r="A69" s="2" t="s">
        <v>70</v>
      </c>
      <c r="B69" s="6">
        <v>0</v>
      </c>
      <c r="C69" s="10">
        <v>67.56</v>
      </c>
      <c r="D69" s="13">
        <v>0</v>
      </c>
      <c r="E69" s="16">
        <v>0</v>
      </c>
      <c r="F69" s="31">
        <f t="shared" si="0"/>
        <v>67.56</v>
      </c>
    </row>
    <row r="70" spans="1:6">
      <c r="A70" s="2" t="s">
        <v>71</v>
      </c>
      <c r="B70" s="6">
        <v>95.26</v>
      </c>
      <c r="C70" s="10">
        <v>24.04</v>
      </c>
      <c r="D70" s="13">
        <v>0</v>
      </c>
      <c r="E70" s="16">
        <v>0</v>
      </c>
      <c r="F70" s="31">
        <f t="shared" si="0"/>
        <v>119.30000000000001</v>
      </c>
    </row>
    <row r="71" spans="1:6">
      <c r="A71" s="4" t="s">
        <v>72</v>
      </c>
      <c r="B71" s="8">
        <v>6598.05</v>
      </c>
      <c r="C71" s="12">
        <v>2578.3200000000002</v>
      </c>
      <c r="D71" s="15">
        <v>5989.4</v>
      </c>
      <c r="E71" s="18">
        <v>299.98</v>
      </c>
      <c r="F71" s="31">
        <f t="shared" si="0"/>
        <v>15465.75</v>
      </c>
    </row>
    <row r="72" spans="1:6">
      <c r="A72" s="3" t="s">
        <v>73</v>
      </c>
      <c r="B72" s="7"/>
      <c r="C72" s="11"/>
      <c r="D72" s="14"/>
      <c r="E72" s="17"/>
      <c r="F72" s="31"/>
    </row>
    <row r="73" spans="1:6">
      <c r="A73" s="2" t="s">
        <v>74</v>
      </c>
      <c r="B73" s="6">
        <f>3172.44+4758.65</f>
        <v>7931.09</v>
      </c>
      <c r="C73" s="10">
        <f>3172.44+4758.65</f>
        <v>7931.09</v>
      </c>
      <c r="D73" s="13">
        <f>2915.83+4373.74</f>
        <v>7289.57</v>
      </c>
      <c r="E73" s="16">
        <v>7931.09</v>
      </c>
      <c r="F73" s="31">
        <f t="shared" si="0"/>
        <v>31082.84</v>
      </c>
    </row>
    <row r="74" spans="1:6">
      <c r="A74" s="2" t="s">
        <v>75</v>
      </c>
      <c r="B74" s="6">
        <v>0</v>
      </c>
      <c r="C74" s="10">
        <v>109.77</v>
      </c>
      <c r="D74" s="13">
        <v>0</v>
      </c>
      <c r="E74" s="16">
        <v>0</v>
      </c>
      <c r="F74" s="31">
        <f t="shared" si="0"/>
        <v>109.77</v>
      </c>
    </row>
    <row r="75" spans="1:6">
      <c r="A75" s="4" t="s">
        <v>76</v>
      </c>
      <c r="B75" s="8">
        <f>B73+B74</f>
        <v>7931.09</v>
      </c>
      <c r="C75" s="8">
        <f t="shared" ref="C75:E75" si="2">C73+C74</f>
        <v>8040.8600000000006</v>
      </c>
      <c r="D75" s="8">
        <f t="shared" si="2"/>
        <v>7289.57</v>
      </c>
      <c r="E75" s="8">
        <f t="shared" si="2"/>
        <v>7931.09</v>
      </c>
      <c r="F75" s="31">
        <f t="shared" si="0"/>
        <v>31192.61</v>
      </c>
    </row>
    <row r="76" spans="1:6">
      <c r="A76" s="4" t="s">
        <v>77</v>
      </c>
      <c r="B76" s="8">
        <f>B34+B39+B47+B55+B71+B75</f>
        <v>28818.899999999998</v>
      </c>
      <c r="C76" s="8">
        <f t="shared" ref="C76:E76" si="3">C34+C39+C47+C55+C71+C75</f>
        <v>22614.07</v>
      </c>
      <c r="D76" s="8">
        <f t="shared" si="3"/>
        <v>23017.489999999998</v>
      </c>
      <c r="E76" s="8">
        <f t="shared" si="3"/>
        <v>17022.54</v>
      </c>
      <c r="F76" s="31">
        <f t="shared" ref="F76:F93" si="4">SUM(B76:E76)</f>
        <v>91473</v>
      </c>
    </row>
    <row r="77" spans="1:6">
      <c r="A77" s="2"/>
      <c r="B77" s="6"/>
      <c r="C77" s="10"/>
      <c r="D77" s="13"/>
      <c r="E77" s="16"/>
      <c r="F77" s="31"/>
    </row>
    <row r="78" spans="1:6">
      <c r="A78" s="3" t="s">
        <v>78</v>
      </c>
      <c r="B78" s="7">
        <f>B23-B76</f>
        <v>4146.7700000000004</v>
      </c>
      <c r="C78" s="7">
        <f t="shared" ref="C78:E78" si="5">C23-C76</f>
        <v>9050.86</v>
      </c>
      <c r="D78" s="7">
        <f t="shared" si="5"/>
        <v>12857.270000000004</v>
      </c>
      <c r="E78" s="7">
        <f t="shared" si="5"/>
        <v>14691.43</v>
      </c>
      <c r="F78" s="31">
        <f t="shared" si="4"/>
        <v>40746.33</v>
      </c>
    </row>
    <row r="79" spans="1:6">
      <c r="A79" s="2"/>
      <c r="B79" s="6"/>
      <c r="C79" s="10"/>
      <c r="D79" s="13"/>
      <c r="E79" s="16"/>
      <c r="F79" s="31"/>
    </row>
    <row r="80" spans="1:6">
      <c r="A80" s="3" t="s">
        <v>79</v>
      </c>
      <c r="B80" s="7"/>
      <c r="C80" s="11"/>
      <c r="D80" s="14"/>
      <c r="E80" s="17"/>
      <c r="F80" s="31"/>
    </row>
    <row r="81" spans="1:6">
      <c r="A81" s="3" t="s">
        <v>80</v>
      </c>
      <c r="B81" s="7"/>
      <c r="C81" s="11"/>
      <c r="D81" s="14"/>
      <c r="E81" s="17"/>
      <c r="F81" s="31"/>
    </row>
    <row r="82" spans="1:6">
      <c r="A82" s="3" t="s">
        <v>81</v>
      </c>
      <c r="B82" s="7"/>
      <c r="C82" s="11"/>
      <c r="D82" s="14"/>
      <c r="E82" s="17"/>
      <c r="F82" s="31"/>
    </row>
    <row r="83" spans="1:6">
      <c r="A83" s="2" t="s">
        <v>82</v>
      </c>
      <c r="B83" s="6">
        <f>7246.08+10869.11</f>
        <v>18115.190000000002</v>
      </c>
      <c r="C83" s="10">
        <f>7246.08+10869.11</f>
        <v>18115.190000000002</v>
      </c>
      <c r="D83" s="13">
        <f>6778.59+10167.88</f>
        <v>16946.47</v>
      </c>
      <c r="E83" s="10">
        <f>7246.08+10869.11</f>
        <v>18115.190000000002</v>
      </c>
      <c r="F83" s="31">
        <f t="shared" si="4"/>
        <v>71292.040000000008</v>
      </c>
    </row>
    <row r="84" spans="1:6">
      <c r="A84" s="4" t="s">
        <v>83</v>
      </c>
      <c r="B84" s="8">
        <f>B83</f>
        <v>18115.190000000002</v>
      </c>
      <c r="C84" s="8">
        <f t="shared" ref="C84:E84" si="6">C83</f>
        <v>18115.190000000002</v>
      </c>
      <c r="D84" s="8">
        <f t="shared" si="6"/>
        <v>16946.47</v>
      </c>
      <c r="E84" s="8">
        <f t="shared" si="6"/>
        <v>18115.190000000002</v>
      </c>
      <c r="F84" s="31">
        <f t="shared" si="4"/>
        <v>71292.040000000008</v>
      </c>
    </row>
    <row r="85" spans="1:6">
      <c r="A85" s="3" t="s">
        <v>84</v>
      </c>
      <c r="B85" s="7"/>
      <c r="C85" s="11"/>
      <c r="D85" s="14"/>
      <c r="E85" s="17"/>
      <c r="F85" s="31"/>
    </row>
    <row r="86" spans="1:6">
      <c r="A86" s="2" t="s">
        <v>85</v>
      </c>
      <c r="B86" s="6">
        <v>11.47</v>
      </c>
      <c r="C86" s="10">
        <v>0</v>
      </c>
      <c r="D86" s="13">
        <v>0</v>
      </c>
      <c r="E86" s="16">
        <v>0</v>
      </c>
      <c r="F86" s="31">
        <f t="shared" si="4"/>
        <v>11.47</v>
      </c>
    </row>
    <row r="87" spans="1:6">
      <c r="A87" s="4" t="s">
        <v>86</v>
      </c>
      <c r="B87" s="8">
        <v>11.47</v>
      </c>
      <c r="C87" s="12">
        <v>0</v>
      </c>
      <c r="D87" s="15">
        <v>0</v>
      </c>
      <c r="E87" s="18">
        <v>0</v>
      </c>
      <c r="F87" s="31">
        <f t="shared" si="4"/>
        <v>11.47</v>
      </c>
    </row>
    <row r="88" spans="1:6">
      <c r="A88" s="4" t="s">
        <v>87</v>
      </c>
      <c r="B88" s="8">
        <f>B84+B87</f>
        <v>18126.660000000003</v>
      </c>
      <c r="C88" s="8">
        <f t="shared" ref="C88:E88" si="7">C84+C87</f>
        <v>18115.190000000002</v>
      </c>
      <c r="D88" s="8">
        <f t="shared" si="7"/>
        <v>16946.47</v>
      </c>
      <c r="E88" s="8">
        <f t="shared" si="7"/>
        <v>18115.190000000002</v>
      </c>
      <c r="F88" s="31">
        <f t="shared" si="4"/>
        <v>71303.510000000009</v>
      </c>
    </row>
    <row r="89" spans="1:6">
      <c r="A89" s="2"/>
      <c r="B89" s="6"/>
      <c r="C89" s="10"/>
      <c r="D89" s="13"/>
      <c r="E89" s="16"/>
      <c r="F89" s="31"/>
    </row>
    <row r="90" spans="1:6">
      <c r="A90" s="2" t="s">
        <v>88</v>
      </c>
      <c r="B90" s="6">
        <f>B23</f>
        <v>32965.67</v>
      </c>
      <c r="C90" s="6">
        <f t="shared" ref="C90:E90" si="8">C23</f>
        <v>31664.93</v>
      </c>
      <c r="D90" s="6">
        <f t="shared" si="8"/>
        <v>35874.76</v>
      </c>
      <c r="E90" s="6">
        <f t="shared" si="8"/>
        <v>31713.97</v>
      </c>
      <c r="F90" s="31">
        <f t="shared" si="4"/>
        <v>132219.33000000002</v>
      </c>
    </row>
    <row r="91" spans="1:6">
      <c r="A91" s="2" t="s">
        <v>89</v>
      </c>
      <c r="B91" s="6">
        <f>B76+B88</f>
        <v>46945.56</v>
      </c>
      <c r="C91" s="6">
        <f t="shared" ref="C91:E91" si="9">C76+C88</f>
        <v>40729.26</v>
      </c>
      <c r="D91" s="6">
        <f t="shared" si="9"/>
        <v>39963.96</v>
      </c>
      <c r="E91" s="6">
        <f t="shared" si="9"/>
        <v>35137.730000000003</v>
      </c>
      <c r="F91" s="31">
        <f t="shared" si="4"/>
        <v>162776.51</v>
      </c>
    </row>
    <row r="92" spans="1:6" ht="16" thickBot="1">
      <c r="A92" s="2"/>
      <c r="B92" s="6"/>
      <c r="C92" s="10"/>
      <c r="D92" s="13"/>
      <c r="E92" s="16"/>
      <c r="F92" s="31"/>
    </row>
    <row r="93" spans="1:6">
      <c r="A93" s="5" t="s">
        <v>90</v>
      </c>
      <c r="B93" s="9">
        <f>B90-B91</f>
        <v>-13979.89</v>
      </c>
      <c r="C93" s="9">
        <f t="shared" ref="C93:E93" si="10">C90-C91</f>
        <v>-9064.3300000000017</v>
      </c>
      <c r="D93" s="9">
        <f t="shared" si="10"/>
        <v>-4089.1999999999971</v>
      </c>
      <c r="E93" s="9">
        <f t="shared" si="10"/>
        <v>-3423.760000000002</v>
      </c>
      <c r="F93" s="31">
        <f t="shared" si="4"/>
        <v>-30557.18</v>
      </c>
    </row>
  </sheetData>
  <mergeCells count="6">
    <mergeCell ref="A5:E5"/>
    <mergeCell ref="A6:E6"/>
    <mergeCell ref="A1:F1"/>
    <mergeCell ref="A2:E2"/>
    <mergeCell ref="A3:E3"/>
    <mergeCell ref="A4:E4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43FAB6-7999-401A-A2F4-0CAFD297D8B2}"/>
</file>

<file path=customXml/itemProps2.xml><?xml version="1.0" encoding="utf-8"?>
<ds:datastoreItem xmlns:ds="http://schemas.openxmlformats.org/officeDocument/2006/customXml" ds:itemID="{8361F23E-C2D8-413D-83EF-B23E2C7EF4CB}"/>
</file>

<file path=customXml/itemProps3.xml><?xml version="1.0" encoding="utf-8"?>
<ds:datastoreItem xmlns:ds="http://schemas.openxmlformats.org/officeDocument/2006/customXml" ds:itemID="{0D29BE32-8352-4331-ACE4-C3A4D01B8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David Lissek</cp:lastModifiedBy>
  <cp:revision>0</cp:revision>
  <dcterms:created xsi:type="dcterms:W3CDTF">2020-05-16T00:54:52Z</dcterms:created>
  <dcterms:modified xsi:type="dcterms:W3CDTF">2020-05-19T18:52:32Z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