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ttb\Desktop\Desert Shadows\Support and Info\Financials\"/>
    </mc:Choice>
  </mc:AlternateContent>
  <xr:revisionPtr revIDLastSave="0" documentId="13_ncr:1_{C333E264-746B-4208-BD08-89AA06EEA8AC}" xr6:coauthVersionLast="47" xr6:coauthVersionMax="47" xr10:uidLastSave="{00000000-0000-0000-0000-000000000000}"/>
  <bookViews>
    <workbookView xWindow="25155" yWindow="2505" windowWidth="43200" windowHeight="12240" xr2:uid="{00000000-000D-0000-FFFF-FFFF00000000}"/>
  </bookViews>
  <sheets>
    <sheet name="T12 (6.30.2020 - 5.31.2021)" sheetId="1" r:id="rId1"/>
  </sheets>
  <definedNames>
    <definedName name="_xlnm.Print_Titles" localSheetId="0">'T12 (6.30.2020 - 5.31.2021)'!$1:$6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6" i="1" l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8" i="1"/>
  <c r="S146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7" i="1"/>
  <c r="S126" i="1"/>
  <c r="S125" i="1"/>
  <c r="S123" i="1"/>
  <c r="S121" i="1"/>
  <c r="S119" i="1"/>
  <c r="S117" i="1"/>
  <c r="S116" i="1"/>
  <c r="S115" i="1"/>
  <c r="S114" i="1"/>
  <c r="S113" i="1"/>
  <c r="S111" i="1"/>
  <c r="S110" i="1"/>
  <c r="S109" i="1"/>
  <c r="S108" i="1"/>
  <c r="S107" i="1"/>
  <c r="S106" i="1"/>
  <c r="S105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7" i="1"/>
  <c r="S86" i="1"/>
  <c r="S85" i="1"/>
  <c r="S84" i="1"/>
  <c r="S83" i="1"/>
  <c r="S82" i="1"/>
  <c r="S81" i="1"/>
  <c r="S80" i="1"/>
  <c r="S79" i="1"/>
  <c r="S78" i="1"/>
  <c r="S77" i="1"/>
  <c r="S75" i="1"/>
  <c r="S74" i="1"/>
  <c r="S73" i="1"/>
  <c r="S72" i="1"/>
  <c r="S71" i="1"/>
  <c r="S70" i="1"/>
  <c r="S69" i="1"/>
  <c r="S68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6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8" i="1"/>
  <c r="S17" i="1"/>
  <c r="S16" i="1"/>
  <c r="S15" i="1"/>
  <c r="S14" i="1"/>
  <c r="S13" i="1"/>
  <c r="S12" i="1"/>
  <c r="S10" i="1"/>
  <c r="S9" i="1"/>
  <c r="S8" i="1"/>
  <c r="S7" i="1"/>
  <c r="R150" i="1"/>
  <c r="R12" i="1"/>
  <c r="Q12" i="1"/>
  <c r="R166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48" i="1"/>
  <c r="R146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7" i="1"/>
  <c r="R126" i="1"/>
  <c r="R125" i="1"/>
  <c r="R123" i="1"/>
  <c r="R121" i="1"/>
  <c r="R119" i="1"/>
  <c r="R117" i="1"/>
  <c r="R116" i="1"/>
  <c r="R115" i="1"/>
  <c r="R114" i="1"/>
  <c r="R113" i="1"/>
  <c r="R111" i="1"/>
  <c r="R110" i="1"/>
  <c r="R109" i="1"/>
  <c r="R108" i="1"/>
  <c r="R107" i="1"/>
  <c r="R106" i="1"/>
  <c r="R105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7" i="1"/>
  <c r="R86" i="1"/>
  <c r="R85" i="1"/>
  <c r="R84" i="1"/>
  <c r="R83" i="1"/>
  <c r="R82" i="1"/>
  <c r="R81" i="1"/>
  <c r="R80" i="1"/>
  <c r="R79" i="1"/>
  <c r="R78" i="1"/>
  <c r="R77" i="1"/>
  <c r="R75" i="1"/>
  <c r="R74" i="1"/>
  <c r="R73" i="1"/>
  <c r="R72" i="1"/>
  <c r="R71" i="1"/>
  <c r="R70" i="1"/>
  <c r="R69" i="1"/>
  <c r="R68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6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0" i="1"/>
  <c r="R18" i="1"/>
  <c r="R17" i="1"/>
  <c r="R16" i="1"/>
  <c r="R15" i="1"/>
  <c r="R14" i="1"/>
  <c r="R13" i="1"/>
  <c r="R10" i="1"/>
  <c r="R9" i="1"/>
  <c r="R8" i="1"/>
  <c r="R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48" i="1"/>
  <c r="Q146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3" i="1"/>
  <c r="Q121" i="1"/>
  <c r="Q119" i="1"/>
  <c r="Q117" i="1"/>
  <c r="Q116" i="1"/>
  <c r="Q115" i="1"/>
  <c r="Q114" i="1"/>
  <c r="Q113" i="1"/>
  <c r="Q111" i="1"/>
  <c r="Q110" i="1"/>
  <c r="Q109" i="1"/>
  <c r="Q108" i="1"/>
  <c r="Q107" i="1"/>
  <c r="Q106" i="1"/>
  <c r="Q105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4" i="1"/>
  <c r="Q83" i="1"/>
  <c r="Q82" i="1"/>
  <c r="Q81" i="1"/>
  <c r="Q80" i="1"/>
  <c r="Q79" i="1"/>
  <c r="Q78" i="1"/>
  <c r="Q77" i="1"/>
  <c r="Q75" i="1"/>
  <c r="Q74" i="1"/>
  <c r="Q73" i="1"/>
  <c r="Q72" i="1"/>
  <c r="Q71" i="1"/>
  <c r="Q70" i="1"/>
  <c r="Q69" i="1"/>
  <c r="Q68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6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0" i="1"/>
  <c r="Q18" i="1"/>
  <c r="Q17" i="1"/>
  <c r="Q16" i="1"/>
  <c r="Q15" i="1"/>
  <c r="Q14" i="1"/>
  <c r="Q13" i="1"/>
  <c r="Q10" i="1"/>
  <c r="Q9" i="1"/>
  <c r="Q7" i="1"/>
  <c r="Q8" i="1"/>
</calcChain>
</file>

<file path=xl/sharedStrings.xml><?xml version="1.0" encoding="utf-8"?>
<sst xmlns="http://schemas.openxmlformats.org/spreadsheetml/2006/main" count="285" uniqueCount="283">
  <si>
    <t xml:space="preserve">      CONCESS - ONE TIME</t>
  </si>
  <si>
    <t>5220</t>
  </si>
  <si>
    <t xml:space="preserve">      CONCESS - MONTHLY DISC</t>
  </si>
  <si>
    <t>5260</t>
  </si>
  <si>
    <t xml:space="preserve">      ADMIN WRITE-OFF</t>
  </si>
  <si>
    <t>5270</t>
  </si>
  <si>
    <t xml:space="preserve">      DELINQUENCY</t>
  </si>
  <si>
    <t>5285</t>
  </si>
  <si>
    <t xml:space="preserve">   TOTAL REVENUE ADJUSTMENT</t>
  </si>
  <si>
    <t>5295</t>
  </si>
  <si>
    <t xml:space="preserve">   TOTAL RENTAL REVENUE</t>
  </si>
  <si>
    <t>5300</t>
  </si>
  <si>
    <t xml:space="preserve">   OTHER REVENUES</t>
  </si>
  <si>
    <t>5310</t>
  </si>
  <si>
    <t>Total</t>
  </si>
  <si>
    <t xml:space="preserve">      APPLICATION FEE</t>
  </si>
  <si>
    <t>5210</t>
  </si>
  <si>
    <t>5000</t>
  </si>
  <si>
    <t xml:space="preserve">      LOSS TO VACANCY</t>
  </si>
  <si>
    <t>5170</t>
  </si>
  <si>
    <t xml:space="preserve">   REVENUE ADJUSTMENTS</t>
  </si>
  <si>
    <t>5160</t>
  </si>
  <si>
    <t xml:space="preserve">   GROSS POTENTIAL REVENUE</t>
  </si>
  <si>
    <t>5150</t>
  </si>
  <si>
    <t xml:space="preserve">      LOSS TO OLD LEASE</t>
  </si>
  <si>
    <t>5130</t>
  </si>
  <si>
    <t xml:space="preserve">      GROSS RENTAL</t>
  </si>
  <si>
    <t>5110</t>
  </si>
  <si>
    <t xml:space="preserve"> REVENUES</t>
  </si>
  <si>
    <t>5320</t>
  </si>
  <si>
    <t xml:space="preserve">      LATE CHARGE REV</t>
  </si>
  <si>
    <t>5325</t>
  </si>
  <si>
    <t xml:space="preserve">      NOTICE REVENUE</t>
  </si>
  <si>
    <t>5330</t>
  </si>
  <si>
    <t xml:space="preserve">      NSF CHARGES</t>
  </si>
  <si>
    <t>5340</t>
  </si>
  <si>
    <t xml:space="preserve">      LEASE BREAK FEE</t>
  </si>
  <si>
    <t>5350</t>
  </si>
  <si>
    <t xml:space="preserve">      LEGAL/ATTNY REV</t>
  </si>
  <si>
    <t>5360</t>
  </si>
  <si>
    <t xml:space="preserve">      COLLECTIONS</t>
  </si>
  <si>
    <t>5365</t>
  </si>
  <si>
    <t xml:space="preserve">      RESIDENT DMGS</t>
  </si>
  <si>
    <t>5370</t>
  </si>
  <si>
    <t xml:space="preserve">      LIQUIDATION DMGS</t>
  </si>
  <si>
    <t>5375</t>
  </si>
  <si>
    <t xml:space="preserve">      ACCELERATED RENT</t>
  </si>
  <si>
    <t>5380</t>
  </si>
  <si>
    <t xml:space="preserve">      NON-REFUND REDEC FEE</t>
  </si>
  <si>
    <t>5385</t>
  </si>
  <si>
    <t xml:space="preserve">      VALET WASTE REV</t>
  </si>
  <si>
    <t>5390</t>
  </si>
  <si>
    <t xml:space="preserve">      LAUNDRY REV</t>
  </si>
  <si>
    <t>5400</t>
  </si>
  <si>
    <t xml:space="preserve">      VENDING MACHINES</t>
  </si>
  <si>
    <t>5420</t>
  </si>
  <si>
    <t xml:space="preserve">      UTILITY REV</t>
  </si>
  <si>
    <t>5450</t>
  </si>
  <si>
    <t xml:space="preserve">      INTEREST REV</t>
  </si>
  <si>
    <t>5460</t>
  </si>
  <si>
    <t xml:space="preserve">      W/D RENTAL REV</t>
  </si>
  <si>
    <t>5470</t>
  </si>
  <si>
    <t xml:space="preserve">      MISCELLANEOUS REV</t>
  </si>
  <si>
    <t>5480</t>
  </si>
  <si>
    <t xml:space="preserve">      KEYS/LOCKS REV</t>
  </si>
  <si>
    <t>5490</t>
  </si>
  <si>
    <t xml:space="preserve">      MONTH TO MONTH FEE</t>
  </si>
  <si>
    <t>5500</t>
  </si>
  <si>
    <t xml:space="preserve">      PET RENT REV</t>
  </si>
  <si>
    <t>5700</t>
  </si>
  <si>
    <t xml:space="preserve">   TOTAL OTHER REVENUES</t>
  </si>
  <si>
    <t>5900</t>
  </si>
  <si>
    <t xml:space="preserve"> TOTAL REVENUES</t>
  </si>
  <si>
    <t>6000</t>
  </si>
  <si>
    <t xml:space="preserve"> EXPENSES</t>
  </si>
  <si>
    <t>6050</t>
  </si>
  <si>
    <t xml:space="preserve">   ADMINISTRATION EXPENSES</t>
  </si>
  <si>
    <t>6080</t>
  </si>
  <si>
    <t xml:space="preserve">      TELEPHONE</t>
  </si>
  <si>
    <t>6085</t>
  </si>
  <si>
    <t xml:space="preserve">      INTERNET SERVICE</t>
  </si>
  <si>
    <t>6090</t>
  </si>
  <si>
    <t xml:space="preserve">      OFFICE SUPPLIES</t>
  </si>
  <si>
    <t>6100</t>
  </si>
  <si>
    <t xml:space="preserve">      POSTAGE/EXPRESS MAIL</t>
  </si>
  <si>
    <t>6110</t>
  </si>
  <si>
    <t xml:space="preserve">      COPIER EXPENSE</t>
  </si>
  <si>
    <t>6120</t>
  </si>
  <si>
    <t xml:space="preserve">      COMPUTER EXPENSE</t>
  </si>
  <si>
    <t>6140</t>
  </si>
  <si>
    <t xml:space="preserve">      LEGAL/ATTNY EXPENSE</t>
  </si>
  <si>
    <t>6150</t>
  </si>
  <si>
    <t xml:space="preserve">      SECURITY SERVICE</t>
  </si>
  <si>
    <t>6155</t>
  </si>
  <si>
    <t xml:space="preserve">      FIRE PROTECTION</t>
  </si>
  <si>
    <t>6170</t>
  </si>
  <si>
    <t xml:space="preserve">      PROFESSIONAL EDUCATION</t>
  </si>
  <si>
    <t>6180</t>
  </si>
  <si>
    <t xml:space="preserve">      DUES/SUBSCRIPTIONS</t>
  </si>
  <si>
    <t>6190</t>
  </si>
  <si>
    <t xml:space="preserve">      LICENSES, PERMITS &amp; FEES</t>
  </si>
  <si>
    <t>6210</t>
  </si>
  <si>
    <t xml:space="preserve">      UNIFORMS</t>
  </si>
  <si>
    <t>6230</t>
  </si>
  <si>
    <t xml:space="preserve">      AUTO/TRUCK</t>
  </si>
  <si>
    <t>6290</t>
  </si>
  <si>
    <t xml:space="preserve">      OTHER ADMINISTRATION</t>
  </si>
  <si>
    <t>6295</t>
  </si>
  <si>
    <t xml:space="preserve">      COVID ADMIN EXPENSES</t>
  </si>
  <si>
    <t>6300</t>
  </si>
  <si>
    <t xml:space="preserve">   TOTAL ADMIN EXPENSES</t>
  </si>
  <si>
    <t>6305</t>
  </si>
  <si>
    <t xml:space="preserve">   ADVERTISING/MARKETING EXPENSES</t>
  </si>
  <si>
    <t>6310</t>
  </si>
  <si>
    <t xml:space="preserve">      ADVERTISING</t>
  </si>
  <si>
    <t>6320</t>
  </si>
  <si>
    <t xml:space="preserve">      LOCATOR FEES</t>
  </si>
  <si>
    <t>6340</t>
  </si>
  <si>
    <t xml:space="preserve">      PROMOTION/COMMUNITY ACTIVITIES</t>
  </si>
  <si>
    <t>6360</t>
  </si>
  <si>
    <t xml:space="preserve">      EMPLOYMENT ADVERTISING</t>
  </si>
  <si>
    <t>6370</t>
  </si>
  <si>
    <t xml:space="preserve">      SIGNAGE</t>
  </si>
  <si>
    <t>6380</t>
  </si>
  <si>
    <t xml:space="preserve">      OTHER MARKETING</t>
  </si>
  <si>
    <t>6440</t>
  </si>
  <si>
    <t xml:space="preserve">   TOTAL ADVERTISING/MARKET EXPS</t>
  </si>
  <si>
    <t>6450</t>
  </si>
  <si>
    <t xml:space="preserve">   MANAGERIAL EXPENSES</t>
  </si>
  <si>
    <t>6460</t>
  </si>
  <si>
    <t xml:space="preserve">      MANAGEMENT FEES</t>
  </si>
  <si>
    <t>6510</t>
  </si>
  <si>
    <t xml:space="preserve">      P/R REIMB - SALARY</t>
  </si>
  <si>
    <t>6520</t>
  </si>
  <si>
    <t xml:space="preserve">      P/R REIMB - BONUSES</t>
  </si>
  <si>
    <t>6525</t>
  </si>
  <si>
    <t xml:space="preserve">      P/R REIMB - TAX</t>
  </si>
  <si>
    <t>6590</t>
  </si>
  <si>
    <t xml:space="preserve">      LOSS TO EMPLOYEE UNIT</t>
  </si>
  <si>
    <t>6620</t>
  </si>
  <si>
    <t xml:space="preserve">      MEDICAL INSURANCE PLAN</t>
  </si>
  <si>
    <t>6640</t>
  </si>
  <si>
    <t xml:space="preserve">      401K EMPLOYER CONT</t>
  </si>
  <si>
    <t>6690</t>
  </si>
  <si>
    <t xml:space="preserve">      OTHER PAYROLL EXPENSES</t>
  </si>
  <si>
    <t>6700</t>
  </si>
  <si>
    <t xml:space="preserve">      PPP LOAN PROCEEDS</t>
  </si>
  <si>
    <t>6800</t>
  </si>
  <si>
    <t xml:space="preserve">   TOTAL MANAGERIAL EXPENSE</t>
  </si>
  <si>
    <t>6850</t>
  </si>
  <si>
    <t xml:space="preserve">   REPAIRS &amp; MAINT. EXPENSE</t>
  </si>
  <si>
    <t>6860</t>
  </si>
  <si>
    <t xml:space="preserve">      CLEANING &amp; SUPPLIES</t>
  </si>
  <si>
    <t>6870</t>
  </si>
  <si>
    <t xml:space="preserve">      EXTERMINATING</t>
  </si>
  <si>
    <t>6890</t>
  </si>
  <si>
    <t xml:space="preserve">      LANDSCAPING</t>
  </si>
  <si>
    <t>6900</t>
  </si>
  <si>
    <t xml:space="preserve">      PAINTING</t>
  </si>
  <si>
    <t>6910</t>
  </si>
  <si>
    <t xml:space="preserve">      CARPET/VINYL</t>
  </si>
  <si>
    <t>6915</t>
  </si>
  <si>
    <t xml:space="preserve">      BLINDS/DRAPES</t>
  </si>
  <si>
    <t>6920</t>
  </si>
  <si>
    <t xml:space="preserve">      APPLIANCES</t>
  </si>
  <si>
    <t>6930</t>
  </si>
  <si>
    <t xml:space="preserve">      HVAC REPAIRS/MAINT</t>
  </si>
  <si>
    <t>6940</t>
  </si>
  <si>
    <t xml:space="preserve">      EQUIP/PLUMBING</t>
  </si>
  <si>
    <t>6950</t>
  </si>
  <si>
    <t xml:space="preserve">      POOL &amp; EQUIPMENT</t>
  </si>
  <si>
    <t>6970</t>
  </si>
  <si>
    <t xml:space="preserve">      ELECTRICAL REPAIRS/MAINT</t>
  </si>
  <si>
    <t>7180</t>
  </si>
  <si>
    <t xml:space="preserve">      GENERAL MAINTENANCE</t>
  </si>
  <si>
    <t>7195</t>
  </si>
  <si>
    <t xml:space="preserve">      COVID R&amp;M EXPENSES</t>
  </si>
  <si>
    <t>7200</t>
  </si>
  <si>
    <t xml:space="preserve">   TOTAL REPAIRS &amp; MAINT.</t>
  </si>
  <si>
    <t>7250</t>
  </si>
  <si>
    <t xml:space="preserve">   UTILITIES</t>
  </si>
  <si>
    <t>7260</t>
  </si>
  <si>
    <t xml:space="preserve">      ELECTRICITY</t>
  </si>
  <si>
    <t>7270</t>
  </si>
  <si>
    <t xml:space="preserve">      GAS</t>
  </si>
  <si>
    <t>7280</t>
  </si>
  <si>
    <t xml:space="preserve">      WATER &amp; SEWER</t>
  </si>
  <si>
    <t>7290</t>
  </si>
  <si>
    <t xml:space="preserve">      CABLE</t>
  </si>
  <si>
    <t>7300</t>
  </si>
  <si>
    <t xml:space="preserve">      REFUSE</t>
  </si>
  <si>
    <t>7400</t>
  </si>
  <si>
    <t xml:space="preserve">   TOTAL UTILITIES</t>
  </si>
  <si>
    <t>7450</t>
  </si>
  <si>
    <t xml:space="preserve">   PROP TAXES &amp; INSURANCE</t>
  </si>
  <si>
    <t>7460</t>
  </si>
  <si>
    <t xml:space="preserve">      INSURANCE</t>
  </si>
  <si>
    <t>7470</t>
  </si>
  <si>
    <t xml:space="preserve">      PERSONAL PROPERTY TAX</t>
  </si>
  <si>
    <t>7490</t>
  </si>
  <si>
    <t xml:space="preserve">      PROPERTY TAX</t>
  </si>
  <si>
    <t>7600</t>
  </si>
  <si>
    <t xml:space="preserve">   TOTAL PROP TAXES &amp; INS</t>
  </si>
  <si>
    <t>7980</t>
  </si>
  <si>
    <t xml:space="preserve">   TOTAL OPERATING EXPENSES</t>
  </si>
  <si>
    <t>7990</t>
  </si>
  <si>
    <t xml:space="preserve"> OPERATING INCOME</t>
  </si>
  <si>
    <t>8000</t>
  </si>
  <si>
    <t xml:space="preserve">   NON-OPERATING EXPENSES</t>
  </si>
  <si>
    <t>8010</t>
  </si>
  <si>
    <t xml:space="preserve">   DEBT SERV - INTEREST EXPENSE</t>
  </si>
  <si>
    <t>8050</t>
  </si>
  <si>
    <t xml:space="preserve">      DEBT SERV - INTEREST 1ST</t>
  </si>
  <si>
    <t>8150</t>
  </si>
  <si>
    <t xml:space="preserve">   TOTAL DEBT SERV - INTEREST EXP</t>
  </si>
  <si>
    <t>8300</t>
  </si>
  <si>
    <t xml:space="preserve">   REPLACE/CAP EXPENSES</t>
  </si>
  <si>
    <t>8310</t>
  </si>
  <si>
    <t xml:space="preserve">      CAP - HVAC MAINT/REPLACE</t>
  </si>
  <si>
    <t>8320</t>
  </si>
  <si>
    <t xml:space="preserve">      CAP - APPLIANCES</t>
  </si>
  <si>
    <t>8330</t>
  </si>
  <si>
    <t xml:space="preserve">      CAP - FURN &amp; EQUIP</t>
  </si>
  <si>
    <t>8345</t>
  </si>
  <si>
    <t xml:space="preserve">      CAP - PARKING LOT</t>
  </si>
  <si>
    <t>8350</t>
  </si>
  <si>
    <t xml:space="preserve">      CAP - IMPROVEMENTS</t>
  </si>
  <si>
    <t>8355</t>
  </si>
  <si>
    <t xml:space="preserve">      CAP - SWIMMING POOL/SPA</t>
  </si>
  <si>
    <t>8360</t>
  </si>
  <si>
    <t xml:space="preserve">      CAP - ROOF REPLACEMENT</t>
  </si>
  <si>
    <t>8370</t>
  </si>
  <si>
    <t xml:space="preserve">      CAP - LANDSCAPING</t>
  </si>
  <si>
    <t>8375</t>
  </si>
  <si>
    <t xml:space="preserve">      CAP - UPGRADE</t>
  </si>
  <si>
    <t>8390</t>
  </si>
  <si>
    <t xml:space="preserve">      CAP - CARPET/VINYL</t>
  </si>
  <si>
    <t>8395</t>
  </si>
  <si>
    <t xml:space="preserve">      CAP - BLINDS</t>
  </si>
  <si>
    <t>8400</t>
  </si>
  <si>
    <t xml:space="preserve">      CAP - PLUMBING/EQUIP</t>
  </si>
  <si>
    <t>8420</t>
  </si>
  <si>
    <t xml:space="preserve">      CAP - REFINISHING</t>
  </si>
  <si>
    <t>8430</t>
  </si>
  <si>
    <t xml:space="preserve">      CAP - CABINETRY</t>
  </si>
  <si>
    <t>8500</t>
  </si>
  <si>
    <t xml:space="preserve">   TOTAL REPLACE/CAP EXPS</t>
  </si>
  <si>
    <t>8990</t>
  </si>
  <si>
    <t xml:space="preserve">   TOTAL NON-OPERATING EXPS</t>
  </si>
  <si>
    <t>9990</t>
  </si>
  <si>
    <t xml:space="preserve"> NET INCOME</t>
  </si>
  <si>
    <t/>
  </si>
  <si>
    <t xml:space="preserve">    ADJUSTMENTS</t>
  </si>
  <si>
    <t>1135</t>
  </si>
  <si>
    <t xml:space="preserve">      IMPOUND - PROPERTY TAX</t>
  </si>
  <si>
    <t>1145</t>
  </si>
  <si>
    <t xml:space="preserve">      IMPOUND - INSURANCE</t>
  </si>
  <si>
    <t>1160</t>
  </si>
  <si>
    <t xml:space="preserve">      ACCOUNTS RECEIVABLE</t>
  </si>
  <si>
    <t>1170</t>
  </si>
  <si>
    <t xml:space="preserve">      REPLACEMENT RESERVE</t>
  </si>
  <si>
    <t>1200</t>
  </si>
  <si>
    <t xml:space="preserve">      PAYROLL ADVANCE</t>
  </si>
  <si>
    <t>1290</t>
  </si>
  <si>
    <t xml:space="preserve">      PPP LOAN RESERVES</t>
  </si>
  <si>
    <t>1590</t>
  </si>
  <si>
    <t xml:space="preserve">      PPP LOAN FORGIVENESS</t>
  </si>
  <si>
    <t>2200</t>
  </si>
  <si>
    <t xml:space="preserve">      SECURITY DEPOSITS</t>
  </si>
  <si>
    <t>2210</t>
  </si>
  <si>
    <t xml:space="preserve">      SEC DEP REF IN TRANSIT</t>
  </si>
  <si>
    <t>2220</t>
  </si>
  <si>
    <t xml:space="preserve">      PET DEPOSITS</t>
  </si>
  <si>
    <t>2275</t>
  </si>
  <si>
    <t xml:space="preserve">      UNEARNED INCOME</t>
  </si>
  <si>
    <t>3100</t>
  </si>
  <si>
    <t xml:space="preserve">      DEBT SERV - PRINCIPAL 1ST</t>
  </si>
  <si>
    <t>3650</t>
  </si>
  <si>
    <t xml:space="preserve">      CAPITAL DISTRIBUTION</t>
  </si>
  <si>
    <t xml:space="preserve">    TOTAL ADJUSTMENTS</t>
  </si>
  <si>
    <t xml:space="preserve">    CASH FLOW</t>
  </si>
  <si>
    <t>Account #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</si>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</sst>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yy"/>
    <numFmt numFmtId="165" formatCode="[$-409]mmm\-yy;@"/>
    <numFmt numFmtId="166" formatCode="####.####"/>
    <numFmt numFmtId="167" formatCode="mmm\ yyyy"/>
    <numFmt numFmtId="170" formatCode="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Fill="1" applyBorder="1" applyAlignment="1"/>
    <xf numFmtId="164" fontId="2" fillId="0" borderId="0" xfId="0" quotePrefix="1" applyNumberFormat="1" applyFont="1" applyFill="1" applyBorder="1" applyAlignment="1"/>
    <xf numFmtId="0" fontId="2" fillId="0" borderId="0" xfId="0" applyFont="1" applyBorder="1"/>
    <xf numFmtId="165" fontId="3" fillId="0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49" fontId="2" fillId="0" borderId="0" xfId="0" applyNumberFormat="1" applyFont="1" applyFill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6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2" fillId="0" borderId="0" xfId="0" applyFont="1" applyBorder="1" applyAlignment="1">
      <alignment horizontal="left" indent="1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167" fontId="3" fillId="2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9">
    <dxf>
      <border>
        <top style="thin">
          <color auto="1"/>
        </top>
      </border>
    </dxf>
    <dxf>
      <border>
        <top style="thin">
          <color auto="1"/>
        </top>
        <bottom style="thin">
          <color auto="1"/>
        </bottom>
      </border>
    </dxf>
    <dxf>
      <font>
        <b/>
        <i val="0"/>
      </font>
    </dxf>
    <dxf>
      <border>
        <top style="thin">
          <color auto="1"/>
        </top>
      </border>
    </dxf>
    <dxf>
      <border>
        <top style="thin">
          <color auto="1"/>
        </top>
        <bottom style="thin">
          <color auto="1"/>
        </bottom>
      </border>
    </dxf>
    <dxf>
      <font>
        <b/>
        <i val="0"/>
      </font>
    </dxf>
    <dxf>
      <border>
        <top style="thin">
          <color auto="1"/>
        </top>
      </border>
    </dxf>
    <dxf>
      <border>
        <top style="thin">
          <color auto="1"/>
        </top>
        <bottom style="thin">
          <color auto="1"/>
        </bottom>
      </border>
    </dxf>
    <dxf>
      <font>
        <b/>
        <i val="0"/>
      </font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167"/>
  <sheetViews>
    <sheetView showGridLines="0" tabSelected="1" zoomScale="80" zoomScaleNormal="80" zoomScaleSheetLayoutView="115" zoomScalePageLayoutView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1.76953125" defaultRowHeight="14.75" x14ac:dyDescent="0.75"/>
  <cols>
    <col min="1" max="1" width="18.1796875" style="12" customWidth="1"/>
    <col min="2" max="2" width="35.6796875" style="1" customWidth="1"/>
    <col min="3" max="15" width="18.1796875" style="1" customWidth="1"/>
    <col min="16" max="16" width="0.86328125" style="1" customWidth="1"/>
    <col min="17" max="17" width="18.1796875" style="1" customWidth="1"/>
    <col min="18" max="19" width="35.6796875" style="1" customWidth="1"/>
    <col min="20" max="35" width="11.76953125" style="1" customWidth="1"/>
    <col min="36" max="16384" width="11.76953125" style="1"/>
  </cols>
  <sheetData>
    <row r="1" spans="1:35" x14ac:dyDescent="0.7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2"/>
      <c r="R1" s="3"/>
      <c r="S1" s="3"/>
    </row>
    <row r="2" spans="1:35" x14ac:dyDescent="0.7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2"/>
      <c r="R2" s="3"/>
      <c r="S2" s="3"/>
    </row>
    <row r="3" spans="1:35" x14ac:dyDescent="0.75">
      <c r="A3" s="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Q3" s="4"/>
      <c r="R3" s="4"/>
      <c r="S3" s="4"/>
    </row>
    <row r="4" spans="1:35" x14ac:dyDescent="0.7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5"/>
      <c r="Q4" s="5"/>
      <c r="R4" s="6"/>
      <c r="S4" s="6"/>
      <c r="T4" s="5"/>
    </row>
    <row r="5" spans="1:35" ht="14.75" hidden="1" customHeight="1" x14ac:dyDescent="0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35" ht="15.65" customHeight="1" x14ac:dyDescent="0.75">
      <c r="A6" s="24" t="s">
        <v>281</v>
      </c>
      <c r="B6" s="25" t="s">
        <v>282</v>
      </c>
      <c r="C6" s="26">
        <v>44012</v>
      </c>
      <c r="D6" s="26">
        <f>+EOMONTH(C6,1)</f>
        <v>44043</v>
      </c>
      <c r="E6" s="26">
        <f t="shared" ref="E6:N6" si="0">+EOMONTH(D6,1)</f>
        <v>44074</v>
      </c>
      <c r="F6" s="26">
        <f t="shared" si="0"/>
        <v>44104</v>
      </c>
      <c r="G6" s="26">
        <f t="shared" si="0"/>
        <v>44135</v>
      </c>
      <c r="H6" s="26">
        <f t="shared" si="0"/>
        <v>44165</v>
      </c>
      <c r="I6" s="26">
        <f t="shared" si="0"/>
        <v>44196</v>
      </c>
      <c r="J6" s="26">
        <f t="shared" si="0"/>
        <v>44227</v>
      </c>
      <c r="K6" s="26">
        <f t="shared" si="0"/>
        <v>44255</v>
      </c>
      <c r="L6" s="26">
        <f t="shared" si="0"/>
        <v>44286</v>
      </c>
      <c r="M6" s="26">
        <f t="shared" si="0"/>
        <v>44316</v>
      </c>
      <c r="N6" s="26">
        <f t="shared" si="0"/>
        <v>44347</v>
      </c>
      <c r="O6" s="27" t="s">
        <v>14</v>
      </c>
      <c r="Q6" s="7"/>
      <c r="R6" s="7"/>
      <c r="S6" s="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5" x14ac:dyDescent="0.75">
      <c r="A7" s="12" t="s">
        <v>17</v>
      </c>
      <c r="B7" s="1" t="s">
        <v>28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18">
        <f>_xlfn.NUMBERVALUE(A7)</f>
        <v>5000</v>
      </c>
      <c r="R7" s="19" t="str">
        <f>PROPER(TRIM(B7))</f>
        <v>Revenues</v>
      </c>
      <c r="S7" s="19" t="str">
        <f>_xlfn.CONCAT(TEXT($Q7,"0000")," - ",$R7)</f>
        <v>5000 - Revenues</v>
      </c>
      <c r="AG7" s="1" t="b">
        <v>1</v>
      </c>
      <c r="AI7" s="1">
        <v>0</v>
      </c>
    </row>
    <row r="8" spans="1:35" x14ac:dyDescent="0.75">
      <c r="A8" s="12" t="s">
        <v>27</v>
      </c>
      <c r="B8" s="1" t="s">
        <v>26</v>
      </c>
      <c r="C8" s="9">
        <v>294040</v>
      </c>
      <c r="D8" s="9">
        <v>308247</v>
      </c>
      <c r="E8" s="9">
        <v>308247</v>
      </c>
      <c r="F8" s="9">
        <v>308247</v>
      </c>
      <c r="G8" s="9">
        <v>308247</v>
      </c>
      <c r="H8" s="9">
        <v>308247</v>
      </c>
      <c r="I8" s="9">
        <v>318574</v>
      </c>
      <c r="J8" s="9">
        <v>318574</v>
      </c>
      <c r="K8" s="9">
        <v>318574</v>
      </c>
      <c r="L8" s="9">
        <v>335334</v>
      </c>
      <c r="M8" s="9">
        <v>335334</v>
      </c>
      <c r="N8" s="9">
        <v>335334</v>
      </c>
      <c r="O8" s="9">
        <v>3796999</v>
      </c>
      <c r="Q8" s="10">
        <f>_xlfn.NUMBERVALUE(A8)</f>
        <v>5110</v>
      </c>
      <c r="R8" s="23" t="str">
        <f t="shared" ref="R8:S10" si="1">PROPER(TRIM(B8))</f>
        <v>Gross Rental</v>
      </c>
      <c r="S8" s="23" t="str">
        <f t="shared" ref="S8:S71" si="2">_xlfn.CONCAT(TEXT($Q8,"0000")," - ",$R8)</f>
        <v>5110 - Gross Rental</v>
      </c>
      <c r="AG8" s="1" t="b">
        <v>0</v>
      </c>
      <c r="AI8" s="1">
        <v>0</v>
      </c>
    </row>
    <row r="9" spans="1:35" x14ac:dyDescent="0.75">
      <c r="A9" s="12" t="s">
        <v>25</v>
      </c>
      <c r="B9" s="1" t="s">
        <v>24</v>
      </c>
      <c r="C9" s="9">
        <v>-12008.59</v>
      </c>
      <c r="D9" s="9">
        <v>-25458.2</v>
      </c>
      <c r="E9" s="9">
        <v>-24481.919999999998</v>
      </c>
      <c r="F9" s="9">
        <v>-22105.72</v>
      </c>
      <c r="G9" s="9">
        <v>-20881.59</v>
      </c>
      <c r="H9" s="9">
        <v>-19408.89</v>
      </c>
      <c r="I9" s="9">
        <v>-28039.75</v>
      </c>
      <c r="J9" s="9">
        <v>-26975.9</v>
      </c>
      <c r="K9" s="9">
        <v>-25136.1</v>
      </c>
      <c r="L9" s="9">
        <v>-39784.33</v>
      </c>
      <c r="M9" s="9">
        <v>-38109.83</v>
      </c>
      <c r="N9" s="9">
        <v>-35019.19</v>
      </c>
      <c r="O9" s="9">
        <v>-317410.01</v>
      </c>
      <c r="Q9" s="10">
        <f t="shared" ref="Q9:Q10" si="3">_xlfn.NUMBERVALUE(A9)</f>
        <v>5130</v>
      </c>
      <c r="R9" s="23" t="str">
        <f t="shared" si="1"/>
        <v>Loss To Old Lease</v>
      </c>
      <c r="S9" s="23" t="str">
        <f t="shared" si="2"/>
        <v>5130 - Loss To Old Lease</v>
      </c>
      <c r="AG9" s="1" t="b">
        <v>0</v>
      </c>
      <c r="AI9" s="1">
        <v>0</v>
      </c>
    </row>
    <row r="10" spans="1:35" s="21" customFormat="1" x14ac:dyDescent="0.75">
      <c r="A10" s="20" t="s">
        <v>23</v>
      </c>
      <c r="B10" s="21" t="s">
        <v>22</v>
      </c>
      <c r="C10" s="22">
        <v>282031.40999999997</v>
      </c>
      <c r="D10" s="22">
        <v>282788.8</v>
      </c>
      <c r="E10" s="22">
        <v>283765.08</v>
      </c>
      <c r="F10" s="22">
        <v>286141.28000000003</v>
      </c>
      <c r="G10" s="22">
        <v>287365.40999999997</v>
      </c>
      <c r="H10" s="22">
        <v>288838.11</v>
      </c>
      <c r="I10" s="22">
        <v>290534.25</v>
      </c>
      <c r="J10" s="22">
        <v>291598.09999999998</v>
      </c>
      <c r="K10" s="22">
        <v>293437.90000000002</v>
      </c>
      <c r="L10" s="22">
        <v>295549.67</v>
      </c>
      <c r="M10" s="22">
        <v>297224.17</v>
      </c>
      <c r="N10" s="22">
        <v>300314.81</v>
      </c>
      <c r="O10" s="22">
        <v>3479588.99</v>
      </c>
      <c r="Q10" s="18">
        <f t="shared" si="3"/>
        <v>5150</v>
      </c>
      <c r="R10" s="19" t="str">
        <f t="shared" si="1"/>
        <v>Gross Potential Revenue</v>
      </c>
      <c r="S10" s="19" t="str">
        <f t="shared" si="2"/>
        <v>5150 - Gross Potential Revenue</v>
      </c>
      <c r="AG10" s="21" t="b">
        <v>0</v>
      </c>
      <c r="AI10" s="21">
        <v>1</v>
      </c>
    </row>
    <row r="11" spans="1:35" ht="3" customHeight="1" x14ac:dyDescent="0.7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7"/>
      <c r="R11" s="7"/>
      <c r="S11" s="7"/>
    </row>
    <row r="12" spans="1:35" s="21" customFormat="1" x14ac:dyDescent="0.75">
      <c r="A12" s="20" t="s">
        <v>21</v>
      </c>
      <c r="B12" s="21" t="s">
        <v>20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Q12" s="18">
        <f t="shared" ref="Q12" si="4">_xlfn.NUMBERVALUE(A12)</f>
        <v>5160</v>
      </c>
      <c r="R12" s="19" t="str">
        <f t="shared" ref="R12" si="5">PROPER(TRIM(B12))</f>
        <v>Revenue Adjustments</v>
      </c>
      <c r="S12" s="19" t="str">
        <f t="shared" si="2"/>
        <v>5160 - Revenue Adjustments</v>
      </c>
      <c r="AG12" s="21" t="b">
        <v>0</v>
      </c>
      <c r="AI12" s="21">
        <v>0</v>
      </c>
    </row>
    <row r="13" spans="1:35" x14ac:dyDescent="0.75">
      <c r="A13" s="12" t="s">
        <v>19</v>
      </c>
      <c r="B13" s="1" t="s">
        <v>18</v>
      </c>
      <c r="C13" s="9">
        <v>-7527.87</v>
      </c>
      <c r="D13" s="9">
        <v>-3203.52</v>
      </c>
      <c r="E13" s="9">
        <v>-4987.3</v>
      </c>
      <c r="F13" s="9">
        <v>-11321.49</v>
      </c>
      <c r="G13" s="9">
        <v>-2420.38</v>
      </c>
      <c r="H13" s="9">
        <v>-4073.92</v>
      </c>
      <c r="I13" s="9">
        <v>-4603.28</v>
      </c>
      <c r="J13" s="9">
        <v>-2545.25</v>
      </c>
      <c r="K13" s="9">
        <v>-2519.42</v>
      </c>
      <c r="L13" s="9">
        <v>-3814.39</v>
      </c>
      <c r="M13" s="9">
        <v>-4239.5600000000004</v>
      </c>
      <c r="N13" s="9">
        <v>-4195.9799999999996</v>
      </c>
      <c r="O13" s="9">
        <v>-55452.36</v>
      </c>
      <c r="Q13" s="10">
        <f t="shared" ref="Q13:Q18" si="6">_xlfn.NUMBERVALUE(A13)</f>
        <v>5170</v>
      </c>
      <c r="R13" s="23" t="str">
        <f t="shared" ref="R13:R18" si="7">PROPER(TRIM(B13))</f>
        <v>Loss To Vacancy</v>
      </c>
      <c r="S13" s="23" t="str">
        <f t="shared" si="2"/>
        <v>5170 - Loss To Vacancy</v>
      </c>
      <c r="AG13" s="1" t="b">
        <v>0</v>
      </c>
      <c r="AI13" s="1">
        <v>0</v>
      </c>
    </row>
    <row r="14" spans="1:35" x14ac:dyDescent="0.75">
      <c r="A14" s="12" t="s">
        <v>16</v>
      </c>
      <c r="B14" s="1" t="s">
        <v>0</v>
      </c>
      <c r="C14" s="9">
        <v>-1298.3</v>
      </c>
      <c r="D14" s="9">
        <v>-1146.17</v>
      </c>
      <c r="E14" s="9">
        <v>-1716.26</v>
      </c>
      <c r="F14" s="9">
        <v>-2808.25</v>
      </c>
      <c r="G14" s="9">
        <v>-808.25</v>
      </c>
      <c r="H14" s="9">
        <v>-1704.1</v>
      </c>
      <c r="I14" s="9">
        <v>-1866.45</v>
      </c>
      <c r="J14" s="9">
        <v>-2116.06</v>
      </c>
      <c r="K14" s="9">
        <v>-2334.84</v>
      </c>
      <c r="L14" s="9">
        <v>-3183.62</v>
      </c>
      <c r="M14" s="9">
        <v>-3480.95</v>
      </c>
      <c r="N14" s="9">
        <v>-1870.95</v>
      </c>
      <c r="O14" s="9">
        <v>-24334.2</v>
      </c>
      <c r="Q14" s="10">
        <f t="shared" si="6"/>
        <v>5210</v>
      </c>
      <c r="R14" s="23" t="str">
        <f t="shared" si="7"/>
        <v>Concess - One Time</v>
      </c>
      <c r="S14" s="23" t="str">
        <f t="shared" si="2"/>
        <v>5210 - Concess - One Time</v>
      </c>
      <c r="AG14" s="1" t="b">
        <v>0</v>
      </c>
      <c r="AI14" s="1">
        <v>0</v>
      </c>
    </row>
    <row r="15" spans="1:35" x14ac:dyDescent="0.75">
      <c r="A15" s="12" t="s">
        <v>1</v>
      </c>
      <c r="B15" s="1" t="s">
        <v>2</v>
      </c>
      <c r="C15" s="9">
        <v>-587.30999999999995</v>
      </c>
      <c r="D15" s="9">
        <v>-701.27</v>
      </c>
      <c r="E15" s="9">
        <v>-690.6</v>
      </c>
      <c r="F15" s="9">
        <v>-644.16</v>
      </c>
      <c r="G15" s="9">
        <v>-549.15</v>
      </c>
      <c r="H15" s="9">
        <v>-565.83000000000004</v>
      </c>
      <c r="I15" s="9">
        <v>-565.35</v>
      </c>
      <c r="J15" s="9">
        <v>-566.25</v>
      </c>
      <c r="K15" s="9">
        <v>-516.25</v>
      </c>
      <c r="L15" s="9">
        <v>-516.25</v>
      </c>
      <c r="M15" s="9">
        <v>-516.25</v>
      </c>
      <c r="N15" s="9">
        <v>-516.25</v>
      </c>
      <c r="O15" s="9">
        <v>-6934.92</v>
      </c>
      <c r="Q15" s="10">
        <f t="shared" si="6"/>
        <v>5220</v>
      </c>
      <c r="R15" s="23" t="str">
        <f t="shared" si="7"/>
        <v>Concess - Monthly Disc</v>
      </c>
      <c r="S15" s="23" t="str">
        <f t="shared" si="2"/>
        <v>5220 - Concess - Monthly Disc</v>
      </c>
      <c r="AG15" s="1" t="b">
        <v>0</v>
      </c>
      <c r="AI15" s="1">
        <v>0</v>
      </c>
    </row>
    <row r="16" spans="1:35" x14ac:dyDescent="0.75">
      <c r="A16" s="12" t="s">
        <v>3</v>
      </c>
      <c r="B16" s="1" t="s">
        <v>4</v>
      </c>
      <c r="C16" s="9">
        <v>-4.74</v>
      </c>
      <c r="D16" s="9">
        <v>3.08</v>
      </c>
      <c r="E16" s="9">
        <v>-0.36</v>
      </c>
      <c r="F16" s="9">
        <v>-0.71</v>
      </c>
      <c r="G16" s="9">
        <v>-4.37</v>
      </c>
      <c r="H16" s="9">
        <v>-0.26</v>
      </c>
      <c r="I16" s="9">
        <v>-2.41</v>
      </c>
      <c r="J16" s="9">
        <v>-1.23</v>
      </c>
      <c r="K16" s="9">
        <v>-1</v>
      </c>
      <c r="L16" s="9">
        <v>-0.86</v>
      </c>
      <c r="M16" s="9">
        <v>-2.17</v>
      </c>
      <c r="N16" s="9">
        <v>-1</v>
      </c>
      <c r="O16" s="9">
        <v>-16.03</v>
      </c>
      <c r="Q16" s="10">
        <f t="shared" si="6"/>
        <v>5260</v>
      </c>
      <c r="R16" s="23" t="str">
        <f t="shared" si="7"/>
        <v>Admin Write-Off</v>
      </c>
      <c r="S16" s="23" t="str">
        <f t="shared" si="2"/>
        <v>5260 - Admin Write-Off</v>
      </c>
      <c r="AG16" s="1" t="b">
        <v>0</v>
      </c>
      <c r="AI16" s="1">
        <v>0</v>
      </c>
    </row>
    <row r="17" spans="1:35" x14ac:dyDescent="0.75">
      <c r="A17" s="12" t="s">
        <v>5</v>
      </c>
      <c r="B17" s="1" t="s">
        <v>6</v>
      </c>
      <c r="C17" s="9">
        <v>-1228.6199999999999</v>
      </c>
      <c r="D17" s="9">
        <v>-4070.68</v>
      </c>
      <c r="E17" s="9">
        <v>-6928.9</v>
      </c>
      <c r="F17" s="9">
        <v>-5215.05</v>
      </c>
      <c r="G17" s="9">
        <v>-3131.42</v>
      </c>
      <c r="H17" s="9">
        <v>10790.41</v>
      </c>
      <c r="I17" s="9">
        <v>-550.71</v>
      </c>
      <c r="J17" s="9">
        <v>1466.64</v>
      </c>
      <c r="K17" s="9">
        <v>-4784.24</v>
      </c>
      <c r="L17" s="9">
        <v>3102.51</v>
      </c>
      <c r="M17" s="9">
        <v>-965.87</v>
      </c>
      <c r="N17" s="9">
        <v>-211.47</v>
      </c>
      <c r="O17" s="9">
        <v>-11727.4</v>
      </c>
      <c r="Q17" s="10">
        <f t="shared" si="6"/>
        <v>5270</v>
      </c>
      <c r="R17" s="23" t="str">
        <f t="shared" si="7"/>
        <v>Delinquency</v>
      </c>
      <c r="S17" s="23" t="str">
        <f t="shared" si="2"/>
        <v>5270 - Delinquency</v>
      </c>
      <c r="AG17" s="1" t="b">
        <v>0</v>
      </c>
      <c r="AI17" s="1">
        <v>0</v>
      </c>
    </row>
    <row r="18" spans="1:35" s="21" customFormat="1" x14ac:dyDescent="0.75">
      <c r="A18" s="20" t="s">
        <v>7</v>
      </c>
      <c r="B18" s="21" t="s">
        <v>8</v>
      </c>
      <c r="C18" s="22">
        <v>-10646.84</v>
      </c>
      <c r="D18" s="22">
        <v>-9118.56</v>
      </c>
      <c r="E18" s="22">
        <v>-14323.42</v>
      </c>
      <c r="F18" s="22">
        <v>-19989.66</v>
      </c>
      <c r="G18" s="22">
        <v>-6913.57</v>
      </c>
      <c r="H18" s="22">
        <v>4446.3</v>
      </c>
      <c r="I18" s="22">
        <v>-7588.2</v>
      </c>
      <c r="J18" s="22">
        <v>-3762.15</v>
      </c>
      <c r="K18" s="22">
        <v>-10155.75</v>
      </c>
      <c r="L18" s="22">
        <v>-4412.6099999999997</v>
      </c>
      <c r="M18" s="22">
        <v>-9204.7999999999993</v>
      </c>
      <c r="N18" s="22">
        <v>-6795.65</v>
      </c>
      <c r="O18" s="22">
        <v>-98464.91</v>
      </c>
      <c r="Q18" s="18">
        <f t="shared" si="6"/>
        <v>5285</v>
      </c>
      <c r="R18" s="19" t="str">
        <f t="shared" si="7"/>
        <v>Total Revenue Adjustment</v>
      </c>
      <c r="S18" s="19" t="str">
        <f t="shared" si="2"/>
        <v>5285 - Total Revenue Adjustment</v>
      </c>
      <c r="AG18" s="21" t="b">
        <v>0</v>
      </c>
      <c r="AI18" s="21">
        <v>1</v>
      </c>
    </row>
    <row r="19" spans="1:35" ht="3" customHeight="1" x14ac:dyDescent="0.7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7"/>
      <c r="R19" s="7"/>
      <c r="S19" s="7"/>
    </row>
    <row r="20" spans="1:35" s="21" customFormat="1" x14ac:dyDescent="0.75">
      <c r="A20" s="20" t="s">
        <v>9</v>
      </c>
      <c r="B20" s="21" t="s">
        <v>10</v>
      </c>
      <c r="C20" s="22">
        <v>271384.57</v>
      </c>
      <c r="D20" s="22">
        <v>273670.24</v>
      </c>
      <c r="E20" s="22">
        <v>269441.65999999997</v>
      </c>
      <c r="F20" s="22">
        <v>266151.62</v>
      </c>
      <c r="G20" s="22">
        <v>280451.84000000003</v>
      </c>
      <c r="H20" s="22">
        <v>293284.40999999997</v>
      </c>
      <c r="I20" s="22">
        <v>282946.05</v>
      </c>
      <c r="J20" s="22">
        <v>287835.95</v>
      </c>
      <c r="K20" s="22">
        <v>283282.15000000002</v>
      </c>
      <c r="L20" s="22">
        <v>291137.06</v>
      </c>
      <c r="M20" s="22">
        <v>288019.37</v>
      </c>
      <c r="N20" s="22">
        <v>293519.15999999997</v>
      </c>
      <c r="O20" s="22">
        <v>3381124.08</v>
      </c>
      <c r="Q20" s="18">
        <f>_xlfn.NUMBERVALUE(A20)</f>
        <v>5295</v>
      </c>
      <c r="R20" s="19" t="str">
        <f t="shared" ref="R20" si="8">PROPER(TRIM(B20))</f>
        <v>Total Rental Revenue</v>
      </c>
      <c r="S20" s="19" t="str">
        <f t="shared" si="2"/>
        <v>5295 - Total Rental Revenue</v>
      </c>
      <c r="AG20" s="21" t="b">
        <v>0</v>
      </c>
      <c r="AI20" s="21">
        <v>1</v>
      </c>
    </row>
    <row r="21" spans="1:35" ht="3" customHeight="1" x14ac:dyDescent="0.7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7"/>
      <c r="R21" s="7"/>
      <c r="S21" s="7"/>
    </row>
    <row r="22" spans="1:35" s="21" customFormat="1" x14ac:dyDescent="0.75">
      <c r="A22" s="20" t="s">
        <v>11</v>
      </c>
      <c r="B22" s="21" t="s">
        <v>12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Q22" s="18">
        <f t="shared" ref="Q22:Q44" si="9">_xlfn.NUMBERVALUE(A22)</f>
        <v>5300</v>
      </c>
      <c r="R22" s="19" t="str">
        <f t="shared" ref="R22:R44" si="10">PROPER(TRIM(B22))</f>
        <v>Other Revenues</v>
      </c>
      <c r="S22" s="19" t="str">
        <f t="shared" si="2"/>
        <v>5300 - Other Revenues</v>
      </c>
      <c r="AG22" s="21" t="b">
        <v>0</v>
      </c>
      <c r="AI22" s="21">
        <v>0</v>
      </c>
    </row>
    <row r="23" spans="1:35" x14ac:dyDescent="0.75">
      <c r="A23" s="12" t="s">
        <v>13</v>
      </c>
      <c r="B23" s="1" t="s">
        <v>15</v>
      </c>
      <c r="C23" s="9">
        <v>1320.02</v>
      </c>
      <c r="D23" s="9">
        <v>759.98</v>
      </c>
      <c r="E23" s="9">
        <v>900</v>
      </c>
      <c r="F23" s="9">
        <v>990</v>
      </c>
      <c r="G23" s="9">
        <v>700</v>
      </c>
      <c r="H23" s="9">
        <v>320</v>
      </c>
      <c r="I23" s="9">
        <v>560</v>
      </c>
      <c r="J23" s="9">
        <v>780</v>
      </c>
      <c r="K23" s="9">
        <v>780</v>
      </c>
      <c r="L23" s="9">
        <v>460</v>
      </c>
      <c r="M23" s="9">
        <v>1260</v>
      </c>
      <c r="N23" s="9">
        <v>1040</v>
      </c>
      <c r="O23" s="9">
        <v>9870</v>
      </c>
      <c r="Q23" s="10">
        <f t="shared" si="9"/>
        <v>5310</v>
      </c>
      <c r="R23" s="23" t="str">
        <f t="shared" si="10"/>
        <v>Application Fee</v>
      </c>
      <c r="S23" s="23" t="str">
        <f t="shared" si="2"/>
        <v>5310 - Application Fee</v>
      </c>
      <c r="AG23" s="1" t="b">
        <v>0</v>
      </c>
      <c r="AI23" s="1">
        <v>0</v>
      </c>
    </row>
    <row r="24" spans="1:35" x14ac:dyDescent="0.75">
      <c r="A24" s="12" t="s">
        <v>29</v>
      </c>
      <c r="B24" s="1" t="s">
        <v>30</v>
      </c>
      <c r="C24" s="9">
        <v>1197.48</v>
      </c>
      <c r="D24" s="9">
        <v>1439.89</v>
      </c>
      <c r="E24" s="9">
        <v>1332.21</v>
      </c>
      <c r="F24" s="9">
        <v>1690.1</v>
      </c>
      <c r="G24" s="9">
        <v>593.34</v>
      </c>
      <c r="H24" s="9">
        <v>1156.6600000000001</v>
      </c>
      <c r="I24" s="9">
        <v>1660</v>
      </c>
      <c r="J24" s="9">
        <v>1130</v>
      </c>
      <c r="K24" s="9">
        <v>1637.05</v>
      </c>
      <c r="L24" s="9">
        <v>2588.9499999999998</v>
      </c>
      <c r="M24" s="9">
        <v>650</v>
      </c>
      <c r="N24" s="9">
        <v>1165</v>
      </c>
      <c r="O24" s="9">
        <v>16240.68</v>
      </c>
      <c r="Q24" s="10">
        <f t="shared" si="9"/>
        <v>5320</v>
      </c>
      <c r="R24" s="23" t="str">
        <f t="shared" si="10"/>
        <v>Late Charge Rev</v>
      </c>
      <c r="S24" s="23" t="str">
        <f t="shared" si="2"/>
        <v>5320 - Late Charge Rev</v>
      </c>
      <c r="AG24" s="1" t="b">
        <v>0</v>
      </c>
      <c r="AI24" s="1">
        <v>0</v>
      </c>
    </row>
    <row r="25" spans="1:35" x14ac:dyDescent="0.75">
      <c r="A25" s="12" t="s">
        <v>31</v>
      </c>
      <c r="B25" s="1" t="s">
        <v>32</v>
      </c>
      <c r="C25" s="9">
        <v>2</v>
      </c>
      <c r="D25" s="9">
        <v>0</v>
      </c>
      <c r="E25" s="9">
        <v>0</v>
      </c>
      <c r="F25" s="9">
        <v>23</v>
      </c>
      <c r="G25" s="9">
        <v>0</v>
      </c>
      <c r="H25" s="9">
        <v>0</v>
      </c>
      <c r="I25" s="9">
        <v>0</v>
      </c>
      <c r="J25" s="9">
        <v>0</v>
      </c>
      <c r="K25" s="9">
        <v>25</v>
      </c>
      <c r="L25" s="9">
        <v>0</v>
      </c>
      <c r="M25" s="9">
        <v>0</v>
      </c>
      <c r="N25" s="9">
        <v>0</v>
      </c>
      <c r="O25" s="9">
        <v>50</v>
      </c>
      <c r="Q25" s="10">
        <f t="shared" si="9"/>
        <v>5325</v>
      </c>
      <c r="R25" s="23" t="str">
        <f t="shared" si="10"/>
        <v>Notice Revenue</v>
      </c>
      <c r="S25" s="23" t="str">
        <f t="shared" si="2"/>
        <v>5325 - Notice Revenue</v>
      </c>
      <c r="AG25" s="1" t="b">
        <v>0</v>
      </c>
      <c r="AI25" s="1">
        <v>0</v>
      </c>
    </row>
    <row r="26" spans="1:35" x14ac:dyDescent="0.75">
      <c r="A26" s="12" t="s">
        <v>33</v>
      </c>
      <c r="B26" s="1" t="s">
        <v>34</v>
      </c>
      <c r="C26" s="9">
        <v>0</v>
      </c>
      <c r="D26" s="9">
        <v>75</v>
      </c>
      <c r="E26" s="9">
        <v>0</v>
      </c>
      <c r="F26" s="9">
        <v>75</v>
      </c>
      <c r="G26" s="9">
        <v>0</v>
      </c>
      <c r="H26" s="9">
        <v>75</v>
      </c>
      <c r="I26" s="9">
        <v>75</v>
      </c>
      <c r="J26" s="9">
        <v>150</v>
      </c>
      <c r="K26" s="9">
        <v>150</v>
      </c>
      <c r="L26" s="9">
        <v>150</v>
      </c>
      <c r="M26" s="9">
        <v>0</v>
      </c>
      <c r="N26" s="9">
        <v>225</v>
      </c>
      <c r="O26" s="9">
        <v>975</v>
      </c>
      <c r="Q26" s="10">
        <f t="shared" si="9"/>
        <v>5330</v>
      </c>
      <c r="R26" s="23" t="str">
        <f t="shared" si="10"/>
        <v>Nsf Charges</v>
      </c>
      <c r="S26" s="23" t="str">
        <f t="shared" si="2"/>
        <v>5330 - Nsf Charges</v>
      </c>
      <c r="AG26" s="1" t="b">
        <v>0</v>
      </c>
      <c r="AI26" s="1">
        <v>0</v>
      </c>
    </row>
    <row r="27" spans="1:35" x14ac:dyDescent="0.75">
      <c r="A27" s="12" t="s">
        <v>35</v>
      </c>
      <c r="B27" s="1" t="s">
        <v>36</v>
      </c>
      <c r="C27" s="9">
        <v>0</v>
      </c>
      <c r="D27" s="9">
        <v>175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1746.44</v>
      </c>
      <c r="K27" s="9">
        <v>2050</v>
      </c>
      <c r="L27" s="9">
        <v>500</v>
      </c>
      <c r="M27" s="9">
        <v>1730</v>
      </c>
      <c r="N27" s="9">
        <v>25</v>
      </c>
      <c r="O27" s="9">
        <v>6226.44</v>
      </c>
      <c r="Q27" s="10">
        <f t="shared" si="9"/>
        <v>5340</v>
      </c>
      <c r="R27" s="23" t="str">
        <f t="shared" si="10"/>
        <v>Lease Break Fee</v>
      </c>
      <c r="S27" s="23" t="str">
        <f t="shared" si="2"/>
        <v>5340 - Lease Break Fee</v>
      </c>
      <c r="AG27" s="1" t="b">
        <v>0</v>
      </c>
      <c r="AI27" s="1">
        <v>0</v>
      </c>
    </row>
    <row r="28" spans="1:35" x14ac:dyDescent="0.75">
      <c r="A28" s="12" t="s">
        <v>37</v>
      </c>
      <c r="B28" s="1" t="s">
        <v>38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280</v>
      </c>
      <c r="I28" s="9">
        <v>0</v>
      </c>
      <c r="J28" s="9">
        <v>0</v>
      </c>
      <c r="K28" s="9">
        <v>255</v>
      </c>
      <c r="L28" s="9">
        <v>350</v>
      </c>
      <c r="M28" s="9">
        <v>0</v>
      </c>
      <c r="N28" s="9">
        <v>0</v>
      </c>
      <c r="O28" s="9">
        <v>885</v>
      </c>
      <c r="Q28" s="10">
        <f t="shared" si="9"/>
        <v>5350</v>
      </c>
      <c r="R28" s="23" t="str">
        <f t="shared" si="10"/>
        <v>Legal/Attny Rev</v>
      </c>
      <c r="S28" s="23" t="str">
        <f t="shared" si="2"/>
        <v>5350 - Legal/Attny Rev</v>
      </c>
      <c r="AG28" s="1" t="b">
        <v>0</v>
      </c>
      <c r="AI28" s="1">
        <v>0</v>
      </c>
    </row>
    <row r="29" spans="1:35" x14ac:dyDescent="0.75">
      <c r="A29" s="12" t="s">
        <v>39</v>
      </c>
      <c r="B29" s="1" t="s">
        <v>40</v>
      </c>
      <c r="C29" s="9">
        <v>1147.69</v>
      </c>
      <c r="D29" s="9">
        <v>1558.97</v>
      </c>
      <c r="E29" s="9">
        <v>1674.98</v>
      </c>
      <c r="F29" s="9">
        <v>2047.3</v>
      </c>
      <c r="G29" s="9">
        <v>912.5</v>
      </c>
      <c r="H29" s="9">
        <v>1962.4</v>
      </c>
      <c r="I29" s="9">
        <v>1504.13</v>
      </c>
      <c r="J29" s="9">
        <v>6305.26</v>
      </c>
      <c r="K29" s="9">
        <v>1071.7</v>
      </c>
      <c r="L29" s="9">
        <v>6096.81</v>
      </c>
      <c r="M29" s="9">
        <v>1247.4100000000001</v>
      </c>
      <c r="N29" s="9">
        <v>4011.13</v>
      </c>
      <c r="O29" s="9">
        <v>29540.28</v>
      </c>
      <c r="Q29" s="10">
        <f t="shared" si="9"/>
        <v>5360</v>
      </c>
      <c r="R29" s="23" t="str">
        <f t="shared" si="10"/>
        <v>Collections</v>
      </c>
      <c r="S29" s="23" t="str">
        <f t="shared" si="2"/>
        <v>5360 - Collections</v>
      </c>
      <c r="AG29" s="1" t="b">
        <v>0</v>
      </c>
      <c r="AI29" s="1">
        <v>0</v>
      </c>
    </row>
    <row r="30" spans="1:35" x14ac:dyDescent="0.75">
      <c r="A30" s="12" t="s">
        <v>41</v>
      </c>
      <c r="B30" s="1" t="s">
        <v>42</v>
      </c>
      <c r="C30" s="9">
        <v>0</v>
      </c>
      <c r="D30" s="9">
        <v>0</v>
      </c>
      <c r="E30" s="9">
        <v>225</v>
      </c>
      <c r="F30" s="9">
        <v>280</v>
      </c>
      <c r="G30" s="9">
        <v>672.5</v>
      </c>
      <c r="H30" s="9">
        <v>1</v>
      </c>
      <c r="I30" s="9">
        <v>299</v>
      </c>
      <c r="J30" s="9">
        <v>8</v>
      </c>
      <c r="K30" s="9">
        <v>77.5</v>
      </c>
      <c r="L30" s="9">
        <v>0</v>
      </c>
      <c r="M30" s="9">
        <v>178.21</v>
      </c>
      <c r="N30" s="9">
        <v>0</v>
      </c>
      <c r="O30" s="9">
        <v>1741.21</v>
      </c>
      <c r="Q30" s="10">
        <f t="shared" si="9"/>
        <v>5365</v>
      </c>
      <c r="R30" s="23" t="str">
        <f t="shared" si="10"/>
        <v>Resident Dmgs</v>
      </c>
      <c r="S30" s="23" t="str">
        <f t="shared" si="2"/>
        <v>5365 - Resident Dmgs</v>
      </c>
      <c r="AG30" s="1" t="b">
        <v>0</v>
      </c>
      <c r="AI30" s="1">
        <v>0</v>
      </c>
    </row>
    <row r="31" spans="1:35" x14ac:dyDescent="0.75">
      <c r="A31" s="12" t="s">
        <v>43</v>
      </c>
      <c r="B31" s="1" t="s">
        <v>44</v>
      </c>
      <c r="C31" s="9">
        <v>1899.2</v>
      </c>
      <c r="D31" s="9">
        <v>1380.71</v>
      </c>
      <c r="E31" s="9">
        <v>848.23</v>
      </c>
      <c r="F31" s="9">
        <v>2109.54</v>
      </c>
      <c r="G31" s="9">
        <v>421.4</v>
      </c>
      <c r="H31" s="9">
        <v>758.72</v>
      </c>
      <c r="I31" s="9">
        <v>1743.07</v>
      </c>
      <c r="J31" s="9">
        <v>880.76</v>
      </c>
      <c r="K31" s="9">
        <v>1092.4000000000001</v>
      </c>
      <c r="L31" s="9">
        <v>1798.33</v>
      </c>
      <c r="M31" s="9">
        <v>1886.68</v>
      </c>
      <c r="N31" s="9">
        <v>343.35</v>
      </c>
      <c r="O31" s="9">
        <v>15162.39</v>
      </c>
      <c r="Q31" s="10">
        <f t="shared" si="9"/>
        <v>5370</v>
      </c>
      <c r="R31" s="23" t="str">
        <f t="shared" si="10"/>
        <v>Liquidation Dmgs</v>
      </c>
      <c r="S31" s="23" t="str">
        <f t="shared" si="2"/>
        <v>5370 - Liquidation Dmgs</v>
      </c>
      <c r="AG31" s="1" t="b">
        <v>0</v>
      </c>
      <c r="AI31" s="1">
        <v>0</v>
      </c>
    </row>
    <row r="32" spans="1:35" x14ac:dyDescent="0.75">
      <c r="A32" s="12" t="s">
        <v>45</v>
      </c>
      <c r="B32" s="1" t="s">
        <v>46</v>
      </c>
      <c r="C32" s="9">
        <v>259.25</v>
      </c>
      <c r="D32" s="9">
        <v>0</v>
      </c>
      <c r="E32" s="9">
        <v>-5.34</v>
      </c>
      <c r="F32" s="9">
        <v>698.33</v>
      </c>
      <c r="G32" s="9">
        <v>0</v>
      </c>
      <c r="H32" s="9">
        <v>337.2</v>
      </c>
      <c r="I32" s="9">
        <v>0</v>
      </c>
      <c r="J32" s="9">
        <v>250.83</v>
      </c>
      <c r="K32" s="9">
        <v>466.67</v>
      </c>
      <c r="L32" s="9">
        <v>1276</v>
      </c>
      <c r="M32" s="9">
        <v>776.33</v>
      </c>
      <c r="N32" s="9">
        <v>489.89</v>
      </c>
      <c r="O32" s="9">
        <v>4549.16</v>
      </c>
      <c r="Q32" s="10">
        <f t="shared" si="9"/>
        <v>5375</v>
      </c>
      <c r="R32" s="23" t="str">
        <f t="shared" si="10"/>
        <v>Accelerated Rent</v>
      </c>
      <c r="S32" s="23" t="str">
        <f t="shared" si="2"/>
        <v>5375 - Accelerated Rent</v>
      </c>
      <c r="AG32" s="1" t="b">
        <v>0</v>
      </c>
      <c r="AI32" s="1">
        <v>0</v>
      </c>
    </row>
    <row r="33" spans="1:35" x14ac:dyDescent="0.75">
      <c r="A33" s="12" t="s">
        <v>47</v>
      </c>
      <c r="B33" s="1" t="s">
        <v>48</v>
      </c>
      <c r="C33" s="9">
        <v>5450</v>
      </c>
      <c r="D33" s="9">
        <v>2440</v>
      </c>
      <c r="E33" s="9">
        <v>2625</v>
      </c>
      <c r="F33" s="9">
        <v>4225</v>
      </c>
      <c r="G33" s="9">
        <v>2050</v>
      </c>
      <c r="H33" s="9">
        <v>1225</v>
      </c>
      <c r="I33" s="9">
        <v>3250</v>
      </c>
      <c r="J33" s="9">
        <v>2550</v>
      </c>
      <c r="K33" s="9">
        <v>2575</v>
      </c>
      <c r="L33" s="9">
        <v>2325</v>
      </c>
      <c r="M33" s="9">
        <v>4200</v>
      </c>
      <c r="N33" s="9">
        <v>3775</v>
      </c>
      <c r="O33" s="9">
        <v>36690</v>
      </c>
      <c r="Q33" s="10">
        <f t="shared" si="9"/>
        <v>5380</v>
      </c>
      <c r="R33" s="23" t="str">
        <f t="shared" si="10"/>
        <v>Non-Refund Redec Fee</v>
      </c>
      <c r="S33" s="23" t="str">
        <f t="shared" si="2"/>
        <v>5380 - Non-Refund Redec Fee</v>
      </c>
      <c r="AG33" s="1" t="b">
        <v>0</v>
      </c>
      <c r="AI33" s="1">
        <v>0</v>
      </c>
    </row>
    <row r="34" spans="1:35" x14ac:dyDescent="0.75">
      <c r="A34" s="12" t="s">
        <v>49</v>
      </c>
      <c r="B34" s="1" t="s">
        <v>50</v>
      </c>
      <c r="C34" s="9">
        <v>2127.41</v>
      </c>
      <c r="D34" s="9">
        <v>2005.63</v>
      </c>
      <c r="E34" s="9">
        <v>2189.4699999999998</v>
      </c>
      <c r="F34" s="9">
        <v>2216.58</v>
      </c>
      <c r="G34" s="9">
        <v>2548.25</v>
      </c>
      <c r="H34" s="9">
        <v>2797.36</v>
      </c>
      <c r="I34" s="9">
        <v>2739.79</v>
      </c>
      <c r="J34" s="9">
        <v>2937.2</v>
      </c>
      <c r="K34" s="9">
        <v>2845.56</v>
      </c>
      <c r="L34" s="9">
        <v>3053.78</v>
      </c>
      <c r="M34" s="9">
        <v>3003.46</v>
      </c>
      <c r="N34" s="9">
        <v>2903.53</v>
      </c>
      <c r="O34" s="9">
        <v>31368.02</v>
      </c>
      <c r="Q34" s="10">
        <f t="shared" si="9"/>
        <v>5385</v>
      </c>
      <c r="R34" s="23" t="str">
        <f t="shared" si="10"/>
        <v>Valet Waste Rev</v>
      </c>
      <c r="S34" s="23" t="str">
        <f t="shared" si="2"/>
        <v>5385 - Valet Waste Rev</v>
      </c>
      <c r="AG34" s="1" t="b">
        <v>0</v>
      </c>
      <c r="AI34" s="1">
        <v>0</v>
      </c>
    </row>
    <row r="35" spans="1:35" x14ac:dyDescent="0.75">
      <c r="A35" s="12" t="s">
        <v>51</v>
      </c>
      <c r="B35" s="1" t="s">
        <v>52</v>
      </c>
      <c r="C35" s="9">
        <v>0</v>
      </c>
      <c r="D35" s="9">
        <v>265.85000000000002</v>
      </c>
      <c r="E35" s="9">
        <v>308.39999999999998</v>
      </c>
      <c r="F35" s="9">
        <v>307.07</v>
      </c>
      <c r="G35" s="9">
        <v>287.68</v>
      </c>
      <c r="H35" s="9">
        <v>312.39999999999998</v>
      </c>
      <c r="I35" s="9">
        <v>233.62</v>
      </c>
      <c r="J35" s="9">
        <v>297.62</v>
      </c>
      <c r="K35" s="9">
        <v>272.52</v>
      </c>
      <c r="L35" s="9">
        <v>437.63</v>
      </c>
      <c r="M35" s="9">
        <v>462.26</v>
      </c>
      <c r="N35" s="9">
        <v>412.76</v>
      </c>
      <c r="O35" s="9">
        <v>3597.81</v>
      </c>
      <c r="Q35" s="10">
        <f t="shared" si="9"/>
        <v>5390</v>
      </c>
      <c r="R35" s="23" t="str">
        <f t="shared" si="10"/>
        <v>Laundry Rev</v>
      </c>
      <c r="S35" s="23" t="str">
        <f t="shared" si="2"/>
        <v>5390 - Laundry Rev</v>
      </c>
      <c r="AG35" s="1" t="b">
        <v>0</v>
      </c>
      <c r="AI35" s="1">
        <v>0</v>
      </c>
    </row>
    <row r="36" spans="1:35" x14ac:dyDescent="0.75">
      <c r="A36" s="12" t="s">
        <v>53</v>
      </c>
      <c r="B36" s="1" t="s">
        <v>54</v>
      </c>
      <c r="C36" s="9">
        <v>0</v>
      </c>
      <c r="D36" s="9">
        <v>18.829999999999998</v>
      </c>
      <c r="E36" s="9">
        <v>0</v>
      </c>
      <c r="F36" s="9">
        <v>49.2</v>
      </c>
      <c r="G36" s="9">
        <v>28.75</v>
      </c>
      <c r="H36" s="9">
        <v>58.74</v>
      </c>
      <c r="I36" s="9">
        <v>0</v>
      </c>
      <c r="J36" s="9">
        <v>57.26</v>
      </c>
      <c r="K36" s="9">
        <v>0</v>
      </c>
      <c r="L36" s="9">
        <v>0</v>
      </c>
      <c r="M36" s="9">
        <v>92.68</v>
      </c>
      <c r="N36" s="9">
        <v>0</v>
      </c>
      <c r="O36" s="9">
        <v>305.45999999999998</v>
      </c>
      <c r="Q36" s="10">
        <f t="shared" si="9"/>
        <v>5400</v>
      </c>
      <c r="R36" s="23" t="str">
        <f t="shared" si="10"/>
        <v>Vending Machines</v>
      </c>
      <c r="S36" s="23" t="str">
        <f t="shared" si="2"/>
        <v>5400 - Vending Machines</v>
      </c>
      <c r="AG36" s="1" t="b">
        <v>0</v>
      </c>
      <c r="AI36" s="1">
        <v>0</v>
      </c>
    </row>
    <row r="37" spans="1:35" x14ac:dyDescent="0.75">
      <c r="A37" s="12" t="s">
        <v>55</v>
      </c>
      <c r="B37" s="1" t="s">
        <v>56</v>
      </c>
      <c r="C37" s="9">
        <v>15403.39</v>
      </c>
      <c r="D37" s="9">
        <v>15125.61</v>
      </c>
      <c r="E37" s="9">
        <v>15088.01</v>
      </c>
      <c r="F37" s="9">
        <v>14815.83</v>
      </c>
      <c r="G37" s="9">
        <v>15375.25</v>
      </c>
      <c r="H37" s="9">
        <v>15947.82</v>
      </c>
      <c r="I37" s="9">
        <v>15388.54</v>
      </c>
      <c r="J37" s="9">
        <v>15841.21</v>
      </c>
      <c r="K37" s="9">
        <v>15204.12</v>
      </c>
      <c r="L37" s="9">
        <v>15829.46</v>
      </c>
      <c r="M37" s="9">
        <v>15391.72</v>
      </c>
      <c r="N37" s="9">
        <v>15584.47</v>
      </c>
      <c r="O37" s="9">
        <v>184995.43</v>
      </c>
      <c r="Q37" s="10">
        <f t="shared" si="9"/>
        <v>5420</v>
      </c>
      <c r="R37" s="23" t="str">
        <f t="shared" si="10"/>
        <v>Utility Rev</v>
      </c>
      <c r="S37" s="23" t="str">
        <f t="shared" si="2"/>
        <v>5420 - Utility Rev</v>
      </c>
      <c r="AG37" s="1" t="b">
        <v>0</v>
      </c>
      <c r="AI37" s="1">
        <v>0</v>
      </c>
    </row>
    <row r="38" spans="1:35" x14ac:dyDescent="0.75">
      <c r="A38" s="12" t="s">
        <v>57</v>
      </c>
      <c r="B38" s="1" t="s">
        <v>58</v>
      </c>
      <c r="C38" s="9">
        <v>0.04</v>
      </c>
      <c r="D38" s="9">
        <v>0.04</v>
      </c>
      <c r="E38" s="9">
        <v>0.04</v>
      </c>
      <c r="F38" s="9">
        <v>0.03</v>
      </c>
      <c r="G38" s="9">
        <v>0.03</v>
      </c>
      <c r="H38" s="9">
        <v>0.04</v>
      </c>
      <c r="I38" s="9">
        <v>40.33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40.549999999999997</v>
      </c>
      <c r="Q38" s="10">
        <f t="shared" si="9"/>
        <v>5450</v>
      </c>
      <c r="R38" s="23" t="str">
        <f t="shared" si="10"/>
        <v>Interest Rev</v>
      </c>
      <c r="S38" s="23" t="str">
        <f t="shared" si="2"/>
        <v>5450 - Interest Rev</v>
      </c>
      <c r="AG38" s="1" t="b">
        <v>0</v>
      </c>
      <c r="AI38" s="1">
        <v>0</v>
      </c>
    </row>
    <row r="39" spans="1:35" x14ac:dyDescent="0.75">
      <c r="A39" s="12" t="s">
        <v>59</v>
      </c>
      <c r="B39" s="1" t="s">
        <v>60</v>
      </c>
      <c r="C39" s="9">
        <v>2415.67</v>
      </c>
      <c r="D39" s="9">
        <v>2377.67</v>
      </c>
      <c r="E39" s="9">
        <v>2218.9899999999998</v>
      </c>
      <c r="F39" s="9">
        <v>2278.33</v>
      </c>
      <c r="G39" s="9">
        <v>2395</v>
      </c>
      <c r="H39" s="9">
        <v>2794.16</v>
      </c>
      <c r="I39" s="9">
        <v>2710.16</v>
      </c>
      <c r="J39" s="9">
        <v>2604</v>
      </c>
      <c r="K39" s="9">
        <v>2420</v>
      </c>
      <c r="L39" s="9">
        <v>2524</v>
      </c>
      <c r="M39" s="9">
        <v>2433.33</v>
      </c>
      <c r="N39" s="9">
        <v>2450.67</v>
      </c>
      <c r="O39" s="9">
        <v>29621.98</v>
      </c>
      <c r="Q39" s="10">
        <f t="shared" si="9"/>
        <v>5460</v>
      </c>
      <c r="R39" s="23" t="str">
        <f t="shared" si="10"/>
        <v>W/D Rental Rev</v>
      </c>
      <c r="S39" s="23" t="str">
        <f t="shared" si="2"/>
        <v>5460 - W/D Rental Rev</v>
      </c>
      <c r="AG39" s="1" t="b">
        <v>0</v>
      </c>
      <c r="AI39" s="1">
        <v>0</v>
      </c>
    </row>
    <row r="40" spans="1:35" x14ac:dyDescent="0.75">
      <c r="A40" s="12" t="s">
        <v>61</v>
      </c>
      <c r="B40" s="1" t="s">
        <v>62</v>
      </c>
      <c r="C40" s="9">
        <v>0</v>
      </c>
      <c r="D40" s="9">
        <v>0</v>
      </c>
      <c r="E40" s="9">
        <v>16.25</v>
      </c>
      <c r="F40" s="9">
        <v>10</v>
      </c>
      <c r="G40" s="9">
        <v>10</v>
      </c>
      <c r="H40" s="9">
        <v>12.5</v>
      </c>
      <c r="I40" s="9">
        <v>12.5</v>
      </c>
      <c r="J40" s="9">
        <v>11.25</v>
      </c>
      <c r="K40" s="9">
        <v>12.5</v>
      </c>
      <c r="L40" s="9">
        <v>38.75</v>
      </c>
      <c r="M40" s="9">
        <v>21.25</v>
      </c>
      <c r="N40" s="9">
        <v>43.75</v>
      </c>
      <c r="O40" s="9">
        <v>188.75</v>
      </c>
      <c r="Q40" s="10">
        <f t="shared" si="9"/>
        <v>5470</v>
      </c>
      <c r="R40" s="23" t="str">
        <f t="shared" si="10"/>
        <v>Miscellaneous Rev</v>
      </c>
      <c r="S40" s="23" t="str">
        <f t="shared" si="2"/>
        <v>5470 - Miscellaneous Rev</v>
      </c>
      <c r="AG40" s="1" t="b">
        <v>0</v>
      </c>
      <c r="AI40" s="1">
        <v>0</v>
      </c>
    </row>
    <row r="41" spans="1:35" x14ac:dyDescent="0.75">
      <c r="A41" s="12" t="s">
        <v>63</v>
      </c>
      <c r="B41" s="1" t="s">
        <v>64</v>
      </c>
      <c r="C41" s="9">
        <v>5</v>
      </c>
      <c r="D41" s="9">
        <v>15</v>
      </c>
      <c r="E41" s="9">
        <v>25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10</v>
      </c>
      <c r="O41" s="9">
        <v>55</v>
      </c>
      <c r="Q41" s="10">
        <f t="shared" si="9"/>
        <v>5480</v>
      </c>
      <c r="R41" s="23" t="str">
        <f t="shared" si="10"/>
        <v>Keys/Locks Rev</v>
      </c>
      <c r="S41" s="23" t="str">
        <f t="shared" si="2"/>
        <v>5480 - Keys/Locks Rev</v>
      </c>
      <c r="AG41" s="1" t="b">
        <v>0</v>
      </c>
      <c r="AI41" s="1">
        <v>0</v>
      </c>
    </row>
    <row r="42" spans="1:35" x14ac:dyDescent="0.75">
      <c r="A42" s="12" t="s">
        <v>65</v>
      </c>
      <c r="B42" s="1" t="s">
        <v>66</v>
      </c>
      <c r="C42" s="9">
        <v>725</v>
      </c>
      <c r="D42" s="9">
        <v>540</v>
      </c>
      <c r="E42" s="9">
        <v>750</v>
      </c>
      <c r="F42" s="9">
        <v>406.64</v>
      </c>
      <c r="G42" s="9">
        <v>445</v>
      </c>
      <c r="H42" s="9">
        <v>925.02</v>
      </c>
      <c r="I42" s="9">
        <v>600</v>
      </c>
      <c r="J42" s="9">
        <v>636.66999999999996</v>
      </c>
      <c r="K42" s="9">
        <v>590</v>
      </c>
      <c r="L42" s="9">
        <v>1100</v>
      </c>
      <c r="M42" s="9">
        <v>870</v>
      </c>
      <c r="N42" s="9">
        <v>796.67</v>
      </c>
      <c r="O42" s="9">
        <v>8385</v>
      </c>
      <c r="Q42" s="10">
        <f t="shared" si="9"/>
        <v>5490</v>
      </c>
      <c r="R42" s="23" t="str">
        <f t="shared" si="10"/>
        <v>Month To Month Fee</v>
      </c>
      <c r="S42" s="23" t="str">
        <f t="shared" si="2"/>
        <v>5490 - Month To Month Fee</v>
      </c>
      <c r="AG42" s="1" t="b">
        <v>0</v>
      </c>
      <c r="AI42" s="1">
        <v>0</v>
      </c>
    </row>
    <row r="43" spans="1:35" x14ac:dyDescent="0.75">
      <c r="A43" s="12" t="s">
        <v>67</v>
      </c>
      <c r="B43" s="1" t="s">
        <v>68</v>
      </c>
      <c r="C43" s="9">
        <v>2153.62</v>
      </c>
      <c r="D43" s="9">
        <v>2137.9899999999998</v>
      </c>
      <c r="E43" s="9">
        <v>2141.9899999999998</v>
      </c>
      <c r="F43" s="9">
        <v>1891.28</v>
      </c>
      <c r="G43" s="9">
        <v>2087.98</v>
      </c>
      <c r="H43" s="9">
        <v>2147.9899999999998</v>
      </c>
      <c r="I43" s="9">
        <v>2125.9699999999998</v>
      </c>
      <c r="J43" s="9">
        <v>2256.65</v>
      </c>
      <c r="K43" s="9">
        <v>2231.98</v>
      </c>
      <c r="L43" s="9">
        <v>2424.16</v>
      </c>
      <c r="M43" s="9">
        <v>2434.4699999999998</v>
      </c>
      <c r="N43" s="9">
        <v>2535.4899999999998</v>
      </c>
      <c r="O43" s="9">
        <v>26569.57</v>
      </c>
      <c r="Q43" s="10">
        <f t="shared" si="9"/>
        <v>5500</v>
      </c>
      <c r="R43" s="23" t="str">
        <f t="shared" si="10"/>
        <v>Pet Rent Rev</v>
      </c>
      <c r="S43" s="23" t="str">
        <f t="shared" si="2"/>
        <v>5500 - Pet Rent Rev</v>
      </c>
      <c r="AG43" s="1" t="b">
        <v>0</v>
      </c>
      <c r="AI43" s="1">
        <v>0</v>
      </c>
    </row>
    <row r="44" spans="1:35" s="21" customFormat="1" x14ac:dyDescent="0.75">
      <c r="A44" s="20" t="s">
        <v>69</v>
      </c>
      <c r="B44" s="21" t="s">
        <v>70</v>
      </c>
      <c r="C44" s="22">
        <v>34105.769999999997</v>
      </c>
      <c r="D44" s="22">
        <v>30316.17</v>
      </c>
      <c r="E44" s="22">
        <v>30338.23</v>
      </c>
      <c r="F44" s="22">
        <v>34113.230000000003</v>
      </c>
      <c r="G44" s="22">
        <v>28527.68</v>
      </c>
      <c r="H44" s="22">
        <v>31112.01</v>
      </c>
      <c r="I44" s="22">
        <v>32942.11</v>
      </c>
      <c r="J44" s="22">
        <v>38443.15</v>
      </c>
      <c r="K44" s="22">
        <v>33757</v>
      </c>
      <c r="L44" s="22">
        <v>40952.870000000003</v>
      </c>
      <c r="M44" s="22">
        <v>36637.800000000003</v>
      </c>
      <c r="N44" s="22">
        <v>35811.71</v>
      </c>
      <c r="O44" s="22">
        <v>407057.73</v>
      </c>
      <c r="Q44" s="18">
        <f t="shared" si="9"/>
        <v>5700</v>
      </c>
      <c r="R44" s="19" t="str">
        <f t="shared" si="10"/>
        <v>Total Other Revenues</v>
      </c>
      <c r="S44" s="19" t="str">
        <f t="shared" si="2"/>
        <v>5700 - Total Other Revenues</v>
      </c>
      <c r="AG44" s="21" t="b">
        <v>0</v>
      </c>
      <c r="AI44" s="21">
        <v>1</v>
      </c>
    </row>
    <row r="45" spans="1:35" ht="3" customHeight="1" x14ac:dyDescent="0.7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Q45" s="7"/>
      <c r="R45" s="7"/>
      <c r="S45" s="7"/>
    </row>
    <row r="46" spans="1:35" s="21" customFormat="1" x14ac:dyDescent="0.75">
      <c r="A46" s="20" t="s">
        <v>71</v>
      </c>
      <c r="B46" s="21" t="s">
        <v>72</v>
      </c>
      <c r="C46" s="22">
        <v>305490.34000000003</v>
      </c>
      <c r="D46" s="22">
        <v>303986.40999999997</v>
      </c>
      <c r="E46" s="22">
        <v>299779.89</v>
      </c>
      <c r="F46" s="22">
        <v>300264.84999999998</v>
      </c>
      <c r="G46" s="22">
        <v>308979.52</v>
      </c>
      <c r="H46" s="22">
        <v>324396.42</v>
      </c>
      <c r="I46" s="22">
        <v>315888.15999999997</v>
      </c>
      <c r="J46" s="22">
        <v>326279.09999999998</v>
      </c>
      <c r="K46" s="22">
        <v>317039.15000000002</v>
      </c>
      <c r="L46" s="22">
        <v>332089.93</v>
      </c>
      <c r="M46" s="22">
        <v>324657.17</v>
      </c>
      <c r="N46" s="22">
        <v>329330.87</v>
      </c>
      <c r="O46" s="22">
        <v>3788181.81</v>
      </c>
      <c r="Q46" s="18">
        <f t="shared" ref="Q46" si="11">_xlfn.NUMBERVALUE(A46)</f>
        <v>5900</v>
      </c>
      <c r="R46" s="19" t="str">
        <f t="shared" ref="R46" si="12">PROPER(TRIM(B46))</f>
        <v>Total Revenues</v>
      </c>
      <c r="S46" s="19" t="str">
        <f t="shared" si="2"/>
        <v>5900 - Total Revenues</v>
      </c>
      <c r="AG46" s="21" t="b">
        <v>1</v>
      </c>
      <c r="AI46" s="21">
        <v>1</v>
      </c>
    </row>
    <row r="47" spans="1:35" x14ac:dyDescent="0.7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Q47" s="7"/>
      <c r="R47" s="7"/>
      <c r="S47" s="7"/>
    </row>
    <row r="48" spans="1:35" x14ac:dyDescent="0.75">
      <c r="A48" s="12" t="s">
        <v>73</v>
      </c>
      <c r="B48" s="1" t="s">
        <v>74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Q48" s="18">
        <f t="shared" ref="Q48:Q66" si="13">_xlfn.NUMBERVALUE(A48)</f>
        <v>6000</v>
      </c>
      <c r="R48" s="19" t="str">
        <f t="shared" ref="R48:R87" si="14">PROPER(TRIM(B48))</f>
        <v>Expenses</v>
      </c>
      <c r="S48" s="19" t="str">
        <f t="shared" si="2"/>
        <v>6000 - Expenses</v>
      </c>
      <c r="AG48" s="1" t="b">
        <v>1</v>
      </c>
      <c r="AI48" s="1">
        <v>0</v>
      </c>
    </row>
    <row r="49" spans="1:35" s="21" customFormat="1" x14ac:dyDescent="0.75">
      <c r="A49" s="20" t="s">
        <v>75</v>
      </c>
      <c r="B49" s="21" t="s">
        <v>76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Q49" s="18">
        <f t="shared" si="13"/>
        <v>6050</v>
      </c>
      <c r="R49" s="19" t="str">
        <f t="shared" si="14"/>
        <v>Administration Expenses</v>
      </c>
      <c r="S49" s="19" t="str">
        <f t="shared" si="2"/>
        <v>6050 - Administration Expenses</v>
      </c>
      <c r="AG49" s="21" t="b">
        <v>0</v>
      </c>
      <c r="AI49" s="21">
        <v>0</v>
      </c>
    </row>
    <row r="50" spans="1:35" x14ac:dyDescent="0.75">
      <c r="A50" s="12" t="s">
        <v>77</v>
      </c>
      <c r="B50" s="1" t="s">
        <v>78</v>
      </c>
      <c r="C50" s="9">
        <v>357.4</v>
      </c>
      <c r="D50" s="9">
        <v>192.06</v>
      </c>
      <c r="E50" s="9">
        <v>186.05</v>
      </c>
      <c r="F50" s="9">
        <v>496.08</v>
      </c>
      <c r="G50" s="9">
        <v>217.75</v>
      </c>
      <c r="H50" s="9">
        <v>179.97</v>
      </c>
      <c r="I50" s="9">
        <v>196.51</v>
      </c>
      <c r="J50" s="9">
        <v>179.19</v>
      </c>
      <c r="K50" s="9">
        <v>243.32</v>
      </c>
      <c r="L50" s="9">
        <v>204.84</v>
      </c>
      <c r="M50" s="9">
        <v>166.41</v>
      </c>
      <c r="N50" s="9">
        <v>203.31</v>
      </c>
      <c r="O50" s="9">
        <v>2822.89</v>
      </c>
      <c r="Q50" s="10">
        <f t="shared" si="13"/>
        <v>6080</v>
      </c>
      <c r="R50" s="23" t="str">
        <f t="shared" si="14"/>
        <v>Telephone</v>
      </c>
      <c r="S50" s="23" t="str">
        <f t="shared" si="2"/>
        <v>6080 - Telephone</v>
      </c>
      <c r="AG50" s="1" t="b">
        <v>0</v>
      </c>
      <c r="AI50" s="1">
        <v>0</v>
      </c>
    </row>
    <row r="51" spans="1:35" x14ac:dyDescent="0.75">
      <c r="A51" s="12" t="s">
        <v>79</v>
      </c>
      <c r="B51" s="1" t="s">
        <v>80</v>
      </c>
      <c r="C51" s="9">
        <v>112.1</v>
      </c>
      <c r="D51" s="9">
        <v>112.1</v>
      </c>
      <c r="E51" s="9">
        <v>122.1</v>
      </c>
      <c r="F51" s="9">
        <v>122.11</v>
      </c>
      <c r="G51" s="9">
        <v>122.11</v>
      </c>
      <c r="H51" s="9">
        <v>108.35</v>
      </c>
      <c r="I51" s="9">
        <v>112.1</v>
      </c>
      <c r="J51" s="9">
        <v>108.35</v>
      </c>
      <c r="K51" s="9">
        <v>108.35</v>
      </c>
      <c r="L51" s="9">
        <v>108.35</v>
      </c>
      <c r="M51" s="9">
        <v>108.35</v>
      </c>
      <c r="N51" s="9">
        <v>108.35</v>
      </c>
      <c r="O51" s="9">
        <v>1352.72</v>
      </c>
      <c r="Q51" s="10">
        <f t="shared" si="13"/>
        <v>6085</v>
      </c>
      <c r="R51" s="23" t="str">
        <f t="shared" si="14"/>
        <v>Internet Service</v>
      </c>
      <c r="S51" s="23" t="str">
        <f t="shared" si="2"/>
        <v>6085 - Internet Service</v>
      </c>
      <c r="AG51" s="1" t="b">
        <v>0</v>
      </c>
      <c r="AI51" s="1">
        <v>0</v>
      </c>
    </row>
    <row r="52" spans="1:35" x14ac:dyDescent="0.75">
      <c r="A52" s="12" t="s">
        <v>81</v>
      </c>
      <c r="B52" s="1" t="s">
        <v>82</v>
      </c>
      <c r="C52" s="9">
        <v>514.14</v>
      </c>
      <c r="D52" s="9">
        <v>533.92999999999995</v>
      </c>
      <c r="E52" s="9">
        <v>514.59</v>
      </c>
      <c r="F52" s="9">
        <v>60.49</v>
      </c>
      <c r="G52" s="9">
        <v>345.82</v>
      </c>
      <c r="H52" s="9">
        <v>277.24</v>
      </c>
      <c r="I52" s="9">
        <v>96.08</v>
      </c>
      <c r="J52" s="9">
        <v>230.38</v>
      </c>
      <c r="K52" s="9">
        <v>347.37</v>
      </c>
      <c r="L52" s="9">
        <v>169.25</v>
      </c>
      <c r="M52" s="9">
        <v>248.2</v>
      </c>
      <c r="N52" s="9">
        <v>160.1</v>
      </c>
      <c r="O52" s="9">
        <v>3497.59</v>
      </c>
      <c r="Q52" s="10">
        <f t="shared" si="13"/>
        <v>6090</v>
      </c>
      <c r="R52" s="23" t="str">
        <f t="shared" si="14"/>
        <v>Office Supplies</v>
      </c>
      <c r="S52" s="23" t="str">
        <f t="shared" si="2"/>
        <v>6090 - Office Supplies</v>
      </c>
      <c r="AG52" s="1" t="b">
        <v>0</v>
      </c>
      <c r="AI52" s="1">
        <v>0</v>
      </c>
    </row>
    <row r="53" spans="1:35" x14ac:dyDescent="0.75">
      <c r="A53" s="12" t="s">
        <v>83</v>
      </c>
      <c r="B53" s="1" t="s">
        <v>84</v>
      </c>
      <c r="C53" s="9">
        <v>202.45</v>
      </c>
      <c r="D53" s="9">
        <v>67.8</v>
      </c>
      <c r="E53" s="9">
        <v>72.77</v>
      </c>
      <c r="F53" s="9">
        <v>85.3</v>
      </c>
      <c r="G53" s="9">
        <v>236.42</v>
      </c>
      <c r="H53" s="9">
        <v>282.12</v>
      </c>
      <c r="I53" s="9">
        <v>56.56</v>
      </c>
      <c r="J53" s="9">
        <v>63.29</v>
      </c>
      <c r="K53" s="9">
        <v>53.88</v>
      </c>
      <c r="L53" s="9">
        <v>56.95</v>
      </c>
      <c r="M53" s="9">
        <v>51.1</v>
      </c>
      <c r="N53" s="9">
        <v>81.8</v>
      </c>
      <c r="O53" s="9">
        <v>1310.44</v>
      </c>
      <c r="Q53" s="10">
        <f t="shared" si="13"/>
        <v>6100</v>
      </c>
      <c r="R53" s="23" t="str">
        <f t="shared" si="14"/>
        <v>Postage/Express Mail</v>
      </c>
      <c r="S53" s="23" t="str">
        <f t="shared" si="2"/>
        <v>6100 - Postage/Express Mail</v>
      </c>
      <c r="AG53" s="1" t="b">
        <v>0</v>
      </c>
      <c r="AI53" s="1">
        <v>0</v>
      </c>
    </row>
    <row r="54" spans="1:35" x14ac:dyDescent="0.75">
      <c r="A54" s="12" t="s">
        <v>85</v>
      </c>
      <c r="B54" s="1" t="s">
        <v>86</v>
      </c>
      <c r="C54" s="9">
        <v>363.16</v>
      </c>
      <c r="D54" s="9">
        <v>224.06</v>
      </c>
      <c r="E54" s="9">
        <v>361.83</v>
      </c>
      <c r="F54" s="9">
        <v>233.98</v>
      </c>
      <c r="G54" s="9">
        <v>340.65</v>
      </c>
      <c r="H54" s="9">
        <v>211.1</v>
      </c>
      <c r="I54" s="9">
        <v>233.98</v>
      </c>
      <c r="J54" s="9">
        <v>294.06</v>
      </c>
      <c r="K54" s="9">
        <v>50.99</v>
      </c>
      <c r="L54" s="9">
        <v>39.380000000000003</v>
      </c>
      <c r="M54" s="9">
        <v>212.6</v>
      </c>
      <c r="N54" s="9">
        <v>188.29</v>
      </c>
      <c r="O54" s="9">
        <v>2754.08</v>
      </c>
      <c r="Q54" s="10">
        <f t="shared" si="13"/>
        <v>6110</v>
      </c>
      <c r="R54" s="23" t="str">
        <f t="shared" si="14"/>
        <v>Copier Expense</v>
      </c>
      <c r="S54" s="23" t="str">
        <f t="shared" si="2"/>
        <v>6110 - Copier Expense</v>
      </c>
      <c r="AG54" s="1" t="b">
        <v>0</v>
      </c>
      <c r="AI54" s="1">
        <v>0</v>
      </c>
    </row>
    <row r="55" spans="1:35" x14ac:dyDescent="0.75">
      <c r="A55" s="12" t="s">
        <v>87</v>
      </c>
      <c r="B55" s="1" t="s">
        <v>88</v>
      </c>
      <c r="C55" s="9">
        <v>0</v>
      </c>
      <c r="D55" s="9">
        <v>0</v>
      </c>
      <c r="E55" s="9">
        <v>2864.7</v>
      </c>
      <c r="F55" s="9">
        <v>0</v>
      </c>
      <c r="G55" s="9">
        <v>120</v>
      </c>
      <c r="H55" s="9">
        <v>17.38</v>
      </c>
      <c r="I55" s="9">
        <v>0</v>
      </c>
      <c r="J55" s="9">
        <v>0</v>
      </c>
      <c r="K55" s="9">
        <v>0</v>
      </c>
      <c r="L55" s="9">
        <v>280</v>
      </c>
      <c r="M55" s="9">
        <v>389.25</v>
      </c>
      <c r="N55" s="9">
        <v>92.83</v>
      </c>
      <c r="O55" s="9">
        <v>3764.16</v>
      </c>
      <c r="Q55" s="10">
        <f t="shared" si="13"/>
        <v>6120</v>
      </c>
      <c r="R55" s="23" t="str">
        <f t="shared" si="14"/>
        <v>Computer Expense</v>
      </c>
      <c r="S55" s="23" t="str">
        <f t="shared" si="2"/>
        <v>6120 - Computer Expense</v>
      </c>
      <c r="AG55" s="1" t="b">
        <v>0</v>
      </c>
      <c r="AI55" s="1">
        <v>0</v>
      </c>
    </row>
    <row r="56" spans="1:35" x14ac:dyDescent="0.75">
      <c r="A56" s="12" t="s">
        <v>89</v>
      </c>
      <c r="B56" s="1" t="s">
        <v>90</v>
      </c>
      <c r="C56" s="9">
        <v>26</v>
      </c>
      <c r="D56" s="9">
        <v>244</v>
      </c>
      <c r="E56" s="9">
        <v>15</v>
      </c>
      <c r="F56" s="9">
        <v>20</v>
      </c>
      <c r="G56" s="9">
        <v>26</v>
      </c>
      <c r="H56" s="9">
        <v>0</v>
      </c>
      <c r="I56" s="9">
        <v>499</v>
      </c>
      <c r="J56" s="9">
        <v>161</v>
      </c>
      <c r="K56" s="9">
        <v>187</v>
      </c>
      <c r="L56" s="9">
        <v>226</v>
      </c>
      <c r="M56" s="9">
        <v>318</v>
      </c>
      <c r="N56" s="9">
        <v>0</v>
      </c>
      <c r="O56" s="9">
        <v>1722</v>
      </c>
      <c r="Q56" s="10">
        <f t="shared" si="13"/>
        <v>6140</v>
      </c>
      <c r="R56" s="23" t="str">
        <f t="shared" si="14"/>
        <v>Legal/Attny Expense</v>
      </c>
      <c r="S56" s="23" t="str">
        <f t="shared" si="2"/>
        <v>6140 - Legal/Attny Expense</v>
      </c>
      <c r="AG56" s="1" t="b">
        <v>0</v>
      </c>
      <c r="AI56" s="1">
        <v>0</v>
      </c>
    </row>
    <row r="57" spans="1:35" x14ac:dyDescent="0.75">
      <c r="A57" s="12" t="s">
        <v>91</v>
      </c>
      <c r="B57" s="1" t="s">
        <v>92</v>
      </c>
      <c r="C57" s="9">
        <v>0</v>
      </c>
      <c r="D57" s="9">
        <v>0</v>
      </c>
      <c r="E57" s="9">
        <v>103.97</v>
      </c>
      <c r="F57" s="9">
        <v>30</v>
      </c>
      <c r="G57" s="9">
        <v>0</v>
      </c>
      <c r="H57" s="9">
        <v>0</v>
      </c>
      <c r="I57" s="9">
        <v>118.97</v>
      </c>
      <c r="J57" s="9">
        <v>53.63</v>
      </c>
      <c r="K57" s="9">
        <v>0</v>
      </c>
      <c r="L57" s="9">
        <v>148.97</v>
      </c>
      <c r="M57" s="9">
        <v>0</v>
      </c>
      <c r="N57" s="9">
        <v>148.97</v>
      </c>
      <c r="O57" s="9">
        <v>604.51</v>
      </c>
      <c r="Q57" s="10">
        <f t="shared" si="13"/>
        <v>6150</v>
      </c>
      <c r="R57" s="23" t="str">
        <f t="shared" si="14"/>
        <v>Security Service</v>
      </c>
      <c r="S57" s="23" t="str">
        <f t="shared" si="2"/>
        <v>6150 - Security Service</v>
      </c>
      <c r="AG57" s="1" t="b">
        <v>0</v>
      </c>
      <c r="AI57" s="1">
        <v>0</v>
      </c>
    </row>
    <row r="58" spans="1:35" x14ac:dyDescent="0.75">
      <c r="A58" s="12" t="s">
        <v>93</v>
      </c>
      <c r="B58" s="1" t="s">
        <v>94</v>
      </c>
      <c r="C58" s="9">
        <v>239.7</v>
      </c>
      <c r="D58" s="9">
        <v>1303.6500000000001</v>
      </c>
      <c r="E58" s="9">
        <v>0</v>
      </c>
      <c r="F58" s="9">
        <v>0</v>
      </c>
      <c r="G58" s="9">
        <v>0</v>
      </c>
      <c r="H58" s="9">
        <v>0</v>
      </c>
      <c r="I58" s="9">
        <v>239.7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1783.05</v>
      </c>
      <c r="Q58" s="10">
        <f t="shared" si="13"/>
        <v>6155</v>
      </c>
      <c r="R58" s="23" t="str">
        <f t="shared" si="14"/>
        <v>Fire Protection</v>
      </c>
      <c r="S58" s="23" t="str">
        <f t="shared" si="2"/>
        <v>6155 - Fire Protection</v>
      </c>
      <c r="AG58" s="1" t="b">
        <v>0</v>
      </c>
      <c r="AI58" s="1">
        <v>0</v>
      </c>
    </row>
    <row r="59" spans="1:35" x14ac:dyDescent="0.75">
      <c r="A59" s="12" t="s">
        <v>95</v>
      </c>
      <c r="B59" s="1" t="s">
        <v>96</v>
      </c>
      <c r="C59" s="9">
        <v>91.26</v>
      </c>
      <c r="D59" s="9">
        <v>91.26</v>
      </c>
      <c r="E59" s="9">
        <v>91.26</v>
      </c>
      <c r="F59" s="9">
        <v>118.44</v>
      </c>
      <c r="G59" s="9">
        <v>190.26</v>
      </c>
      <c r="H59" s="9">
        <v>91.26</v>
      </c>
      <c r="I59" s="9">
        <v>91.26</v>
      </c>
      <c r="J59" s="9">
        <v>91.26</v>
      </c>
      <c r="K59" s="9">
        <v>233.53</v>
      </c>
      <c r="L59" s="9">
        <v>91.26</v>
      </c>
      <c r="M59" s="9">
        <v>233.53</v>
      </c>
      <c r="N59" s="9">
        <v>91.26</v>
      </c>
      <c r="O59" s="9">
        <v>1505.84</v>
      </c>
      <c r="Q59" s="10">
        <f t="shared" si="13"/>
        <v>6170</v>
      </c>
      <c r="R59" s="23" t="str">
        <f t="shared" si="14"/>
        <v>Professional Education</v>
      </c>
      <c r="S59" s="23" t="str">
        <f t="shared" si="2"/>
        <v>6170 - Professional Education</v>
      </c>
      <c r="AG59" s="1" t="b">
        <v>0</v>
      </c>
      <c r="AI59" s="1">
        <v>0</v>
      </c>
    </row>
    <row r="60" spans="1:35" x14ac:dyDescent="0.75">
      <c r="A60" s="12" t="s">
        <v>97</v>
      </c>
      <c r="B60" s="1" t="s">
        <v>98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2783.44</v>
      </c>
      <c r="I60" s="9">
        <v>0</v>
      </c>
      <c r="J60" s="9">
        <v>1833.76</v>
      </c>
      <c r="K60" s="9">
        <v>0</v>
      </c>
      <c r="L60" s="9">
        <v>0</v>
      </c>
      <c r="M60" s="9">
        <v>0</v>
      </c>
      <c r="N60" s="9">
        <v>0</v>
      </c>
      <c r="O60" s="9">
        <v>4617.2</v>
      </c>
      <c r="Q60" s="10">
        <f t="shared" si="13"/>
        <v>6180</v>
      </c>
      <c r="R60" s="23" t="str">
        <f t="shared" si="14"/>
        <v>Dues/Subscriptions</v>
      </c>
      <c r="S60" s="23" t="str">
        <f t="shared" si="2"/>
        <v>6180 - Dues/Subscriptions</v>
      </c>
      <c r="AG60" s="1" t="b">
        <v>0</v>
      </c>
      <c r="AI60" s="1">
        <v>0</v>
      </c>
    </row>
    <row r="61" spans="1:35" x14ac:dyDescent="0.75">
      <c r="A61" s="12" t="s">
        <v>99</v>
      </c>
      <c r="B61" s="1" t="s">
        <v>100</v>
      </c>
      <c r="C61" s="9">
        <v>0</v>
      </c>
      <c r="D61" s="9">
        <v>700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700</v>
      </c>
      <c r="Q61" s="10">
        <f t="shared" si="13"/>
        <v>6190</v>
      </c>
      <c r="R61" s="23" t="str">
        <f t="shared" si="14"/>
        <v>Licenses, Permits &amp; Fees</v>
      </c>
      <c r="S61" s="23" t="str">
        <f t="shared" si="2"/>
        <v>6190 - Licenses, Permits &amp; Fees</v>
      </c>
      <c r="AG61" s="1" t="b">
        <v>0</v>
      </c>
      <c r="AI61" s="1">
        <v>0</v>
      </c>
    </row>
    <row r="62" spans="1:35" x14ac:dyDescent="0.75">
      <c r="A62" s="12" t="s">
        <v>101</v>
      </c>
      <c r="B62" s="1" t="s">
        <v>102</v>
      </c>
      <c r="C62" s="9">
        <v>0</v>
      </c>
      <c r="D62" s="9">
        <v>77.67</v>
      </c>
      <c r="E62" s="9">
        <v>69.36</v>
      </c>
      <c r="F62" s="9">
        <v>0</v>
      </c>
      <c r="G62" s="9">
        <v>0</v>
      </c>
      <c r="H62" s="9">
        <v>0</v>
      </c>
      <c r="I62" s="9">
        <v>239.41</v>
      </c>
      <c r="J62" s="9">
        <v>0</v>
      </c>
      <c r="K62" s="9">
        <v>0</v>
      </c>
      <c r="L62" s="9">
        <v>0</v>
      </c>
      <c r="M62" s="9">
        <v>0</v>
      </c>
      <c r="N62" s="9">
        <v>250.71</v>
      </c>
      <c r="O62" s="9">
        <v>637.15</v>
      </c>
      <c r="Q62" s="10">
        <f t="shared" si="13"/>
        <v>6210</v>
      </c>
      <c r="R62" s="23" t="str">
        <f t="shared" si="14"/>
        <v>Uniforms</v>
      </c>
      <c r="S62" s="23" t="str">
        <f t="shared" si="2"/>
        <v>6210 - Uniforms</v>
      </c>
      <c r="AG62" s="1" t="b">
        <v>0</v>
      </c>
      <c r="AI62" s="1">
        <v>0</v>
      </c>
    </row>
    <row r="63" spans="1:35" x14ac:dyDescent="0.75">
      <c r="A63" s="12" t="s">
        <v>103</v>
      </c>
      <c r="B63" s="1" t="s">
        <v>104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23.25</v>
      </c>
      <c r="J63" s="9">
        <v>20</v>
      </c>
      <c r="K63" s="9">
        <v>40</v>
      </c>
      <c r="L63" s="9">
        <v>0</v>
      </c>
      <c r="M63" s="9">
        <v>20</v>
      </c>
      <c r="N63" s="9">
        <v>0</v>
      </c>
      <c r="O63" s="9">
        <v>103.25</v>
      </c>
      <c r="Q63" s="10">
        <f t="shared" si="13"/>
        <v>6230</v>
      </c>
      <c r="R63" s="23" t="str">
        <f t="shared" si="14"/>
        <v>Auto/Truck</v>
      </c>
      <c r="S63" s="23" t="str">
        <f t="shared" si="2"/>
        <v>6230 - Auto/Truck</v>
      </c>
      <c r="AG63" s="1" t="b">
        <v>0</v>
      </c>
      <c r="AI63" s="1">
        <v>0</v>
      </c>
    </row>
    <row r="64" spans="1:35" x14ac:dyDescent="0.75">
      <c r="A64" s="12" t="s">
        <v>105</v>
      </c>
      <c r="B64" s="1" t="s">
        <v>106</v>
      </c>
      <c r="C64" s="9">
        <v>94.8</v>
      </c>
      <c r="D64" s="9">
        <v>677.64</v>
      </c>
      <c r="E64" s="9">
        <v>547.72</v>
      </c>
      <c r="F64" s="9">
        <v>406.77</v>
      </c>
      <c r="G64" s="9">
        <v>605.88</v>
      </c>
      <c r="H64" s="9">
        <v>498.21</v>
      </c>
      <c r="I64" s="9">
        <v>363.97</v>
      </c>
      <c r="J64" s="9">
        <v>235.09</v>
      </c>
      <c r="K64" s="9">
        <v>304.43</v>
      </c>
      <c r="L64" s="9">
        <v>160.52000000000001</v>
      </c>
      <c r="M64" s="9">
        <v>1000.32</v>
      </c>
      <c r="N64" s="9">
        <v>182.96</v>
      </c>
      <c r="O64" s="9">
        <v>5078.3100000000004</v>
      </c>
      <c r="Q64" s="10">
        <f t="shared" si="13"/>
        <v>6290</v>
      </c>
      <c r="R64" s="23" t="str">
        <f t="shared" si="14"/>
        <v>Other Administration</v>
      </c>
      <c r="S64" s="23" t="str">
        <f t="shared" si="2"/>
        <v>6290 - Other Administration</v>
      </c>
      <c r="AG64" s="1" t="b">
        <v>0</v>
      </c>
      <c r="AI64" s="1">
        <v>0</v>
      </c>
    </row>
    <row r="65" spans="1:35" x14ac:dyDescent="0.75">
      <c r="A65" s="12" t="s">
        <v>107</v>
      </c>
      <c r="B65" s="1" t="s">
        <v>108</v>
      </c>
      <c r="C65" s="9">
        <v>802.6</v>
      </c>
      <c r="D65" s="9">
        <v>775.32</v>
      </c>
      <c r="E65" s="9">
        <v>811.77</v>
      </c>
      <c r="F65" s="9">
        <v>731.47</v>
      </c>
      <c r="G65" s="9">
        <v>779.77</v>
      </c>
      <c r="H65" s="9">
        <v>809.61</v>
      </c>
      <c r="I65" s="9">
        <v>839.23</v>
      </c>
      <c r="J65" s="9">
        <v>775.34</v>
      </c>
      <c r="K65" s="9">
        <v>232.41</v>
      </c>
      <c r="L65" s="9">
        <v>74.099999999999994</v>
      </c>
      <c r="M65" s="9">
        <v>75.05</v>
      </c>
      <c r="N65" s="9">
        <v>82.65</v>
      </c>
      <c r="O65" s="9">
        <v>6789.32</v>
      </c>
      <c r="Q65" s="10">
        <f t="shared" si="13"/>
        <v>6295</v>
      </c>
      <c r="R65" s="23" t="str">
        <f t="shared" si="14"/>
        <v>Covid Admin Expenses</v>
      </c>
      <c r="S65" s="23" t="str">
        <f t="shared" si="2"/>
        <v>6295 - Covid Admin Expenses</v>
      </c>
      <c r="AG65" s="1" t="b">
        <v>0</v>
      </c>
      <c r="AI65" s="1">
        <v>0</v>
      </c>
    </row>
    <row r="66" spans="1:35" s="21" customFormat="1" x14ac:dyDescent="0.75">
      <c r="A66" s="20" t="s">
        <v>109</v>
      </c>
      <c r="B66" s="21" t="s">
        <v>110</v>
      </c>
      <c r="C66" s="22">
        <v>2803.61</v>
      </c>
      <c r="D66" s="22">
        <v>4999.49</v>
      </c>
      <c r="E66" s="22">
        <v>5761.12</v>
      </c>
      <c r="F66" s="22">
        <v>2304.64</v>
      </c>
      <c r="G66" s="22">
        <v>2984.66</v>
      </c>
      <c r="H66" s="22">
        <v>5258.68</v>
      </c>
      <c r="I66" s="22">
        <v>3110.02</v>
      </c>
      <c r="J66" s="22">
        <v>4045.35</v>
      </c>
      <c r="K66" s="22">
        <v>1801.28</v>
      </c>
      <c r="L66" s="22">
        <v>1559.62</v>
      </c>
      <c r="M66" s="22">
        <v>2822.81</v>
      </c>
      <c r="N66" s="22">
        <v>1591.23</v>
      </c>
      <c r="O66" s="22">
        <v>39042.51</v>
      </c>
      <c r="Q66" s="18">
        <f t="shared" si="13"/>
        <v>6300</v>
      </c>
      <c r="R66" s="19" t="str">
        <f t="shared" si="14"/>
        <v>Total Admin Expenses</v>
      </c>
      <c r="S66" s="19" t="str">
        <f t="shared" si="2"/>
        <v>6300 - Total Admin Expenses</v>
      </c>
      <c r="AG66" s="21" t="b">
        <v>0</v>
      </c>
      <c r="AI66" s="21">
        <v>1</v>
      </c>
    </row>
    <row r="67" spans="1:35" ht="3" customHeight="1" x14ac:dyDescent="0.7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Q67" s="10"/>
      <c r="R67" s="7"/>
      <c r="S67" s="7"/>
    </row>
    <row r="68" spans="1:35" s="21" customFormat="1" x14ac:dyDescent="0.75">
      <c r="A68" s="20" t="s">
        <v>111</v>
      </c>
      <c r="B68" s="21" t="s">
        <v>112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Q68" s="18">
        <f t="shared" ref="Q68:Q86" si="15">_xlfn.NUMBERVALUE(A68)</f>
        <v>6305</v>
      </c>
      <c r="R68" s="19" t="str">
        <f t="shared" si="14"/>
        <v>Advertising/Marketing Expenses</v>
      </c>
      <c r="S68" s="19" t="str">
        <f t="shared" si="2"/>
        <v>6305 - Advertising/Marketing Expenses</v>
      </c>
      <c r="AG68" s="21" t="b">
        <v>0</v>
      </c>
      <c r="AI68" s="21">
        <v>0</v>
      </c>
    </row>
    <row r="69" spans="1:35" x14ac:dyDescent="0.75">
      <c r="A69" s="12" t="s">
        <v>113</v>
      </c>
      <c r="B69" s="1" t="s">
        <v>114</v>
      </c>
      <c r="C69" s="9">
        <v>2003.58</v>
      </c>
      <c r="D69" s="9">
        <v>2042.49</v>
      </c>
      <c r="E69" s="9">
        <v>1170.51</v>
      </c>
      <c r="F69" s="9">
        <v>1069.51</v>
      </c>
      <c r="G69" s="9">
        <v>2222.42</v>
      </c>
      <c r="H69" s="9">
        <v>1216.1500000000001</v>
      </c>
      <c r="I69" s="9">
        <v>1308.9100000000001</v>
      </c>
      <c r="J69" s="9">
        <v>680.9</v>
      </c>
      <c r="K69" s="9">
        <v>470.51</v>
      </c>
      <c r="L69" s="9">
        <v>659.52</v>
      </c>
      <c r="M69" s="9">
        <v>1053.23</v>
      </c>
      <c r="N69" s="9">
        <v>473.91</v>
      </c>
      <c r="O69" s="9">
        <v>14371.64</v>
      </c>
      <c r="Q69" s="10">
        <f t="shared" si="15"/>
        <v>6310</v>
      </c>
      <c r="R69" s="23" t="str">
        <f t="shared" si="14"/>
        <v>Advertising</v>
      </c>
      <c r="S69" s="23" t="str">
        <f t="shared" si="2"/>
        <v>6310 - Advertising</v>
      </c>
      <c r="AG69" s="1" t="b">
        <v>0</v>
      </c>
      <c r="AI69" s="1">
        <v>0</v>
      </c>
    </row>
    <row r="70" spans="1:35" x14ac:dyDescent="0.75">
      <c r="A70" s="12" t="s">
        <v>115</v>
      </c>
      <c r="B70" s="1" t="s">
        <v>116</v>
      </c>
      <c r="C70" s="9">
        <v>698</v>
      </c>
      <c r="D70" s="9">
        <v>0</v>
      </c>
      <c r="E70" s="9">
        <v>1047</v>
      </c>
      <c r="F70" s="9">
        <v>0</v>
      </c>
      <c r="G70" s="9">
        <v>698</v>
      </c>
      <c r="H70" s="9">
        <v>349</v>
      </c>
      <c r="I70" s="9">
        <v>349</v>
      </c>
      <c r="J70" s="9">
        <v>349</v>
      </c>
      <c r="K70" s="9">
        <v>349</v>
      </c>
      <c r="L70" s="9">
        <v>0</v>
      </c>
      <c r="M70" s="9">
        <v>698</v>
      </c>
      <c r="N70" s="9">
        <v>349</v>
      </c>
      <c r="O70" s="9">
        <v>4886</v>
      </c>
      <c r="Q70" s="10">
        <f t="shared" si="15"/>
        <v>6320</v>
      </c>
      <c r="R70" s="23" t="str">
        <f t="shared" si="14"/>
        <v>Locator Fees</v>
      </c>
      <c r="S70" s="23" t="str">
        <f t="shared" si="2"/>
        <v>6320 - Locator Fees</v>
      </c>
      <c r="AG70" s="1" t="b">
        <v>0</v>
      </c>
      <c r="AI70" s="1">
        <v>0</v>
      </c>
    </row>
    <row r="71" spans="1:35" x14ac:dyDescent="0.75">
      <c r="A71" s="12" t="s">
        <v>117</v>
      </c>
      <c r="B71" s="1" t="s">
        <v>118</v>
      </c>
      <c r="C71" s="9">
        <v>489.23</v>
      </c>
      <c r="D71" s="9">
        <v>120.55</v>
      </c>
      <c r="E71" s="9">
        <v>141.32</v>
      </c>
      <c r="F71" s="9">
        <v>132.06</v>
      </c>
      <c r="G71" s="9">
        <v>253.29</v>
      </c>
      <c r="H71" s="9">
        <v>407.29</v>
      </c>
      <c r="I71" s="9">
        <v>226.84</v>
      </c>
      <c r="J71" s="9">
        <v>211.32</v>
      </c>
      <c r="K71" s="9">
        <v>327</v>
      </c>
      <c r="L71" s="9">
        <v>780.58</v>
      </c>
      <c r="M71" s="9">
        <v>216.53</v>
      </c>
      <c r="N71" s="9">
        <v>231.25</v>
      </c>
      <c r="O71" s="9">
        <v>3537.26</v>
      </c>
      <c r="Q71" s="10">
        <f t="shared" si="15"/>
        <v>6340</v>
      </c>
      <c r="R71" s="23" t="str">
        <f t="shared" si="14"/>
        <v>Promotion/Community Activities</v>
      </c>
      <c r="S71" s="23" t="str">
        <f t="shared" si="2"/>
        <v>6340 - Promotion/Community Activities</v>
      </c>
      <c r="AG71" s="1" t="b">
        <v>0</v>
      </c>
      <c r="AI71" s="1">
        <v>0</v>
      </c>
    </row>
    <row r="72" spans="1:35" x14ac:dyDescent="0.75">
      <c r="A72" s="12" t="s">
        <v>119</v>
      </c>
      <c r="B72" s="1" t="s">
        <v>120</v>
      </c>
      <c r="C72" s="9">
        <v>0</v>
      </c>
      <c r="D72" s="9">
        <v>0</v>
      </c>
      <c r="E72" s="9">
        <v>75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25</v>
      </c>
      <c r="N72" s="9">
        <v>0</v>
      </c>
      <c r="O72" s="9">
        <v>100</v>
      </c>
      <c r="Q72" s="10">
        <f t="shared" si="15"/>
        <v>6360</v>
      </c>
      <c r="R72" s="23" t="str">
        <f t="shared" si="14"/>
        <v>Employment Advertising</v>
      </c>
      <c r="S72" s="23" t="str">
        <f t="shared" ref="S72:S75" si="16">_xlfn.CONCAT(TEXT($Q72,"0000")," - ",$R72)</f>
        <v>6360 - Employment Advertising</v>
      </c>
      <c r="AG72" s="1" t="b">
        <v>0</v>
      </c>
      <c r="AI72" s="1">
        <v>0</v>
      </c>
    </row>
    <row r="73" spans="1:35" x14ac:dyDescent="0.75">
      <c r="A73" s="12" t="s">
        <v>121</v>
      </c>
      <c r="B73" s="1" t="s">
        <v>122</v>
      </c>
      <c r="C73" s="9">
        <v>0</v>
      </c>
      <c r="D73" s="9">
        <v>63.66</v>
      </c>
      <c r="E73" s="9">
        <v>0</v>
      </c>
      <c r="F73" s="9">
        <v>254.64</v>
      </c>
      <c r="G73" s="9">
        <v>43.37</v>
      </c>
      <c r="H73" s="9">
        <v>0</v>
      </c>
      <c r="I73" s="9">
        <v>921.43</v>
      </c>
      <c r="J73" s="9">
        <v>0</v>
      </c>
      <c r="K73" s="9">
        <v>178.56</v>
      </c>
      <c r="L73" s="9">
        <v>0</v>
      </c>
      <c r="M73" s="9">
        <v>0</v>
      </c>
      <c r="N73" s="9">
        <v>0</v>
      </c>
      <c r="O73" s="9">
        <v>1461.66</v>
      </c>
      <c r="Q73" s="10">
        <f t="shared" si="15"/>
        <v>6370</v>
      </c>
      <c r="R73" s="23" t="str">
        <f t="shared" si="14"/>
        <v>Signage</v>
      </c>
      <c r="S73" s="23" t="str">
        <f t="shared" si="16"/>
        <v>6370 - Signage</v>
      </c>
      <c r="AG73" s="1" t="b">
        <v>0</v>
      </c>
      <c r="AI73" s="1">
        <v>0</v>
      </c>
    </row>
    <row r="74" spans="1:35" x14ac:dyDescent="0.75">
      <c r="A74" s="12" t="s">
        <v>123</v>
      </c>
      <c r="B74" s="1" t="s">
        <v>124</v>
      </c>
      <c r="C74" s="9">
        <v>723.48</v>
      </c>
      <c r="D74" s="9">
        <v>1098.6199999999999</v>
      </c>
      <c r="E74" s="9">
        <v>1457.86</v>
      </c>
      <c r="F74" s="9">
        <v>685.77</v>
      </c>
      <c r="G74" s="9">
        <v>859.92</v>
      </c>
      <c r="H74" s="9">
        <v>653.79999999999995</v>
      </c>
      <c r="I74" s="9">
        <v>745.56</v>
      </c>
      <c r="J74" s="9">
        <v>698.37</v>
      </c>
      <c r="K74" s="9">
        <v>484.2</v>
      </c>
      <c r="L74" s="9">
        <v>2145.9499999999998</v>
      </c>
      <c r="M74" s="9">
        <v>827.2</v>
      </c>
      <c r="N74" s="9">
        <v>1181.5999999999999</v>
      </c>
      <c r="O74" s="9">
        <v>11562.33</v>
      </c>
      <c r="Q74" s="10">
        <f t="shared" si="15"/>
        <v>6380</v>
      </c>
      <c r="R74" s="23" t="str">
        <f t="shared" si="14"/>
        <v>Other Marketing</v>
      </c>
      <c r="S74" s="23" t="str">
        <f t="shared" si="16"/>
        <v>6380 - Other Marketing</v>
      </c>
      <c r="AG74" s="1" t="b">
        <v>0</v>
      </c>
      <c r="AI74" s="1">
        <v>0</v>
      </c>
    </row>
    <row r="75" spans="1:35" s="21" customFormat="1" x14ac:dyDescent="0.75">
      <c r="A75" s="20" t="s">
        <v>125</v>
      </c>
      <c r="B75" s="21" t="s">
        <v>126</v>
      </c>
      <c r="C75" s="22">
        <v>3914.29</v>
      </c>
      <c r="D75" s="22">
        <v>3325.32</v>
      </c>
      <c r="E75" s="22">
        <v>3891.69</v>
      </c>
      <c r="F75" s="22">
        <v>2141.98</v>
      </c>
      <c r="G75" s="22">
        <v>4077</v>
      </c>
      <c r="H75" s="22">
        <v>2626.24</v>
      </c>
      <c r="I75" s="22">
        <v>3551.74</v>
      </c>
      <c r="J75" s="22">
        <v>1939.59</v>
      </c>
      <c r="K75" s="22">
        <v>1809.27</v>
      </c>
      <c r="L75" s="22">
        <v>3586.05</v>
      </c>
      <c r="M75" s="22">
        <v>2819.96</v>
      </c>
      <c r="N75" s="22">
        <v>2235.7600000000002</v>
      </c>
      <c r="O75" s="22">
        <v>35918.89</v>
      </c>
      <c r="Q75" s="18">
        <f t="shared" si="15"/>
        <v>6440</v>
      </c>
      <c r="R75" s="19" t="str">
        <f t="shared" si="14"/>
        <v>Total Advertising/Market Exps</v>
      </c>
      <c r="S75" s="19" t="str">
        <f t="shared" si="16"/>
        <v>6440 - Total Advertising/Market Exps</v>
      </c>
      <c r="AG75" s="21" t="b">
        <v>0</v>
      </c>
      <c r="AI75" s="21">
        <v>1</v>
      </c>
    </row>
    <row r="76" spans="1:35" ht="3" customHeight="1" x14ac:dyDescent="0.7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Q76" s="10"/>
      <c r="R76" s="7"/>
      <c r="S76" s="7"/>
    </row>
    <row r="77" spans="1:35" s="21" customFormat="1" x14ac:dyDescent="0.75">
      <c r="A77" s="20" t="s">
        <v>127</v>
      </c>
      <c r="B77" s="21" t="s">
        <v>128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Q77" s="18">
        <f t="shared" si="15"/>
        <v>6450</v>
      </c>
      <c r="R77" s="19" t="str">
        <f t="shared" si="14"/>
        <v>Managerial Expenses</v>
      </c>
      <c r="S77" s="19" t="str">
        <f t="shared" ref="S77:S87" si="17">_xlfn.CONCAT(TEXT($Q77,"0000")," - ",$R77)</f>
        <v>6450 - Managerial Expenses</v>
      </c>
      <c r="AG77" s="21" t="b">
        <v>0</v>
      </c>
      <c r="AI77" s="21">
        <v>0</v>
      </c>
    </row>
    <row r="78" spans="1:35" x14ac:dyDescent="0.75">
      <c r="A78" s="12" t="s">
        <v>129</v>
      </c>
      <c r="B78" s="1" t="s">
        <v>130</v>
      </c>
      <c r="C78" s="9">
        <v>13285.95</v>
      </c>
      <c r="D78" s="9">
        <v>13747.07</v>
      </c>
      <c r="E78" s="9">
        <v>13679.39</v>
      </c>
      <c r="F78" s="9">
        <v>13490.1</v>
      </c>
      <c r="G78" s="9">
        <v>13511.92</v>
      </c>
      <c r="H78" s="9">
        <v>13904.08</v>
      </c>
      <c r="I78" s="9">
        <v>14597.84</v>
      </c>
      <c r="J78" s="9">
        <v>14214.96</v>
      </c>
      <c r="K78" s="9">
        <v>14682.56</v>
      </c>
      <c r="L78" s="9">
        <v>14266.76</v>
      </c>
      <c r="M78" s="9">
        <v>14944.05</v>
      </c>
      <c r="N78" s="9">
        <v>14609.58</v>
      </c>
      <c r="O78" s="9">
        <v>168934.26</v>
      </c>
      <c r="Q78" s="10">
        <f t="shared" si="15"/>
        <v>6460</v>
      </c>
      <c r="R78" s="23" t="str">
        <f t="shared" si="14"/>
        <v>Management Fees</v>
      </c>
      <c r="S78" s="23" t="str">
        <f t="shared" si="17"/>
        <v>6460 - Management Fees</v>
      </c>
      <c r="AG78" s="1" t="b">
        <v>0</v>
      </c>
      <c r="AI78" s="1">
        <v>0</v>
      </c>
    </row>
    <row r="79" spans="1:35" x14ac:dyDescent="0.75">
      <c r="A79" s="12" t="s">
        <v>131</v>
      </c>
      <c r="B79" s="1" t="s">
        <v>132</v>
      </c>
      <c r="C79" s="9">
        <v>19669.169999999998</v>
      </c>
      <c r="D79" s="9">
        <v>21231.119999999999</v>
      </c>
      <c r="E79" s="9">
        <v>22306.65</v>
      </c>
      <c r="F79" s="9">
        <v>21963.46</v>
      </c>
      <c r="G79" s="9">
        <v>32324.91</v>
      </c>
      <c r="H79" s="9">
        <v>17115.79</v>
      </c>
      <c r="I79" s="9">
        <v>21246.84</v>
      </c>
      <c r="J79" s="9">
        <v>20714.7</v>
      </c>
      <c r="K79" s="9">
        <v>21737.360000000001</v>
      </c>
      <c r="L79" s="9">
        <v>20142.759999999998</v>
      </c>
      <c r="M79" s="9">
        <v>29998.2</v>
      </c>
      <c r="N79" s="9">
        <v>22081.17</v>
      </c>
      <c r="O79" s="9">
        <v>270532.13</v>
      </c>
      <c r="Q79" s="10">
        <f t="shared" si="15"/>
        <v>6510</v>
      </c>
      <c r="R79" s="23" t="str">
        <f t="shared" si="14"/>
        <v>P/R Reimb - Salary</v>
      </c>
      <c r="S79" s="23" t="str">
        <f t="shared" si="17"/>
        <v>6510 - P/R Reimb - Salary</v>
      </c>
      <c r="AG79" s="1" t="b">
        <v>0</v>
      </c>
      <c r="AI79" s="1">
        <v>0</v>
      </c>
    </row>
    <row r="80" spans="1:35" x14ac:dyDescent="0.75">
      <c r="A80" s="12" t="s">
        <v>133</v>
      </c>
      <c r="B80" s="1" t="s">
        <v>134</v>
      </c>
      <c r="C80" s="9">
        <v>3819</v>
      </c>
      <c r="D80" s="9">
        <v>3600</v>
      </c>
      <c r="E80" s="9">
        <v>750.01</v>
      </c>
      <c r="F80" s="9">
        <v>4140</v>
      </c>
      <c r="G80" s="9">
        <v>1525</v>
      </c>
      <c r="H80" s="9">
        <v>950</v>
      </c>
      <c r="I80" s="9">
        <v>5711.65</v>
      </c>
      <c r="J80" s="9">
        <v>525</v>
      </c>
      <c r="K80" s="9">
        <v>1725</v>
      </c>
      <c r="L80" s="9">
        <v>3500</v>
      </c>
      <c r="M80" s="9">
        <v>750</v>
      </c>
      <c r="N80" s="9">
        <v>1075</v>
      </c>
      <c r="O80" s="9">
        <v>28070.66</v>
      </c>
      <c r="Q80" s="10">
        <f t="shared" si="15"/>
        <v>6520</v>
      </c>
      <c r="R80" s="23" t="str">
        <f t="shared" si="14"/>
        <v>P/R Reimb - Bonuses</v>
      </c>
      <c r="S80" s="23" t="str">
        <f t="shared" si="17"/>
        <v>6520 - P/R Reimb - Bonuses</v>
      </c>
      <c r="AG80" s="1" t="b">
        <v>0</v>
      </c>
      <c r="AI80" s="1">
        <v>0</v>
      </c>
    </row>
    <row r="81" spans="1:35" x14ac:dyDescent="0.75">
      <c r="A81" s="12" t="s">
        <v>135</v>
      </c>
      <c r="B81" s="1" t="s">
        <v>136</v>
      </c>
      <c r="C81" s="9">
        <v>2314.81</v>
      </c>
      <c r="D81" s="9">
        <v>2349.19</v>
      </c>
      <c r="E81" s="9">
        <v>2223.7800000000002</v>
      </c>
      <c r="F81" s="9">
        <v>2443.29</v>
      </c>
      <c r="G81" s="9">
        <v>3120.84</v>
      </c>
      <c r="H81" s="9">
        <v>1983.42</v>
      </c>
      <c r="I81" s="9">
        <v>2460.9899999999998</v>
      </c>
      <c r="J81" s="9">
        <v>2029.57</v>
      </c>
      <c r="K81" s="9">
        <v>2939.96</v>
      </c>
      <c r="L81" s="9">
        <v>2298.3000000000002</v>
      </c>
      <c r="M81" s="9">
        <v>2690.46</v>
      </c>
      <c r="N81" s="9">
        <v>2190.91</v>
      </c>
      <c r="O81" s="9">
        <v>29045.52</v>
      </c>
      <c r="Q81" s="10">
        <f t="shared" si="15"/>
        <v>6525</v>
      </c>
      <c r="R81" s="23" t="str">
        <f t="shared" si="14"/>
        <v>P/R Reimb - Tax</v>
      </c>
      <c r="S81" s="23" t="str">
        <f t="shared" si="17"/>
        <v>6525 - P/R Reimb - Tax</v>
      </c>
      <c r="AG81" s="1" t="b">
        <v>0</v>
      </c>
      <c r="AI81" s="1">
        <v>0</v>
      </c>
    </row>
    <row r="82" spans="1:35" x14ac:dyDescent="0.75">
      <c r="A82" s="12" t="s">
        <v>137</v>
      </c>
      <c r="B82" s="1" t="s">
        <v>138</v>
      </c>
      <c r="C82" s="9">
        <v>1333.5</v>
      </c>
      <c r="D82" s="9">
        <v>1333.5</v>
      </c>
      <c r="E82" s="9">
        <v>1289.5</v>
      </c>
      <c r="F82" s="9">
        <v>1289.5</v>
      </c>
      <c r="G82" s="9">
        <v>1289.5</v>
      </c>
      <c r="H82" s="9">
        <v>1289.5</v>
      </c>
      <c r="I82" s="9">
        <v>1289.5</v>
      </c>
      <c r="J82" s="9">
        <v>1289.5</v>
      </c>
      <c r="K82" s="9">
        <v>1289.5</v>
      </c>
      <c r="L82" s="9">
        <v>1289.5</v>
      </c>
      <c r="M82" s="9">
        <v>1289.5</v>
      </c>
      <c r="N82" s="9">
        <v>1289.5</v>
      </c>
      <c r="O82" s="9">
        <v>15562</v>
      </c>
      <c r="Q82" s="10">
        <f t="shared" si="15"/>
        <v>6590</v>
      </c>
      <c r="R82" s="23" t="str">
        <f t="shared" si="14"/>
        <v>Loss To Employee Unit</v>
      </c>
      <c r="S82" s="23" t="str">
        <f t="shared" si="17"/>
        <v>6590 - Loss To Employee Unit</v>
      </c>
      <c r="AG82" s="1" t="b">
        <v>0</v>
      </c>
      <c r="AI82" s="1">
        <v>0</v>
      </c>
    </row>
    <row r="83" spans="1:35" x14ac:dyDescent="0.75">
      <c r="A83" s="12" t="s">
        <v>139</v>
      </c>
      <c r="B83" s="1" t="s">
        <v>140</v>
      </c>
      <c r="C83" s="9">
        <v>1036.8</v>
      </c>
      <c r="D83" s="9">
        <v>1382.4</v>
      </c>
      <c r="E83" s="9">
        <v>1382.4</v>
      </c>
      <c r="F83" s="9">
        <v>1036.8</v>
      </c>
      <c r="G83" s="9">
        <v>1036.8</v>
      </c>
      <c r="H83" s="9">
        <v>1382.4</v>
      </c>
      <c r="I83" s="9">
        <v>1728</v>
      </c>
      <c r="J83" s="9">
        <v>1728</v>
      </c>
      <c r="K83" s="9">
        <v>1728</v>
      </c>
      <c r="L83" s="9">
        <v>1728</v>
      </c>
      <c r="M83" s="9">
        <v>1382.4</v>
      </c>
      <c r="N83" s="9">
        <v>1437.68</v>
      </c>
      <c r="O83" s="9">
        <v>16989.68</v>
      </c>
      <c r="Q83" s="10">
        <f t="shared" si="15"/>
        <v>6620</v>
      </c>
      <c r="R83" s="23" t="str">
        <f t="shared" si="14"/>
        <v>Medical Insurance Plan</v>
      </c>
      <c r="S83" s="23" t="str">
        <f t="shared" si="17"/>
        <v>6620 - Medical Insurance Plan</v>
      </c>
      <c r="AG83" s="1" t="b">
        <v>0</v>
      </c>
      <c r="AI83" s="1">
        <v>0</v>
      </c>
    </row>
    <row r="84" spans="1:35" x14ac:dyDescent="0.75">
      <c r="A84" s="12" t="s">
        <v>141</v>
      </c>
      <c r="B84" s="1" t="s">
        <v>142</v>
      </c>
      <c r="C84" s="9">
        <v>348.91</v>
      </c>
      <c r="D84" s="9">
        <v>428.81</v>
      </c>
      <c r="E84" s="9">
        <v>377.88</v>
      </c>
      <c r="F84" s="9">
        <v>393.31</v>
      </c>
      <c r="G84" s="9">
        <v>418.79</v>
      </c>
      <c r="H84" s="9">
        <v>280.83</v>
      </c>
      <c r="I84" s="9">
        <v>311.99</v>
      </c>
      <c r="J84" s="9">
        <v>259.55</v>
      </c>
      <c r="K84" s="9">
        <v>281.08999999999997</v>
      </c>
      <c r="L84" s="9">
        <v>322.22000000000003</v>
      </c>
      <c r="M84" s="9">
        <v>647.51</v>
      </c>
      <c r="N84" s="9">
        <v>620.57000000000005</v>
      </c>
      <c r="O84" s="9">
        <v>4691.46</v>
      </c>
      <c r="Q84" s="10">
        <f t="shared" si="15"/>
        <v>6640</v>
      </c>
      <c r="R84" s="23" t="str">
        <f t="shared" si="14"/>
        <v>401K Employer Cont</v>
      </c>
      <c r="S84" s="23" t="str">
        <f t="shared" si="17"/>
        <v>6640 - 401K Employer Cont</v>
      </c>
      <c r="AG84" s="1" t="b">
        <v>0</v>
      </c>
      <c r="AI84" s="1">
        <v>0</v>
      </c>
    </row>
    <row r="85" spans="1:35" x14ac:dyDescent="0.75">
      <c r="A85" s="12" t="s">
        <v>143</v>
      </c>
      <c r="B85" s="1" t="s">
        <v>144</v>
      </c>
      <c r="C85" s="9">
        <v>139.87</v>
      </c>
      <c r="D85" s="9">
        <v>136.82</v>
      </c>
      <c r="E85" s="9">
        <v>146.25</v>
      </c>
      <c r="F85" s="9">
        <v>195.43</v>
      </c>
      <c r="G85" s="9">
        <v>206.23</v>
      </c>
      <c r="H85" s="9">
        <v>154.47</v>
      </c>
      <c r="I85" s="9">
        <v>158.66999999999999</v>
      </c>
      <c r="J85" s="9">
        <v>208.39</v>
      </c>
      <c r="K85" s="9">
        <v>151.53</v>
      </c>
      <c r="L85" s="9">
        <v>233.6</v>
      </c>
      <c r="M85" s="9">
        <v>237.43</v>
      </c>
      <c r="N85" s="9">
        <v>149.97999999999999</v>
      </c>
      <c r="O85" s="9">
        <v>2118.67</v>
      </c>
      <c r="Q85" s="10">
        <f t="shared" si="15"/>
        <v>6690</v>
      </c>
      <c r="R85" s="23" t="str">
        <f t="shared" si="14"/>
        <v>Other Payroll Expenses</v>
      </c>
      <c r="S85" s="23" t="str">
        <f t="shared" si="17"/>
        <v>6690 - Other Payroll Expenses</v>
      </c>
      <c r="AG85" s="1" t="b">
        <v>0</v>
      </c>
      <c r="AI85" s="1">
        <v>0</v>
      </c>
    </row>
    <row r="86" spans="1:35" x14ac:dyDescent="0.75">
      <c r="A86" s="12" t="s">
        <v>145</v>
      </c>
      <c r="B86" s="1" t="s">
        <v>146</v>
      </c>
      <c r="C86" s="9">
        <v>-25879.87</v>
      </c>
      <c r="D86" s="9">
        <v>-22065.45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-47945.32</v>
      </c>
      <c r="Q86" s="10">
        <f t="shared" si="15"/>
        <v>6700</v>
      </c>
      <c r="R86" s="23" t="str">
        <f t="shared" si="14"/>
        <v>Ppp Loan Proceeds</v>
      </c>
      <c r="S86" s="23" t="str">
        <f t="shared" si="17"/>
        <v>6700 - Ppp Loan Proceeds</v>
      </c>
      <c r="AG86" s="1" t="b">
        <v>0</v>
      </c>
      <c r="AI86" s="1">
        <v>0</v>
      </c>
    </row>
    <row r="87" spans="1:35" s="21" customFormat="1" x14ac:dyDescent="0.75">
      <c r="A87" s="20" t="s">
        <v>147</v>
      </c>
      <c r="B87" s="21" t="s">
        <v>148</v>
      </c>
      <c r="C87" s="22">
        <v>16068.14</v>
      </c>
      <c r="D87" s="22">
        <v>22143.46</v>
      </c>
      <c r="E87" s="22">
        <v>42155.86</v>
      </c>
      <c r="F87" s="22">
        <v>44951.89</v>
      </c>
      <c r="G87" s="22">
        <v>53433.99</v>
      </c>
      <c r="H87" s="22">
        <v>37060.49</v>
      </c>
      <c r="I87" s="22">
        <v>47505.48</v>
      </c>
      <c r="J87" s="22">
        <v>40969.67</v>
      </c>
      <c r="K87" s="22">
        <v>44535</v>
      </c>
      <c r="L87" s="22">
        <v>43781.14</v>
      </c>
      <c r="M87" s="22">
        <v>51939.55</v>
      </c>
      <c r="N87" s="22">
        <v>43454.39</v>
      </c>
      <c r="O87" s="22">
        <v>487999.06</v>
      </c>
      <c r="Q87" s="18">
        <f t="shared" ref="Q87" si="18">_xlfn.NUMBERVALUE(A87)</f>
        <v>6800</v>
      </c>
      <c r="R87" s="19" t="str">
        <f t="shared" si="14"/>
        <v>Total Managerial Expense</v>
      </c>
      <c r="S87" s="19" t="str">
        <f t="shared" si="17"/>
        <v>6800 - Total Managerial Expense</v>
      </c>
      <c r="AG87" s="21" t="b">
        <v>0</v>
      </c>
      <c r="AI87" s="21">
        <v>1</v>
      </c>
    </row>
    <row r="88" spans="1:35" ht="3" customHeight="1" x14ac:dyDescent="0.7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Q88" s="7"/>
      <c r="R88" s="7"/>
      <c r="S88" s="7"/>
    </row>
    <row r="89" spans="1:35" s="21" customFormat="1" x14ac:dyDescent="0.75">
      <c r="A89" s="20" t="s">
        <v>149</v>
      </c>
      <c r="B89" s="21" t="s">
        <v>150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Q89" s="18">
        <f t="shared" ref="Q89:Q98" si="19">_xlfn.NUMBERVALUE(A89)</f>
        <v>6850</v>
      </c>
      <c r="R89" s="19" t="str">
        <f t="shared" ref="R89:R103" si="20">PROPER(TRIM(B89))</f>
        <v>Repairs &amp; Maint. Expense</v>
      </c>
      <c r="S89" s="19" t="str">
        <f t="shared" ref="S89:S103" si="21">_xlfn.CONCAT(TEXT($Q89,"0000")," - ",$R89)</f>
        <v>6850 - Repairs &amp; Maint. Expense</v>
      </c>
      <c r="AG89" s="21" t="b">
        <v>0</v>
      </c>
      <c r="AI89" s="21">
        <v>0</v>
      </c>
    </row>
    <row r="90" spans="1:35" x14ac:dyDescent="0.75">
      <c r="A90" s="12" t="s">
        <v>151</v>
      </c>
      <c r="B90" s="1" t="s">
        <v>152</v>
      </c>
      <c r="C90" s="9">
        <v>747.99</v>
      </c>
      <c r="D90" s="9">
        <v>1047.2</v>
      </c>
      <c r="E90" s="9">
        <v>529.29</v>
      </c>
      <c r="F90" s="9">
        <v>327.77</v>
      </c>
      <c r="G90" s="9">
        <v>2119.04</v>
      </c>
      <c r="H90" s="9">
        <v>267.74</v>
      </c>
      <c r="I90" s="9">
        <v>965.9</v>
      </c>
      <c r="J90" s="9">
        <v>486.01</v>
      </c>
      <c r="K90" s="9">
        <v>704.98</v>
      </c>
      <c r="L90" s="9">
        <v>185.73</v>
      </c>
      <c r="M90" s="9">
        <v>276.38</v>
      </c>
      <c r="N90" s="9">
        <v>52.95</v>
      </c>
      <c r="O90" s="9">
        <v>7710.98</v>
      </c>
      <c r="Q90" s="10">
        <f t="shared" si="19"/>
        <v>6860</v>
      </c>
      <c r="R90" s="23" t="str">
        <f t="shared" si="20"/>
        <v>Cleaning &amp; Supplies</v>
      </c>
      <c r="S90" s="23" t="str">
        <f t="shared" si="21"/>
        <v>6860 - Cleaning &amp; Supplies</v>
      </c>
      <c r="AG90" s="1" t="b">
        <v>0</v>
      </c>
      <c r="AI90" s="1">
        <v>0</v>
      </c>
    </row>
    <row r="91" spans="1:35" x14ac:dyDescent="0.75">
      <c r="A91" s="12" t="s">
        <v>153</v>
      </c>
      <c r="B91" s="1" t="s">
        <v>154</v>
      </c>
      <c r="C91" s="9">
        <v>475</v>
      </c>
      <c r="D91" s="9">
        <v>475</v>
      </c>
      <c r="E91" s="9">
        <v>475</v>
      </c>
      <c r="F91" s="9">
        <v>600</v>
      </c>
      <c r="G91" s="9">
        <v>2475</v>
      </c>
      <c r="H91" s="9">
        <v>881.29</v>
      </c>
      <c r="I91" s="9">
        <v>375</v>
      </c>
      <c r="J91" s="9">
        <v>475</v>
      </c>
      <c r="K91" s="9">
        <v>675</v>
      </c>
      <c r="L91" s="9">
        <v>325</v>
      </c>
      <c r="M91" s="9">
        <v>487.18</v>
      </c>
      <c r="N91" s="9">
        <v>475</v>
      </c>
      <c r="O91" s="9">
        <v>8193.4699999999993</v>
      </c>
      <c r="Q91" s="10">
        <f t="shared" si="19"/>
        <v>6870</v>
      </c>
      <c r="R91" s="23" t="str">
        <f t="shared" si="20"/>
        <v>Exterminating</v>
      </c>
      <c r="S91" s="23" t="str">
        <f t="shared" si="21"/>
        <v>6870 - Exterminating</v>
      </c>
      <c r="AG91" s="1" t="b">
        <v>0</v>
      </c>
      <c r="AI91" s="1">
        <v>0</v>
      </c>
    </row>
    <row r="92" spans="1:35" x14ac:dyDescent="0.75">
      <c r="A92" s="12" t="s">
        <v>155</v>
      </c>
      <c r="B92" s="1" t="s">
        <v>156</v>
      </c>
      <c r="C92" s="9">
        <v>4064</v>
      </c>
      <c r="D92" s="9">
        <v>4007.27</v>
      </c>
      <c r="E92" s="9">
        <v>4666</v>
      </c>
      <c r="F92" s="9">
        <v>3826</v>
      </c>
      <c r="G92" s="9">
        <v>3808</v>
      </c>
      <c r="H92" s="9">
        <v>5223.18</v>
      </c>
      <c r="I92" s="9">
        <v>4706</v>
      </c>
      <c r="J92" s="9">
        <v>3830.57</v>
      </c>
      <c r="K92" s="9">
        <v>4268.5</v>
      </c>
      <c r="L92" s="9">
        <v>4172</v>
      </c>
      <c r="M92" s="9">
        <v>4214</v>
      </c>
      <c r="N92" s="9">
        <v>4862</v>
      </c>
      <c r="O92" s="9">
        <v>51647.519999999997</v>
      </c>
      <c r="Q92" s="10">
        <f t="shared" si="19"/>
        <v>6890</v>
      </c>
      <c r="R92" s="23" t="str">
        <f t="shared" si="20"/>
        <v>Landscaping</v>
      </c>
      <c r="S92" s="23" t="str">
        <f t="shared" si="21"/>
        <v>6890 - Landscaping</v>
      </c>
      <c r="AG92" s="1" t="b">
        <v>0</v>
      </c>
      <c r="AI92" s="1">
        <v>0</v>
      </c>
    </row>
    <row r="93" spans="1:35" x14ac:dyDescent="0.75">
      <c r="A93" s="12" t="s">
        <v>157</v>
      </c>
      <c r="B93" s="1" t="s">
        <v>158</v>
      </c>
      <c r="C93" s="9">
        <v>2219.06</v>
      </c>
      <c r="D93" s="9">
        <v>1075.97</v>
      </c>
      <c r="E93" s="9">
        <v>1500.15</v>
      </c>
      <c r="F93" s="9">
        <v>885.02</v>
      </c>
      <c r="G93" s="9">
        <v>617.75</v>
      </c>
      <c r="H93" s="9">
        <v>485.56</v>
      </c>
      <c r="I93" s="9">
        <v>1560.05</v>
      </c>
      <c r="J93" s="9">
        <v>673.36</v>
      </c>
      <c r="K93" s="9">
        <v>495.91</v>
      </c>
      <c r="L93" s="9">
        <v>365.56</v>
      </c>
      <c r="M93" s="9">
        <v>771.32</v>
      </c>
      <c r="N93" s="9">
        <v>1276.9000000000001</v>
      </c>
      <c r="O93" s="9">
        <v>11926.61</v>
      </c>
      <c r="Q93" s="10">
        <f t="shared" si="19"/>
        <v>6900</v>
      </c>
      <c r="R93" s="23" t="str">
        <f t="shared" si="20"/>
        <v>Painting</v>
      </c>
      <c r="S93" s="23" t="str">
        <f t="shared" si="21"/>
        <v>6900 - Painting</v>
      </c>
      <c r="AG93" s="1" t="b">
        <v>0</v>
      </c>
      <c r="AI93" s="1">
        <v>0</v>
      </c>
    </row>
    <row r="94" spans="1:35" x14ac:dyDescent="0.75">
      <c r="A94" s="12" t="s">
        <v>159</v>
      </c>
      <c r="B94" s="1" t="s">
        <v>160</v>
      </c>
      <c r="C94" s="9">
        <v>477</v>
      </c>
      <c r="D94" s="9">
        <v>559</v>
      </c>
      <c r="E94" s="9">
        <v>767</v>
      </c>
      <c r="F94" s="9">
        <v>908.02</v>
      </c>
      <c r="G94" s="9">
        <v>1017.2</v>
      </c>
      <c r="H94" s="9">
        <v>1369.92</v>
      </c>
      <c r="I94" s="9">
        <v>1033</v>
      </c>
      <c r="J94" s="9">
        <v>470</v>
      </c>
      <c r="K94" s="9">
        <v>677.51</v>
      </c>
      <c r="L94" s="9">
        <v>505</v>
      </c>
      <c r="M94" s="9">
        <v>782</v>
      </c>
      <c r="N94" s="9">
        <v>717</v>
      </c>
      <c r="O94" s="9">
        <v>9282.65</v>
      </c>
      <c r="Q94" s="10">
        <f t="shared" si="19"/>
        <v>6910</v>
      </c>
      <c r="R94" s="23" t="str">
        <f t="shared" si="20"/>
        <v>Carpet/Vinyl</v>
      </c>
      <c r="S94" s="23" t="str">
        <f t="shared" si="21"/>
        <v>6910 - Carpet/Vinyl</v>
      </c>
      <c r="AG94" s="1" t="b">
        <v>0</v>
      </c>
      <c r="AI94" s="1">
        <v>0</v>
      </c>
    </row>
    <row r="95" spans="1:35" x14ac:dyDescent="0.75">
      <c r="A95" s="12" t="s">
        <v>161</v>
      </c>
      <c r="B95" s="1" t="s">
        <v>162</v>
      </c>
      <c r="C95" s="9">
        <v>626.37</v>
      </c>
      <c r="D95" s="9">
        <v>740.91</v>
      </c>
      <c r="E95" s="9">
        <v>820.4</v>
      </c>
      <c r="F95" s="9">
        <v>92.63</v>
      </c>
      <c r="G95" s="9">
        <v>133.06</v>
      </c>
      <c r="H95" s="9">
        <v>0</v>
      </c>
      <c r="I95" s="9">
        <v>443.17</v>
      </c>
      <c r="J95" s="9">
        <v>234.93</v>
      </c>
      <c r="K95" s="9">
        <v>234.93</v>
      </c>
      <c r="L95" s="9">
        <v>602.48</v>
      </c>
      <c r="M95" s="9">
        <v>0</v>
      </c>
      <c r="N95" s="9">
        <v>594.99</v>
      </c>
      <c r="O95" s="9">
        <v>4523.87</v>
      </c>
      <c r="Q95" s="10">
        <f t="shared" si="19"/>
        <v>6915</v>
      </c>
      <c r="R95" s="23" t="str">
        <f t="shared" si="20"/>
        <v>Blinds/Drapes</v>
      </c>
      <c r="S95" s="23" t="str">
        <f t="shared" si="21"/>
        <v>6915 - Blinds/Drapes</v>
      </c>
      <c r="AG95" s="1" t="b">
        <v>0</v>
      </c>
      <c r="AI95" s="1">
        <v>0</v>
      </c>
    </row>
    <row r="96" spans="1:35" x14ac:dyDescent="0.75">
      <c r="A96" s="12" t="s">
        <v>163</v>
      </c>
      <c r="B96" s="1" t="s">
        <v>164</v>
      </c>
      <c r="C96" s="9">
        <v>614.45000000000005</v>
      </c>
      <c r="D96" s="9">
        <v>1266.31</v>
      </c>
      <c r="E96" s="9">
        <v>245.95</v>
      </c>
      <c r="F96" s="9">
        <v>255.15</v>
      </c>
      <c r="G96" s="9">
        <v>349.19</v>
      </c>
      <c r="H96" s="9">
        <v>674.85</v>
      </c>
      <c r="I96" s="9">
        <v>1553.89</v>
      </c>
      <c r="J96" s="9">
        <v>711.63</v>
      </c>
      <c r="K96" s="9">
        <v>661.71</v>
      </c>
      <c r="L96" s="9">
        <v>892.72</v>
      </c>
      <c r="M96" s="9">
        <v>802.45</v>
      </c>
      <c r="N96" s="9">
        <v>405.7</v>
      </c>
      <c r="O96" s="9">
        <v>8434</v>
      </c>
      <c r="Q96" s="10">
        <f t="shared" si="19"/>
        <v>6920</v>
      </c>
      <c r="R96" s="23" t="str">
        <f t="shared" si="20"/>
        <v>Appliances</v>
      </c>
      <c r="S96" s="23" t="str">
        <f t="shared" si="21"/>
        <v>6920 - Appliances</v>
      </c>
      <c r="AG96" s="1" t="b">
        <v>0</v>
      </c>
      <c r="AI96" s="1">
        <v>0</v>
      </c>
    </row>
    <row r="97" spans="1:35" x14ac:dyDescent="0.75">
      <c r="A97" s="12" t="s">
        <v>165</v>
      </c>
      <c r="B97" s="1" t="s">
        <v>166</v>
      </c>
      <c r="C97" s="9">
        <v>2105.91</v>
      </c>
      <c r="D97" s="9">
        <v>2782.82</v>
      </c>
      <c r="E97" s="9">
        <v>2118.77</v>
      </c>
      <c r="F97" s="9">
        <v>853.64</v>
      </c>
      <c r="G97" s="9">
        <v>1281.6600000000001</v>
      </c>
      <c r="H97" s="9">
        <v>698.16</v>
      </c>
      <c r="I97" s="9">
        <v>478.73</v>
      </c>
      <c r="J97" s="9">
        <v>56.06</v>
      </c>
      <c r="K97" s="9">
        <v>399.34</v>
      </c>
      <c r="L97" s="9">
        <v>794.07</v>
      </c>
      <c r="M97" s="9">
        <v>1322.39</v>
      </c>
      <c r="N97" s="9">
        <v>1473</v>
      </c>
      <c r="O97" s="9">
        <v>14364.55</v>
      </c>
      <c r="Q97" s="10">
        <f t="shared" si="19"/>
        <v>6930</v>
      </c>
      <c r="R97" s="23" t="str">
        <f t="shared" si="20"/>
        <v>Hvac Repairs/Maint</v>
      </c>
      <c r="S97" s="23" t="str">
        <f t="shared" si="21"/>
        <v>6930 - Hvac Repairs/Maint</v>
      </c>
      <c r="AG97" s="1" t="b">
        <v>0</v>
      </c>
      <c r="AI97" s="1">
        <v>0</v>
      </c>
    </row>
    <row r="98" spans="1:35" x14ac:dyDescent="0.75">
      <c r="A98" s="12" t="s">
        <v>167</v>
      </c>
      <c r="B98" s="1" t="s">
        <v>168</v>
      </c>
      <c r="C98" s="9">
        <v>687.03</v>
      </c>
      <c r="D98" s="9">
        <v>1266.3</v>
      </c>
      <c r="E98" s="9">
        <v>713.88</v>
      </c>
      <c r="F98" s="9">
        <v>1454.65</v>
      </c>
      <c r="G98" s="9">
        <v>933.93</v>
      </c>
      <c r="H98" s="9">
        <v>842.05</v>
      </c>
      <c r="I98" s="9">
        <v>530.5</v>
      </c>
      <c r="J98" s="9">
        <v>354.88</v>
      </c>
      <c r="K98" s="9">
        <v>39.1</v>
      </c>
      <c r="L98" s="9">
        <v>861.66</v>
      </c>
      <c r="M98" s="9">
        <v>627.5</v>
      </c>
      <c r="N98" s="9">
        <v>562.36</v>
      </c>
      <c r="O98" s="9">
        <v>8873.84</v>
      </c>
      <c r="Q98" s="10">
        <f t="shared" si="19"/>
        <v>6940</v>
      </c>
      <c r="R98" s="23" t="str">
        <f t="shared" si="20"/>
        <v>Equip/Plumbing</v>
      </c>
      <c r="S98" s="23" t="str">
        <f t="shared" si="21"/>
        <v>6940 - Equip/Plumbing</v>
      </c>
      <c r="AG98" s="1" t="b">
        <v>0</v>
      </c>
      <c r="AI98" s="1">
        <v>0</v>
      </c>
    </row>
    <row r="99" spans="1:35" x14ac:dyDescent="0.75">
      <c r="A99" s="12" t="s">
        <v>169</v>
      </c>
      <c r="B99" s="1" t="s">
        <v>170</v>
      </c>
      <c r="C99" s="9">
        <v>289.06</v>
      </c>
      <c r="D99" s="9">
        <v>460.88</v>
      </c>
      <c r="E99" s="9">
        <v>375.72</v>
      </c>
      <c r="F99" s="9">
        <v>326.61</v>
      </c>
      <c r="G99" s="9">
        <v>505.34</v>
      </c>
      <c r="H99" s="9">
        <v>81.03</v>
      </c>
      <c r="I99" s="9">
        <v>541.29999999999995</v>
      </c>
      <c r="J99" s="9">
        <v>128.27000000000001</v>
      </c>
      <c r="K99" s="9">
        <v>0</v>
      </c>
      <c r="L99" s="9">
        <v>408.63</v>
      </c>
      <c r="M99" s="9">
        <v>0</v>
      </c>
      <c r="N99" s="9">
        <v>141.30000000000001</v>
      </c>
      <c r="O99" s="9">
        <v>3258.14</v>
      </c>
      <c r="Q99" s="10">
        <f t="shared" ref="Q99:Q103" si="22">_xlfn.NUMBERVALUE(A99)</f>
        <v>6950</v>
      </c>
      <c r="R99" s="23" t="str">
        <f t="shared" si="20"/>
        <v>Pool &amp; Equipment</v>
      </c>
      <c r="S99" s="23" t="str">
        <f t="shared" si="21"/>
        <v>6950 - Pool &amp; Equipment</v>
      </c>
      <c r="AG99" s="1" t="b">
        <v>0</v>
      </c>
      <c r="AI99" s="1">
        <v>0</v>
      </c>
    </row>
    <row r="100" spans="1:35" x14ac:dyDescent="0.75">
      <c r="A100" s="12" t="s">
        <v>171</v>
      </c>
      <c r="B100" s="1" t="s">
        <v>172</v>
      </c>
      <c r="C100" s="9">
        <v>513.98</v>
      </c>
      <c r="D100" s="9">
        <v>491.96</v>
      </c>
      <c r="E100" s="9">
        <v>626.76</v>
      </c>
      <c r="F100" s="9">
        <v>32.54</v>
      </c>
      <c r="G100" s="9">
        <v>0</v>
      </c>
      <c r="H100" s="9">
        <v>108.88</v>
      </c>
      <c r="I100" s="9">
        <v>199.1</v>
      </c>
      <c r="J100" s="9">
        <v>29.15</v>
      </c>
      <c r="K100" s="9">
        <v>585.34</v>
      </c>
      <c r="L100" s="9">
        <v>136.16</v>
      </c>
      <c r="M100" s="9">
        <v>133.66999999999999</v>
      </c>
      <c r="N100" s="9">
        <v>157.16</v>
      </c>
      <c r="O100" s="9">
        <v>3014.7</v>
      </c>
      <c r="Q100" s="10">
        <f t="shared" si="22"/>
        <v>6970</v>
      </c>
      <c r="R100" s="23" t="str">
        <f t="shared" si="20"/>
        <v>Electrical Repairs/Maint</v>
      </c>
      <c r="S100" s="23" t="str">
        <f t="shared" si="21"/>
        <v>6970 - Electrical Repairs/Maint</v>
      </c>
      <c r="AG100" s="1" t="b">
        <v>0</v>
      </c>
      <c r="AI100" s="1">
        <v>0</v>
      </c>
    </row>
    <row r="101" spans="1:35" x14ac:dyDescent="0.75">
      <c r="A101" s="12" t="s">
        <v>173</v>
      </c>
      <c r="B101" s="1" t="s">
        <v>174</v>
      </c>
      <c r="C101" s="9">
        <v>1557.37</v>
      </c>
      <c r="D101" s="9">
        <v>2818.42</v>
      </c>
      <c r="E101" s="9">
        <v>1263.98</v>
      </c>
      <c r="F101" s="9">
        <v>1059.2</v>
      </c>
      <c r="G101" s="9">
        <v>1044.07</v>
      </c>
      <c r="H101" s="9">
        <v>1050.47</v>
      </c>
      <c r="I101" s="9">
        <v>1565.1</v>
      </c>
      <c r="J101" s="9">
        <v>2027.04</v>
      </c>
      <c r="K101" s="9">
        <v>844.83</v>
      </c>
      <c r="L101" s="9">
        <v>953.41</v>
      </c>
      <c r="M101" s="9">
        <v>1202.21</v>
      </c>
      <c r="N101" s="9">
        <v>639.72</v>
      </c>
      <c r="O101" s="9">
        <v>16025.82</v>
      </c>
      <c r="Q101" s="10">
        <f t="shared" si="22"/>
        <v>7180</v>
      </c>
      <c r="R101" s="23" t="str">
        <f t="shared" si="20"/>
        <v>General Maintenance</v>
      </c>
      <c r="S101" s="23" t="str">
        <f t="shared" si="21"/>
        <v>7180 - General Maintenance</v>
      </c>
      <c r="AG101" s="1" t="b">
        <v>0</v>
      </c>
      <c r="AI101" s="1">
        <v>0</v>
      </c>
    </row>
    <row r="102" spans="1:35" x14ac:dyDescent="0.75">
      <c r="A102" s="12" t="s">
        <v>175</v>
      </c>
      <c r="B102" s="1" t="s">
        <v>176</v>
      </c>
      <c r="C102" s="9">
        <v>329.68</v>
      </c>
      <c r="D102" s="9">
        <v>187.33</v>
      </c>
      <c r="E102" s="9">
        <v>0</v>
      </c>
      <c r="F102" s="9">
        <v>0</v>
      </c>
      <c r="G102" s="9">
        <v>0</v>
      </c>
      <c r="H102" s="9">
        <v>131.97999999999999</v>
      </c>
      <c r="I102" s="9">
        <v>28.77</v>
      </c>
      <c r="J102" s="9">
        <v>94.81</v>
      </c>
      <c r="K102" s="9">
        <v>36.06</v>
      </c>
      <c r="L102" s="9">
        <v>22.28</v>
      </c>
      <c r="M102" s="9">
        <v>41.84</v>
      </c>
      <c r="N102" s="9">
        <v>22.59</v>
      </c>
      <c r="O102" s="9">
        <v>895.34</v>
      </c>
      <c r="Q102" s="10">
        <f t="shared" si="22"/>
        <v>7195</v>
      </c>
      <c r="R102" s="23" t="str">
        <f t="shared" si="20"/>
        <v>Covid R&amp;M Expenses</v>
      </c>
      <c r="S102" s="23" t="str">
        <f t="shared" si="21"/>
        <v>7195 - Covid R&amp;M Expenses</v>
      </c>
      <c r="AG102" s="1" t="b">
        <v>0</v>
      </c>
      <c r="AI102" s="1">
        <v>0</v>
      </c>
    </row>
    <row r="103" spans="1:35" s="21" customFormat="1" x14ac:dyDescent="0.75">
      <c r="A103" s="20" t="s">
        <v>177</v>
      </c>
      <c r="B103" s="21" t="s">
        <v>178</v>
      </c>
      <c r="C103" s="22">
        <v>14706.9</v>
      </c>
      <c r="D103" s="22">
        <v>17179.37</v>
      </c>
      <c r="E103" s="22">
        <v>14102.9</v>
      </c>
      <c r="F103" s="22">
        <v>10621.23</v>
      </c>
      <c r="G103" s="22">
        <v>14284.24</v>
      </c>
      <c r="H103" s="22">
        <v>11815.11</v>
      </c>
      <c r="I103" s="22">
        <v>13980.51</v>
      </c>
      <c r="J103" s="22">
        <v>9571.7099999999991</v>
      </c>
      <c r="K103" s="22">
        <v>9623.2099999999991</v>
      </c>
      <c r="L103" s="22">
        <v>10224.700000000001</v>
      </c>
      <c r="M103" s="22">
        <v>10660.94</v>
      </c>
      <c r="N103" s="22">
        <v>11380.67</v>
      </c>
      <c r="O103" s="22">
        <v>148151.49</v>
      </c>
      <c r="Q103" s="18">
        <f t="shared" si="22"/>
        <v>7200</v>
      </c>
      <c r="R103" s="19" t="str">
        <f t="shared" si="20"/>
        <v>Total Repairs &amp; Maint.</v>
      </c>
      <c r="S103" s="19" t="str">
        <f t="shared" si="21"/>
        <v>7200 - Total Repairs &amp; Maint.</v>
      </c>
      <c r="AG103" s="21" t="b">
        <v>0</v>
      </c>
      <c r="AI103" s="21">
        <v>1</v>
      </c>
    </row>
    <row r="104" spans="1:35" ht="3" customHeight="1" x14ac:dyDescent="0.7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Q104" s="7"/>
      <c r="R104" s="7"/>
      <c r="S104" s="7"/>
    </row>
    <row r="105" spans="1:35" s="21" customFormat="1" x14ac:dyDescent="0.75">
      <c r="A105" s="20" t="s">
        <v>179</v>
      </c>
      <c r="B105" s="21" t="s">
        <v>180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Q105" s="18">
        <f t="shared" ref="Q105:Q114" si="23">_xlfn.NUMBERVALUE(A105)</f>
        <v>7250</v>
      </c>
      <c r="R105" s="19" t="str">
        <f t="shared" ref="R105:R111" si="24">PROPER(TRIM(B105))</f>
        <v>Utilities</v>
      </c>
      <c r="S105" s="19" t="str">
        <f t="shared" ref="S105:S111" si="25">_xlfn.CONCAT(TEXT($Q105,"0000")," - ",$R105)</f>
        <v>7250 - Utilities</v>
      </c>
      <c r="AG105" s="21" t="b">
        <v>0</v>
      </c>
      <c r="AI105" s="21">
        <v>0</v>
      </c>
    </row>
    <row r="106" spans="1:35" x14ac:dyDescent="0.75">
      <c r="A106" s="12" t="s">
        <v>181</v>
      </c>
      <c r="B106" s="1" t="s">
        <v>182</v>
      </c>
      <c r="C106" s="9">
        <v>4268.08</v>
      </c>
      <c r="D106" s="9">
        <v>3861.92</v>
      </c>
      <c r="E106" s="9">
        <v>4169.92</v>
      </c>
      <c r="F106" s="9">
        <v>5231.7</v>
      </c>
      <c r="G106" s="9">
        <v>4115.67</v>
      </c>
      <c r="H106" s="9">
        <v>3048.81</v>
      </c>
      <c r="I106" s="9">
        <v>3415.72</v>
      </c>
      <c r="J106" s="9">
        <v>3439.27</v>
      </c>
      <c r="K106" s="9">
        <v>2743.1</v>
      </c>
      <c r="L106" s="9">
        <v>2665.78</v>
      </c>
      <c r="M106" s="9">
        <v>3022.4</v>
      </c>
      <c r="N106" s="9">
        <v>3332.76</v>
      </c>
      <c r="O106" s="9">
        <v>43315.13</v>
      </c>
      <c r="Q106" s="10">
        <f t="shared" si="23"/>
        <v>7260</v>
      </c>
      <c r="R106" s="23" t="str">
        <f t="shared" si="24"/>
        <v>Electricity</v>
      </c>
      <c r="S106" s="23" t="str">
        <f t="shared" si="25"/>
        <v>7260 - Electricity</v>
      </c>
      <c r="AG106" s="1" t="b">
        <v>0</v>
      </c>
      <c r="AI106" s="1">
        <v>0</v>
      </c>
    </row>
    <row r="107" spans="1:35" x14ac:dyDescent="0.75">
      <c r="A107" s="12" t="s">
        <v>183</v>
      </c>
      <c r="B107" s="1" t="s">
        <v>184</v>
      </c>
      <c r="C107" s="9">
        <v>56.15</v>
      </c>
      <c r="D107" s="9">
        <v>96.49</v>
      </c>
      <c r="E107" s="9">
        <v>86.85</v>
      </c>
      <c r="F107" s="9">
        <v>76.849999999999994</v>
      </c>
      <c r="G107" s="9">
        <v>77.77</v>
      </c>
      <c r="H107" s="9">
        <v>104.52</v>
      </c>
      <c r="I107" s="9">
        <v>501.89</v>
      </c>
      <c r="J107" s="9">
        <v>453.25</v>
      </c>
      <c r="K107" s="9">
        <v>991.91</v>
      </c>
      <c r="L107" s="9">
        <v>806.72</v>
      </c>
      <c r="M107" s="9">
        <v>542.9</v>
      </c>
      <c r="N107" s="9">
        <v>285.58</v>
      </c>
      <c r="O107" s="9">
        <v>4080.88</v>
      </c>
      <c r="Q107" s="10">
        <f t="shared" si="23"/>
        <v>7270</v>
      </c>
      <c r="R107" s="23" t="str">
        <f t="shared" si="24"/>
        <v>Gas</v>
      </c>
      <c r="S107" s="23" t="str">
        <f t="shared" si="25"/>
        <v>7270 - Gas</v>
      </c>
      <c r="AG107" s="1" t="b">
        <v>0</v>
      </c>
      <c r="AI107" s="1">
        <v>0</v>
      </c>
    </row>
    <row r="108" spans="1:35" x14ac:dyDescent="0.75">
      <c r="A108" s="12" t="s">
        <v>185</v>
      </c>
      <c r="B108" s="1" t="s">
        <v>186</v>
      </c>
      <c r="C108" s="9">
        <v>14225.84</v>
      </c>
      <c r="D108" s="9">
        <v>13039.11</v>
      </c>
      <c r="E108" s="9">
        <v>15864.22</v>
      </c>
      <c r="F108" s="9">
        <v>14765.47</v>
      </c>
      <c r="G108" s="9">
        <v>11496.59</v>
      </c>
      <c r="H108" s="9">
        <v>11560.54</v>
      </c>
      <c r="I108" s="9">
        <v>17471.740000000002</v>
      </c>
      <c r="J108" s="9">
        <v>12417.75</v>
      </c>
      <c r="K108" s="9">
        <v>14324.17</v>
      </c>
      <c r="L108" s="9">
        <v>10989.09</v>
      </c>
      <c r="M108" s="9">
        <v>11213.53</v>
      </c>
      <c r="N108" s="9">
        <v>13515.33</v>
      </c>
      <c r="O108" s="9">
        <v>160883.38</v>
      </c>
      <c r="Q108" s="10">
        <f t="shared" si="23"/>
        <v>7280</v>
      </c>
      <c r="R108" s="23" t="str">
        <f t="shared" si="24"/>
        <v>Water &amp; Sewer</v>
      </c>
      <c r="S108" s="23" t="str">
        <f t="shared" si="25"/>
        <v>7280 - Water &amp; Sewer</v>
      </c>
      <c r="AG108" s="1" t="b">
        <v>0</v>
      </c>
      <c r="AI108" s="1">
        <v>0</v>
      </c>
    </row>
    <row r="109" spans="1:35" x14ac:dyDescent="0.75">
      <c r="A109" s="12" t="s">
        <v>187</v>
      </c>
      <c r="B109" s="1" t="s">
        <v>188</v>
      </c>
      <c r="C109" s="9">
        <v>53.05</v>
      </c>
      <c r="D109" s="9">
        <v>53.05</v>
      </c>
      <c r="E109" s="9">
        <v>53.05</v>
      </c>
      <c r="F109" s="9">
        <v>53.05</v>
      </c>
      <c r="G109" s="9">
        <v>53.05</v>
      </c>
      <c r="H109" s="9">
        <v>66.8</v>
      </c>
      <c r="I109" s="9">
        <v>53.05</v>
      </c>
      <c r="J109" s="9">
        <v>56.8</v>
      </c>
      <c r="K109" s="9">
        <v>94.19</v>
      </c>
      <c r="L109" s="9">
        <v>94.19</v>
      </c>
      <c r="M109" s="9">
        <v>93.72</v>
      </c>
      <c r="N109" s="9">
        <v>93.72</v>
      </c>
      <c r="O109" s="9">
        <v>817.72</v>
      </c>
      <c r="Q109" s="10">
        <f t="shared" si="23"/>
        <v>7290</v>
      </c>
      <c r="R109" s="23" t="str">
        <f t="shared" si="24"/>
        <v>Cable</v>
      </c>
      <c r="S109" s="23" t="str">
        <f t="shared" si="25"/>
        <v>7290 - Cable</v>
      </c>
      <c r="AG109" s="1" t="b">
        <v>0</v>
      </c>
      <c r="AI109" s="1">
        <v>0</v>
      </c>
    </row>
    <row r="110" spans="1:35" x14ac:dyDescent="0.75">
      <c r="A110" s="12" t="s">
        <v>189</v>
      </c>
      <c r="B110" s="1" t="s">
        <v>190</v>
      </c>
      <c r="C110" s="9">
        <v>1949</v>
      </c>
      <c r="D110" s="9">
        <v>1949</v>
      </c>
      <c r="E110" s="9">
        <v>2676.77</v>
      </c>
      <c r="F110" s="9">
        <v>1986.77</v>
      </c>
      <c r="G110" s="9">
        <v>1986.77</v>
      </c>
      <c r="H110" s="9">
        <v>1296.77</v>
      </c>
      <c r="I110" s="9">
        <v>1986.77</v>
      </c>
      <c r="J110" s="9">
        <v>2086.77</v>
      </c>
      <c r="K110" s="9">
        <v>2186.77</v>
      </c>
      <c r="L110" s="9">
        <v>1986.77</v>
      </c>
      <c r="M110" s="9">
        <v>1986.77</v>
      </c>
      <c r="N110" s="9">
        <v>1986.77</v>
      </c>
      <c r="O110" s="9">
        <v>24065.7</v>
      </c>
      <c r="Q110" s="10">
        <f t="shared" si="23"/>
        <v>7300</v>
      </c>
      <c r="R110" s="23" t="str">
        <f t="shared" si="24"/>
        <v>Refuse</v>
      </c>
      <c r="S110" s="23" t="str">
        <f t="shared" si="25"/>
        <v>7300 - Refuse</v>
      </c>
      <c r="AG110" s="1" t="b">
        <v>0</v>
      </c>
      <c r="AI110" s="1">
        <v>0</v>
      </c>
    </row>
    <row r="111" spans="1:35" s="21" customFormat="1" x14ac:dyDescent="0.75">
      <c r="A111" s="20" t="s">
        <v>191</v>
      </c>
      <c r="B111" s="21" t="s">
        <v>192</v>
      </c>
      <c r="C111" s="22">
        <v>20552.12</v>
      </c>
      <c r="D111" s="22">
        <v>18999.57</v>
      </c>
      <c r="E111" s="22">
        <v>22850.81</v>
      </c>
      <c r="F111" s="22">
        <v>22113.84</v>
      </c>
      <c r="G111" s="22">
        <v>17729.849999999999</v>
      </c>
      <c r="H111" s="22">
        <v>16077.44</v>
      </c>
      <c r="I111" s="22">
        <v>23429.17</v>
      </c>
      <c r="J111" s="22">
        <v>18453.84</v>
      </c>
      <c r="K111" s="22">
        <v>20340.14</v>
      </c>
      <c r="L111" s="22">
        <v>16542.55</v>
      </c>
      <c r="M111" s="22">
        <v>16859.32</v>
      </c>
      <c r="N111" s="22">
        <v>19214.16</v>
      </c>
      <c r="O111" s="22">
        <v>233162.81</v>
      </c>
      <c r="Q111" s="18">
        <f t="shared" si="23"/>
        <v>7400</v>
      </c>
      <c r="R111" s="19" t="str">
        <f t="shared" si="24"/>
        <v>Total Utilities</v>
      </c>
      <c r="S111" s="19" t="str">
        <f t="shared" si="25"/>
        <v>7400 - Total Utilities</v>
      </c>
      <c r="AG111" s="21" t="b">
        <v>0</v>
      </c>
      <c r="AI111" s="21">
        <v>1</v>
      </c>
    </row>
    <row r="112" spans="1:35" ht="3" customHeight="1" x14ac:dyDescent="0.7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Q112" s="10"/>
      <c r="R112" s="7"/>
      <c r="S112" s="7"/>
    </row>
    <row r="113" spans="1:35" s="21" customFormat="1" x14ac:dyDescent="0.75">
      <c r="A113" s="20" t="s">
        <v>193</v>
      </c>
      <c r="B113" s="21" t="s">
        <v>194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Q113" s="18">
        <f t="shared" si="23"/>
        <v>7450</v>
      </c>
      <c r="R113" s="19" t="str">
        <f t="shared" ref="R113:R117" si="26">PROPER(TRIM(B113))</f>
        <v>Prop Taxes &amp; Insurance</v>
      </c>
      <c r="S113" s="19" t="str">
        <f t="shared" ref="S113:S117" si="27">_xlfn.CONCAT(TEXT($Q113,"0000")," - ",$R113)</f>
        <v>7450 - Prop Taxes &amp; Insurance</v>
      </c>
      <c r="AG113" s="21" t="b">
        <v>0</v>
      </c>
      <c r="AI113" s="21">
        <v>0</v>
      </c>
    </row>
    <row r="114" spans="1:35" x14ac:dyDescent="0.75">
      <c r="A114" s="12" t="s">
        <v>195</v>
      </c>
      <c r="B114" s="1" t="s">
        <v>196</v>
      </c>
      <c r="C114" s="9">
        <v>3897.18</v>
      </c>
      <c r="D114" s="9">
        <v>3588.82</v>
      </c>
      <c r="E114" s="9">
        <v>3897.18</v>
      </c>
      <c r="F114" s="9">
        <v>3897.18</v>
      </c>
      <c r="G114" s="9">
        <v>3897.18</v>
      </c>
      <c r="H114" s="9">
        <v>3897.18</v>
      </c>
      <c r="I114" s="9">
        <v>-5182.9799999999996</v>
      </c>
      <c r="J114" s="9">
        <v>3897.18</v>
      </c>
      <c r="K114" s="9">
        <v>3897.18</v>
      </c>
      <c r="L114" s="9">
        <v>3897.18</v>
      </c>
      <c r="M114" s="9">
        <v>3897.18</v>
      </c>
      <c r="N114" s="9">
        <v>3897.18</v>
      </c>
      <c r="O114" s="9">
        <v>37377.64</v>
      </c>
      <c r="Q114" s="10">
        <f t="shared" si="23"/>
        <v>7460</v>
      </c>
      <c r="R114" s="23" t="str">
        <f t="shared" si="26"/>
        <v>Insurance</v>
      </c>
      <c r="S114" s="23" t="str">
        <f t="shared" si="27"/>
        <v>7460 - Insurance</v>
      </c>
      <c r="AG114" s="1" t="b">
        <v>0</v>
      </c>
      <c r="AI114" s="1">
        <v>0</v>
      </c>
    </row>
    <row r="115" spans="1:35" x14ac:dyDescent="0.75">
      <c r="A115" s="12" t="s">
        <v>197</v>
      </c>
      <c r="B115" s="1" t="s">
        <v>198</v>
      </c>
      <c r="C115" s="9">
        <v>0</v>
      </c>
      <c r="D115" s="9">
        <v>0</v>
      </c>
      <c r="E115" s="9">
        <v>0</v>
      </c>
      <c r="F115" s="9">
        <v>0</v>
      </c>
      <c r="G115" s="9">
        <v>4438.76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4438.75</v>
      </c>
      <c r="N115" s="9">
        <v>0</v>
      </c>
      <c r="O115" s="9">
        <v>8877.51</v>
      </c>
      <c r="Q115" s="10">
        <f t="shared" ref="Q115:Q117" si="28">_xlfn.NUMBERVALUE(A115)</f>
        <v>7470</v>
      </c>
      <c r="R115" s="23" t="str">
        <f t="shared" si="26"/>
        <v>Personal Property Tax</v>
      </c>
      <c r="S115" s="23" t="str">
        <f t="shared" si="27"/>
        <v>7470 - Personal Property Tax</v>
      </c>
      <c r="AG115" s="1" t="b">
        <v>0</v>
      </c>
      <c r="AI115" s="1">
        <v>0</v>
      </c>
    </row>
    <row r="116" spans="1:35" x14ac:dyDescent="0.75">
      <c r="A116" s="12" t="s">
        <v>199</v>
      </c>
      <c r="B116" s="1" t="s">
        <v>200</v>
      </c>
      <c r="C116" s="9">
        <v>22879.24</v>
      </c>
      <c r="D116" s="9">
        <v>22879.24</v>
      </c>
      <c r="E116" s="9">
        <v>22879.24</v>
      </c>
      <c r="F116" s="9">
        <v>22879.24</v>
      </c>
      <c r="G116" s="9">
        <v>22879.24</v>
      </c>
      <c r="H116" s="9">
        <v>24642.58</v>
      </c>
      <c r="I116" s="9">
        <v>27538.83</v>
      </c>
      <c r="J116" s="9">
        <v>24642.58</v>
      </c>
      <c r="K116" s="9">
        <v>24642.58</v>
      </c>
      <c r="L116" s="9">
        <v>24642.58</v>
      </c>
      <c r="M116" s="9">
        <v>24642.58</v>
      </c>
      <c r="N116" s="9">
        <v>23760.91</v>
      </c>
      <c r="O116" s="9">
        <v>288908.84000000003</v>
      </c>
      <c r="Q116" s="10">
        <f t="shared" si="28"/>
        <v>7490</v>
      </c>
      <c r="R116" s="23" t="str">
        <f t="shared" si="26"/>
        <v>Property Tax</v>
      </c>
      <c r="S116" s="23" t="str">
        <f t="shared" si="27"/>
        <v>7490 - Property Tax</v>
      </c>
      <c r="AG116" s="1" t="b">
        <v>0</v>
      </c>
      <c r="AI116" s="1">
        <v>0</v>
      </c>
    </row>
    <row r="117" spans="1:35" s="21" customFormat="1" x14ac:dyDescent="0.75">
      <c r="A117" s="20" t="s">
        <v>201</v>
      </c>
      <c r="B117" s="21" t="s">
        <v>202</v>
      </c>
      <c r="C117" s="22">
        <v>26776.42</v>
      </c>
      <c r="D117" s="22">
        <v>26468.06</v>
      </c>
      <c r="E117" s="22">
        <v>26776.42</v>
      </c>
      <c r="F117" s="22">
        <v>26776.42</v>
      </c>
      <c r="G117" s="22">
        <v>31215.18</v>
      </c>
      <c r="H117" s="22">
        <v>28539.759999999998</v>
      </c>
      <c r="I117" s="22">
        <v>22355.85</v>
      </c>
      <c r="J117" s="22">
        <v>28539.759999999998</v>
      </c>
      <c r="K117" s="22">
        <v>28539.759999999998</v>
      </c>
      <c r="L117" s="22">
        <v>28539.759999999998</v>
      </c>
      <c r="M117" s="22">
        <v>32978.51</v>
      </c>
      <c r="N117" s="22">
        <v>27658.09</v>
      </c>
      <c r="O117" s="22">
        <v>335163.99</v>
      </c>
      <c r="Q117" s="18">
        <f t="shared" si="28"/>
        <v>7600</v>
      </c>
      <c r="R117" s="19" t="str">
        <f t="shared" si="26"/>
        <v>Total Prop Taxes &amp; Ins</v>
      </c>
      <c r="S117" s="19" t="str">
        <f t="shared" si="27"/>
        <v>7600 - Total Prop Taxes &amp; Ins</v>
      </c>
      <c r="AG117" s="21" t="b">
        <v>0</v>
      </c>
      <c r="AI117" s="21">
        <v>1</v>
      </c>
    </row>
    <row r="118" spans="1:35" ht="3" customHeight="1" x14ac:dyDescent="0.7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Q118" s="7"/>
      <c r="R118" s="7"/>
      <c r="S118" s="7"/>
    </row>
    <row r="119" spans="1:35" s="21" customFormat="1" x14ac:dyDescent="0.75">
      <c r="A119" s="20" t="s">
        <v>203</v>
      </c>
      <c r="B119" s="21" t="s">
        <v>204</v>
      </c>
      <c r="C119" s="22">
        <v>84821.48</v>
      </c>
      <c r="D119" s="22">
        <v>93115.27</v>
      </c>
      <c r="E119" s="22">
        <v>115538.8</v>
      </c>
      <c r="F119" s="22">
        <v>108910</v>
      </c>
      <c r="G119" s="22">
        <v>123724.92</v>
      </c>
      <c r="H119" s="22">
        <v>101377.72</v>
      </c>
      <c r="I119" s="22">
        <v>113932.77</v>
      </c>
      <c r="J119" s="22">
        <v>103519.92</v>
      </c>
      <c r="K119" s="22">
        <v>106648.66</v>
      </c>
      <c r="L119" s="22">
        <v>104233.82</v>
      </c>
      <c r="M119" s="22">
        <v>118081.09</v>
      </c>
      <c r="N119" s="22">
        <v>105534.3</v>
      </c>
      <c r="O119" s="22">
        <v>1279438.75</v>
      </c>
      <c r="Q119" s="18">
        <f t="shared" ref="Q119" si="29">_xlfn.NUMBERVALUE(A119)</f>
        <v>7980</v>
      </c>
      <c r="R119" s="19" t="str">
        <f t="shared" ref="R119:R121" si="30">PROPER(TRIM(B119))</f>
        <v>Total Operating Expenses</v>
      </c>
      <c r="S119" s="19" t="str">
        <f t="shared" ref="S119" si="31">_xlfn.CONCAT(TEXT($Q119,"0000")," - ",$R119)</f>
        <v>7980 - Total Operating Expenses</v>
      </c>
      <c r="AG119" s="21" t="b">
        <v>0</v>
      </c>
      <c r="AI119" s="21">
        <v>1</v>
      </c>
    </row>
    <row r="120" spans="1:35" ht="3" customHeight="1" x14ac:dyDescent="0.7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Q120" s="7"/>
      <c r="R120" s="7"/>
      <c r="S120" s="7"/>
    </row>
    <row r="121" spans="1:35" s="21" customFormat="1" x14ac:dyDescent="0.75">
      <c r="A121" s="20" t="s">
        <v>205</v>
      </c>
      <c r="B121" s="21" t="s">
        <v>206</v>
      </c>
      <c r="C121" s="22">
        <v>220668.86</v>
      </c>
      <c r="D121" s="22">
        <v>210871.14</v>
      </c>
      <c r="E121" s="22">
        <v>184241.09</v>
      </c>
      <c r="F121" s="22">
        <v>191354.85</v>
      </c>
      <c r="G121" s="22">
        <v>185254.6</v>
      </c>
      <c r="H121" s="22">
        <v>223018.7</v>
      </c>
      <c r="I121" s="22">
        <v>201955.39</v>
      </c>
      <c r="J121" s="22">
        <v>222759.18</v>
      </c>
      <c r="K121" s="22">
        <v>210390.49</v>
      </c>
      <c r="L121" s="22">
        <v>227856.11</v>
      </c>
      <c r="M121" s="22">
        <v>206576.08</v>
      </c>
      <c r="N121" s="22">
        <v>223796.57</v>
      </c>
      <c r="O121" s="22">
        <v>2508743.06</v>
      </c>
      <c r="Q121" s="18">
        <f t="shared" ref="Q121" si="32">_xlfn.NUMBERVALUE(A121)</f>
        <v>7990</v>
      </c>
      <c r="R121" s="19" t="str">
        <f t="shared" si="30"/>
        <v>Operating Income</v>
      </c>
      <c r="S121" s="19" t="str">
        <f t="shared" ref="S121" si="33">_xlfn.CONCAT(TEXT($Q121,"0000")," - ",$R121)</f>
        <v>7990 - Operating Income</v>
      </c>
      <c r="AG121" s="21" t="b">
        <v>1</v>
      </c>
      <c r="AI121" s="21">
        <v>2</v>
      </c>
    </row>
    <row r="122" spans="1:35" x14ac:dyDescent="0.7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Q122" s="7"/>
      <c r="R122" s="7"/>
      <c r="S122" s="7"/>
    </row>
    <row r="123" spans="1:35" s="21" customFormat="1" x14ac:dyDescent="0.75">
      <c r="A123" s="20" t="s">
        <v>207</v>
      </c>
      <c r="B123" s="21" t="s">
        <v>208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Q123" s="18">
        <f t="shared" ref="Q123" si="34">_xlfn.NUMBERVALUE(A123)</f>
        <v>8000</v>
      </c>
      <c r="R123" s="19" t="str">
        <f t="shared" ref="R123:R144" si="35">PROPER(TRIM(B123))</f>
        <v>Non-Operating Expenses</v>
      </c>
      <c r="S123" s="19" t="str">
        <f t="shared" ref="S123" si="36">_xlfn.CONCAT(TEXT($Q123,"0000")," - ",$R123)</f>
        <v>8000 - Non-Operating Expenses</v>
      </c>
      <c r="AG123" s="21" t="b">
        <v>0</v>
      </c>
      <c r="AI123" s="21">
        <v>0</v>
      </c>
    </row>
    <row r="124" spans="1:35" ht="3" customHeight="1" x14ac:dyDescent="0.7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Q124" s="7"/>
      <c r="R124" s="7"/>
      <c r="S124" s="7"/>
    </row>
    <row r="125" spans="1:35" s="21" customFormat="1" x14ac:dyDescent="0.75">
      <c r="A125" s="20" t="s">
        <v>209</v>
      </c>
      <c r="B125" s="21" t="s">
        <v>210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Q125" s="18">
        <f t="shared" ref="Q125:Q127" si="37">_xlfn.NUMBERVALUE(A125)</f>
        <v>8010</v>
      </c>
      <c r="R125" s="19" t="str">
        <f t="shared" si="35"/>
        <v>Debt Serv - Interest Expense</v>
      </c>
      <c r="S125" s="19" t="str">
        <f t="shared" ref="S125:S127" si="38">_xlfn.CONCAT(TEXT($Q125,"0000")," - ",$R125)</f>
        <v>8010 - Debt Serv - Interest Expense</v>
      </c>
      <c r="AG125" s="21" t="b">
        <v>0</v>
      </c>
      <c r="AI125" s="21">
        <v>0</v>
      </c>
    </row>
    <row r="126" spans="1:35" x14ac:dyDescent="0.75">
      <c r="A126" s="12" t="s">
        <v>211</v>
      </c>
      <c r="B126" s="1" t="s">
        <v>212</v>
      </c>
      <c r="C126" s="9">
        <v>49205.07</v>
      </c>
      <c r="D126" s="9">
        <v>47533.8</v>
      </c>
      <c r="E126" s="9">
        <v>49026.18</v>
      </c>
      <c r="F126" s="9">
        <v>48938.8</v>
      </c>
      <c r="G126" s="9">
        <v>47275.3</v>
      </c>
      <c r="H126" s="9">
        <v>48758.239999999998</v>
      </c>
      <c r="I126" s="9">
        <v>47100.02</v>
      </c>
      <c r="J126" s="9">
        <v>48576.57</v>
      </c>
      <c r="K126" s="9">
        <v>48487.77</v>
      </c>
      <c r="L126" s="9">
        <v>43714.95</v>
      </c>
      <c r="M126" s="9">
        <v>48294.58</v>
      </c>
      <c r="N126" s="9">
        <v>46649.9</v>
      </c>
      <c r="O126" s="9">
        <v>573561.18000000005</v>
      </c>
      <c r="Q126" s="10">
        <f t="shared" si="37"/>
        <v>8050</v>
      </c>
      <c r="R126" s="23" t="str">
        <f t="shared" si="35"/>
        <v>Debt Serv - Interest 1St</v>
      </c>
      <c r="S126" s="23" t="str">
        <f t="shared" si="38"/>
        <v>8050 - Debt Serv - Interest 1St</v>
      </c>
      <c r="AG126" s="1" t="b">
        <v>0</v>
      </c>
      <c r="AI126" s="1">
        <v>0</v>
      </c>
    </row>
    <row r="127" spans="1:35" s="21" customFormat="1" x14ac:dyDescent="0.75">
      <c r="A127" s="20" t="s">
        <v>213</v>
      </c>
      <c r="B127" s="21" t="s">
        <v>214</v>
      </c>
      <c r="C127" s="22">
        <v>49205.07</v>
      </c>
      <c r="D127" s="22">
        <v>47533.8</v>
      </c>
      <c r="E127" s="22">
        <v>49026.18</v>
      </c>
      <c r="F127" s="22">
        <v>48938.8</v>
      </c>
      <c r="G127" s="22">
        <v>47275.3</v>
      </c>
      <c r="H127" s="22">
        <v>48758.239999999998</v>
      </c>
      <c r="I127" s="22">
        <v>47100.02</v>
      </c>
      <c r="J127" s="22">
        <v>48576.57</v>
      </c>
      <c r="K127" s="22">
        <v>48487.77</v>
      </c>
      <c r="L127" s="22">
        <v>43714.95</v>
      </c>
      <c r="M127" s="22">
        <v>48294.58</v>
      </c>
      <c r="N127" s="22">
        <v>46649.9</v>
      </c>
      <c r="O127" s="22">
        <v>573561.18000000005</v>
      </c>
      <c r="Q127" s="18">
        <f t="shared" si="37"/>
        <v>8150</v>
      </c>
      <c r="R127" s="19" t="str">
        <f t="shared" si="35"/>
        <v>Total Debt Serv - Interest Exp</v>
      </c>
      <c r="S127" s="19" t="str">
        <f t="shared" si="38"/>
        <v>8150 - Total Debt Serv - Interest Exp</v>
      </c>
      <c r="AG127" s="21" t="b">
        <v>0</v>
      </c>
      <c r="AI127" s="21">
        <v>1</v>
      </c>
    </row>
    <row r="128" spans="1:35" ht="3" customHeight="1" x14ac:dyDescent="0.7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Q128" s="7"/>
      <c r="R128" s="7"/>
      <c r="S128" s="7"/>
    </row>
    <row r="129" spans="1:35" s="21" customFormat="1" x14ac:dyDescent="0.75">
      <c r="A129" s="20" t="s">
        <v>215</v>
      </c>
      <c r="B129" s="21" t="s">
        <v>216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Q129" s="18">
        <f t="shared" ref="Q129:Q144" si="39">_xlfn.NUMBERVALUE(A129)</f>
        <v>8300</v>
      </c>
      <c r="R129" s="19" t="str">
        <f t="shared" si="35"/>
        <v>Replace/Cap Expenses</v>
      </c>
      <c r="S129" s="19" t="str">
        <f t="shared" ref="S129:S144" si="40">_xlfn.CONCAT(TEXT($Q129,"0000")," - ",$R129)</f>
        <v>8300 - Replace/Cap Expenses</v>
      </c>
      <c r="AG129" s="21" t="b">
        <v>0</v>
      </c>
      <c r="AI129" s="21">
        <v>0</v>
      </c>
    </row>
    <row r="130" spans="1:35" x14ac:dyDescent="0.75">
      <c r="A130" s="12" t="s">
        <v>217</v>
      </c>
      <c r="B130" s="1" t="s">
        <v>218</v>
      </c>
      <c r="C130" s="9">
        <v>3540.7</v>
      </c>
      <c r="D130" s="9">
        <v>5288.15</v>
      </c>
      <c r="E130" s="9">
        <v>3179.75</v>
      </c>
      <c r="F130" s="9">
        <v>6849.59</v>
      </c>
      <c r="G130" s="9">
        <v>901.12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6653.06</v>
      </c>
      <c r="O130" s="9">
        <v>26412.37</v>
      </c>
      <c r="Q130" s="10">
        <f t="shared" si="39"/>
        <v>8310</v>
      </c>
      <c r="R130" s="23" t="str">
        <f t="shared" si="35"/>
        <v>Cap - Hvac Maint/Replace</v>
      </c>
      <c r="S130" s="23" t="str">
        <f t="shared" si="40"/>
        <v>8310 - Cap - Hvac Maint/Replace</v>
      </c>
      <c r="AG130" s="1" t="b">
        <v>0</v>
      </c>
      <c r="AI130" s="1">
        <v>0</v>
      </c>
    </row>
    <row r="131" spans="1:35" x14ac:dyDescent="0.75">
      <c r="A131" s="12" t="s">
        <v>219</v>
      </c>
      <c r="B131" s="1" t="s">
        <v>220</v>
      </c>
      <c r="C131" s="9">
        <v>5056.6899999999996</v>
      </c>
      <c r="D131" s="9">
        <v>7181.06</v>
      </c>
      <c r="E131" s="9">
        <v>2398.83</v>
      </c>
      <c r="F131" s="9">
        <v>2801.91</v>
      </c>
      <c r="G131" s="9">
        <v>3890.57</v>
      </c>
      <c r="H131" s="9">
        <v>13149.86</v>
      </c>
      <c r="I131" s="9">
        <v>5556.9</v>
      </c>
      <c r="J131" s="9">
        <v>3680.17</v>
      </c>
      <c r="K131" s="9">
        <v>1479.17</v>
      </c>
      <c r="L131" s="9">
        <v>4069.3</v>
      </c>
      <c r="M131" s="9">
        <v>4124.41</v>
      </c>
      <c r="N131" s="9">
        <v>3650.84</v>
      </c>
      <c r="O131" s="9">
        <v>57039.71</v>
      </c>
      <c r="Q131" s="10">
        <f t="shared" si="39"/>
        <v>8320</v>
      </c>
      <c r="R131" s="23" t="str">
        <f t="shared" si="35"/>
        <v>Cap - Appliances</v>
      </c>
      <c r="S131" s="23" t="str">
        <f t="shared" si="40"/>
        <v>8320 - Cap - Appliances</v>
      </c>
      <c r="AG131" s="1" t="b">
        <v>0</v>
      </c>
      <c r="AI131" s="1">
        <v>0</v>
      </c>
    </row>
    <row r="132" spans="1:35" x14ac:dyDescent="0.75">
      <c r="A132" s="12" t="s">
        <v>221</v>
      </c>
      <c r="B132" s="1" t="s">
        <v>222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812.29</v>
      </c>
      <c r="L132" s="9">
        <v>0</v>
      </c>
      <c r="M132" s="9">
        <v>0</v>
      </c>
      <c r="N132" s="9">
        <v>0</v>
      </c>
      <c r="O132" s="9">
        <v>812.29</v>
      </c>
      <c r="Q132" s="10">
        <f t="shared" si="39"/>
        <v>8330</v>
      </c>
      <c r="R132" s="23" t="str">
        <f t="shared" si="35"/>
        <v>Cap - Furn &amp; Equip</v>
      </c>
      <c r="S132" s="23" t="str">
        <f t="shared" si="40"/>
        <v>8330 - Cap - Furn &amp; Equip</v>
      </c>
      <c r="AG132" s="1" t="b">
        <v>0</v>
      </c>
      <c r="AI132" s="1">
        <v>0</v>
      </c>
    </row>
    <row r="133" spans="1:35" x14ac:dyDescent="0.75">
      <c r="A133" s="12" t="s">
        <v>223</v>
      </c>
      <c r="B133" s="1" t="s">
        <v>224</v>
      </c>
      <c r="C133" s="9">
        <v>0</v>
      </c>
      <c r="D133" s="9">
        <v>0</v>
      </c>
      <c r="E133" s="9">
        <v>0</v>
      </c>
      <c r="F133" s="9">
        <v>17500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17500</v>
      </c>
      <c r="Q133" s="10">
        <f t="shared" si="39"/>
        <v>8345</v>
      </c>
      <c r="R133" s="23" t="str">
        <f t="shared" si="35"/>
        <v>Cap - Parking Lot</v>
      </c>
      <c r="S133" s="23" t="str">
        <f t="shared" si="40"/>
        <v>8345 - Cap - Parking Lot</v>
      </c>
      <c r="AG133" s="1" t="b">
        <v>0</v>
      </c>
      <c r="AI133" s="1">
        <v>0</v>
      </c>
    </row>
    <row r="134" spans="1:35" x14ac:dyDescent="0.75">
      <c r="A134" s="12" t="s">
        <v>225</v>
      </c>
      <c r="B134" s="1" t="s">
        <v>226</v>
      </c>
      <c r="C134" s="9">
        <v>250</v>
      </c>
      <c r="D134" s="9">
        <v>2395</v>
      </c>
      <c r="E134" s="9">
        <v>0</v>
      </c>
      <c r="F134" s="9">
        <v>2656.26</v>
      </c>
      <c r="G134" s="9">
        <v>0</v>
      </c>
      <c r="H134" s="9">
        <v>1464.71</v>
      </c>
      <c r="I134" s="9">
        <v>0</v>
      </c>
      <c r="J134" s="9">
        <v>5999.24</v>
      </c>
      <c r="K134" s="9">
        <v>0</v>
      </c>
      <c r="L134" s="9">
        <v>21931.25</v>
      </c>
      <c r="M134" s="9">
        <v>0</v>
      </c>
      <c r="N134" s="9">
        <v>11709.66</v>
      </c>
      <c r="O134" s="9">
        <v>46406.12</v>
      </c>
      <c r="Q134" s="10">
        <f t="shared" si="39"/>
        <v>8350</v>
      </c>
      <c r="R134" s="23" t="str">
        <f t="shared" si="35"/>
        <v>Cap - Improvements</v>
      </c>
      <c r="S134" s="23" t="str">
        <f t="shared" si="40"/>
        <v>8350 - Cap - Improvements</v>
      </c>
      <c r="AG134" s="1" t="b">
        <v>0</v>
      </c>
      <c r="AI134" s="1">
        <v>0</v>
      </c>
    </row>
    <row r="135" spans="1:35" x14ac:dyDescent="0.75">
      <c r="A135" s="12" t="s">
        <v>227</v>
      </c>
      <c r="B135" s="1" t="s">
        <v>228</v>
      </c>
      <c r="C135" s="9">
        <v>467.9</v>
      </c>
      <c r="D135" s="9">
        <v>1931.02</v>
      </c>
      <c r="E135" s="9">
        <v>0</v>
      </c>
      <c r="F135" s="9">
        <v>0</v>
      </c>
      <c r="G135" s="9">
        <v>0</v>
      </c>
      <c r="H135" s="9">
        <v>3982.17</v>
      </c>
      <c r="I135" s="9">
        <v>0</v>
      </c>
      <c r="J135" s="9">
        <v>927.77</v>
      </c>
      <c r="K135" s="9">
        <v>6502.04</v>
      </c>
      <c r="L135" s="9">
        <v>7154.33</v>
      </c>
      <c r="M135" s="9">
        <v>0</v>
      </c>
      <c r="N135" s="9">
        <v>0</v>
      </c>
      <c r="O135" s="9">
        <v>20965.23</v>
      </c>
      <c r="Q135" s="10">
        <f t="shared" si="39"/>
        <v>8355</v>
      </c>
      <c r="R135" s="23" t="str">
        <f t="shared" si="35"/>
        <v>Cap - Swimming Pool/Spa</v>
      </c>
      <c r="S135" s="23" t="str">
        <f t="shared" si="40"/>
        <v>8355 - Cap - Swimming Pool/Spa</v>
      </c>
      <c r="AG135" s="1" t="b">
        <v>0</v>
      </c>
      <c r="AI135" s="1">
        <v>0</v>
      </c>
    </row>
    <row r="136" spans="1:35" x14ac:dyDescent="0.75">
      <c r="A136" s="12" t="s">
        <v>229</v>
      </c>
      <c r="B136" s="1" t="s">
        <v>230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43890</v>
      </c>
      <c r="I136" s="9">
        <v>24028.45</v>
      </c>
      <c r="J136" s="9">
        <v>1365</v>
      </c>
      <c r="K136" s="9">
        <v>0</v>
      </c>
      <c r="L136" s="9">
        <v>0</v>
      </c>
      <c r="M136" s="9">
        <v>0</v>
      </c>
      <c r="N136" s="9">
        <v>0</v>
      </c>
      <c r="O136" s="9">
        <v>69283.45</v>
      </c>
      <c r="Q136" s="10">
        <f t="shared" si="39"/>
        <v>8360</v>
      </c>
      <c r="R136" s="23" t="str">
        <f t="shared" si="35"/>
        <v>Cap - Roof Replacement</v>
      </c>
      <c r="S136" s="23" t="str">
        <f t="shared" si="40"/>
        <v>8360 - Cap - Roof Replacement</v>
      </c>
      <c r="AG136" s="1" t="b">
        <v>0</v>
      </c>
      <c r="AI136" s="1">
        <v>0</v>
      </c>
    </row>
    <row r="137" spans="1:35" x14ac:dyDescent="0.75">
      <c r="A137" s="12" t="s">
        <v>231</v>
      </c>
      <c r="B137" s="1" t="s">
        <v>232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5741</v>
      </c>
      <c r="I137" s="9">
        <v>5962.5</v>
      </c>
      <c r="J137" s="9">
        <v>0</v>
      </c>
      <c r="K137" s="9">
        <v>0</v>
      </c>
      <c r="L137" s="9">
        <v>1650</v>
      </c>
      <c r="M137" s="9">
        <v>400</v>
      </c>
      <c r="N137" s="9">
        <v>0</v>
      </c>
      <c r="O137" s="9">
        <v>13753.5</v>
      </c>
      <c r="Q137" s="10">
        <f t="shared" si="39"/>
        <v>8370</v>
      </c>
      <c r="R137" s="23" t="str">
        <f t="shared" si="35"/>
        <v>Cap - Landscaping</v>
      </c>
      <c r="S137" s="23" t="str">
        <f t="shared" si="40"/>
        <v>8370 - Cap - Landscaping</v>
      </c>
      <c r="AG137" s="1" t="b">
        <v>0</v>
      </c>
      <c r="AI137" s="1">
        <v>0</v>
      </c>
    </row>
    <row r="138" spans="1:35" x14ac:dyDescent="0.75">
      <c r="A138" s="12" t="s">
        <v>233</v>
      </c>
      <c r="B138" s="1" t="s">
        <v>234</v>
      </c>
      <c r="C138" s="9">
        <v>0</v>
      </c>
      <c r="D138" s="9">
        <v>3787.67</v>
      </c>
      <c r="E138" s="9">
        <v>51.91</v>
      </c>
      <c r="F138" s="9">
        <v>170.39</v>
      </c>
      <c r="G138" s="9">
        <v>634.47</v>
      </c>
      <c r="H138" s="9">
        <v>892.12</v>
      </c>
      <c r="I138" s="9">
        <v>1331.04</v>
      </c>
      <c r="J138" s="9">
        <v>1278.4100000000001</v>
      </c>
      <c r="K138" s="9">
        <v>649.26</v>
      </c>
      <c r="L138" s="9">
        <v>709.09</v>
      </c>
      <c r="M138" s="9">
        <v>316.16000000000003</v>
      </c>
      <c r="N138" s="9">
        <v>772.04</v>
      </c>
      <c r="O138" s="9">
        <v>10592.56</v>
      </c>
      <c r="Q138" s="10">
        <f t="shared" si="39"/>
        <v>8375</v>
      </c>
      <c r="R138" s="23" t="str">
        <f t="shared" si="35"/>
        <v>Cap - Upgrade</v>
      </c>
      <c r="S138" s="23" t="str">
        <f t="shared" si="40"/>
        <v>8375 - Cap - Upgrade</v>
      </c>
      <c r="AG138" s="1" t="b">
        <v>0</v>
      </c>
      <c r="AI138" s="1">
        <v>0</v>
      </c>
    </row>
    <row r="139" spans="1:35" x14ac:dyDescent="0.75">
      <c r="A139" s="12" t="s">
        <v>235</v>
      </c>
      <c r="B139" s="1" t="s">
        <v>236</v>
      </c>
      <c r="C139" s="9">
        <v>10197.58</v>
      </c>
      <c r="D139" s="9">
        <v>9275.4599999999991</v>
      </c>
      <c r="E139" s="9">
        <v>14026.85</v>
      </c>
      <c r="F139" s="9">
        <v>13041.6</v>
      </c>
      <c r="G139" s="9">
        <v>9970.42</v>
      </c>
      <c r="H139" s="9">
        <v>7518.57</v>
      </c>
      <c r="I139" s="9">
        <v>9803.2900000000009</v>
      </c>
      <c r="J139" s="9">
        <v>8064.4</v>
      </c>
      <c r="K139" s="9">
        <v>3852.85</v>
      </c>
      <c r="L139" s="9">
        <v>7649.62</v>
      </c>
      <c r="M139" s="9">
        <v>7126.32</v>
      </c>
      <c r="N139" s="9">
        <v>6635.73</v>
      </c>
      <c r="O139" s="9">
        <v>107162.69</v>
      </c>
      <c r="Q139" s="10">
        <f t="shared" si="39"/>
        <v>8390</v>
      </c>
      <c r="R139" s="23" t="str">
        <f t="shared" si="35"/>
        <v>Cap - Carpet/Vinyl</v>
      </c>
      <c r="S139" s="23" t="str">
        <f t="shared" si="40"/>
        <v>8390 - Cap - Carpet/Vinyl</v>
      </c>
      <c r="AG139" s="1" t="b">
        <v>0</v>
      </c>
      <c r="AI139" s="1">
        <v>0</v>
      </c>
    </row>
    <row r="140" spans="1:35" x14ac:dyDescent="0.75">
      <c r="A140" s="12" t="s">
        <v>237</v>
      </c>
      <c r="B140" s="1" t="s">
        <v>238</v>
      </c>
      <c r="C140" s="9">
        <v>0</v>
      </c>
      <c r="D140" s="9">
        <v>0</v>
      </c>
      <c r="E140" s="9">
        <v>0</v>
      </c>
      <c r="F140" s="9">
        <v>116.59</v>
      </c>
      <c r="G140" s="9">
        <v>0</v>
      </c>
      <c r="H140" s="9">
        <v>472.08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588.66999999999996</v>
      </c>
      <c r="Q140" s="10">
        <f t="shared" si="39"/>
        <v>8395</v>
      </c>
      <c r="R140" s="23" t="str">
        <f t="shared" si="35"/>
        <v>Cap - Blinds</v>
      </c>
      <c r="S140" s="23" t="str">
        <f t="shared" si="40"/>
        <v>8395 - Cap - Blinds</v>
      </c>
      <c r="AG140" s="1" t="b">
        <v>0</v>
      </c>
      <c r="AI140" s="1">
        <v>0</v>
      </c>
    </row>
    <row r="141" spans="1:35" x14ac:dyDescent="0.75">
      <c r="A141" s="12" t="s">
        <v>239</v>
      </c>
      <c r="B141" s="1" t="s">
        <v>240</v>
      </c>
      <c r="C141" s="9">
        <v>660.83</v>
      </c>
      <c r="D141" s="9">
        <v>1298.6300000000001</v>
      </c>
      <c r="E141" s="9">
        <v>0</v>
      </c>
      <c r="F141" s="9">
        <v>0</v>
      </c>
      <c r="G141" s="9">
        <v>0</v>
      </c>
      <c r="H141" s="9">
        <v>0</v>
      </c>
      <c r="I141" s="9">
        <v>2886.43</v>
      </c>
      <c r="J141" s="9">
        <v>1330</v>
      </c>
      <c r="K141" s="9">
        <v>681.16</v>
      </c>
      <c r="L141" s="9">
        <v>142.75</v>
      </c>
      <c r="M141" s="9">
        <v>451.11</v>
      </c>
      <c r="N141" s="9">
        <v>0</v>
      </c>
      <c r="O141" s="9">
        <v>7450.91</v>
      </c>
      <c r="Q141" s="10">
        <f t="shared" si="39"/>
        <v>8400</v>
      </c>
      <c r="R141" s="23" t="str">
        <f t="shared" si="35"/>
        <v>Cap - Plumbing/Equip</v>
      </c>
      <c r="S141" s="23" t="str">
        <f t="shared" si="40"/>
        <v>8400 - Cap - Plumbing/Equip</v>
      </c>
      <c r="AG141" s="1" t="b">
        <v>0</v>
      </c>
      <c r="AI141" s="1">
        <v>0</v>
      </c>
    </row>
    <row r="142" spans="1:35" x14ac:dyDescent="0.75">
      <c r="A142" s="12" t="s">
        <v>241</v>
      </c>
      <c r="B142" s="1" t="s">
        <v>242</v>
      </c>
      <c r="C142" s="9">
        <v>1352.77</v>
      </c>
      <c r="D142" s="9">
        <v>886</v>
      </c>
      <c r="E142" s="9">
        <v>513.69000000000005</v>
      </c>
      <c r="F142" s="9">
        <v>850</v>
      </c>
      <c r="G142" s="9">
        <v>0</v>
      </c>
      <c r="H142" s="9">
        <v>338.74</v>
      </c>
      <c r="I142" s="9">
        <v>240</v>
      </c>
      <c r="J142" s="9">
        <v>1694.28</v>
      </c>
      <c r="K142" s="9">
        <v>1360</v>
      </c>
      <c r="L142" s="9">
        <v>1229.76</v>
      </c>
      <c r="M142" s="9">
        <v>205</v>
      </c>
      <c r="N142" s="9">
        <v>575</v>
      </c>
      <c r="O142" s="9">
        <v>9245.24</v>
      </c>
      <c r="Q142" s="10">
        <f t="shared" si="39"/>
        <v>8420</v>
      </c>
      <c r="R142" s="23" t="str">
        <f t="shared" si="35"/>
        <v>Cap - Refinishing</v>
      </c>
      <c r="S142" s="23" t="str">
        <f t="shared" si="40"/>
        <v>8420 - Cap - Refinishing</v>
      </c>
      <c r="AG142" s="1" t="b">
        <v>0</v>
      </c>
      <c r="AI142" s="1">
        <v>0</v>
      </c>
    </row>
    <row r="143" spans="1:35" x14ac:dyDescent="0.75">
      <c r="A143" s="12" t="s">
        <v>243</v>
      </c>
      <c r="B143" s="1" t="s">
        <v>244</v>
      </c>
      <c r="C143" s="9">
        <v>209.28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52.56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261.83999999999997</v>
      </c>
      <c r="Q143" s="10">
        <f t="shared" si="39"/>
        <v>8430</v>
      </c>
      <c r="R143" s="23" t="str">
        <f t="shared" si="35"/>
        <v>Cap - Cabinetry</v>
      </c>
      <c r="S143" s="23" t="str">
        <f t="shared" si="40"/>
        <v>8430 - Cap - Cabinetry</v>
      </c>
      <c r="AG143" s="1" t="b">
        <v>0</v>
      </c>
      <c r="AI143" s="1">
        <v>0</v>
      </c>
    </row>
    <row r="144" spans="1:35" s="21" customFormat="1" x14ac:dyDescent="0.75">
      <c r="A144" s="20" t="s">
        <v>245</v>
      </c>
      <c r="B144" s="21" t="s">
        <v>246</v>
      </c>
      <c r="C144" s="22">
        <v>21735.75</v>
      </c>
      <c r="D144" s="22">
        <v>32042.99</v>
      </c>
      <c r="E144" s="22">
        <v>20171.03</v>
      </c>
      <c r="F144" s="22">
        <v>43986.34</v>
      </c>
      <c r="G144" s="22">
        <v>15396.58</v>
      </c>
      <c r="H144" s="22">
        <v>77449.25</v>
      </c>
      <c r="I144" s="22">
        <v>49861.17</v>
      </c>
      <c r="J144" s="22">
        <v>24339.27</v>
      </c>
      <c r="K144" s="22">
        <v>15336.77</v>
      </c>
      <c r="L144" s="22">
        <v>44536.1</v>
      </c>
      <c r="M144" s="22">
        <v>12623</v>
      </c>
      <c r="N144" s="22">
        <v>29996.33</v>
      </c>
      <c r="O144" s="22">
        <v>387474.58</v>
      </c>
      <c r="Q144" s="18">
        <f t="shared" si="39"/>
        <v>8500</v>
      </c>
      <c r="R144" s="19" t="str">
        <f t="shared" si="35"/>
        <v>Total Replace/Cap Exps</v>
      </c>
      <c r="S144" s="19" t="str">
        <f t="shared" si="40"/>
        <v>8500 - Total Replace/Cap Exps</v>
      </c>
      <c r="AG144" s="21" t="b">
        <v>0</v>
      </c>
      <c r="AI144" s="21">
        <v>1</v>
      </c>
    </row>
    <row r="145" spans="1:35" ht="3" customHeight="1" x14ac:dyDescent="0.7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Q145" s="7"/>
      <c r="R145" s="7"/>
      <c r="S145" s="7"/>
    </row>
    <row r="146" spans="1:35" s="21" customFormat="1" x14ac:dyDescent="0.75">
      <c r="A146" s="20" t="s">
        <v>247</v>
      </c>
      <c r="B146" s="21" t="s">
        <v>248</v>
      </c>
      <c r="C146" s="22">
        <v>70940.820000000007</v>
      </c>
      <c r="D146" s="22">
        <v>79576.789999999994</v>
      </c>
      <c r="E146" s="22">
        <v>69197.210000000006</v>
      </c>
      <c r="F146" s="22">
        <v>92925.14</v>
      </c>
      <c r="G146" s="22">
        <v>62671.88</v>
      </c>
      <c r="H146" s="22">
        <v>126207.49</v>
      </c>
      <c r="I146" s="22">
        <v>96961.19</v>
      </c>
      <c r="J146" s="22">
        <v>72915.839999999997</v>
      </c>
      <c r="K146" s="22">
        <v>63824.54</v>
      </c>
      <c r="L146" s="22">
        <v>88251.05</v>
      </c>
      <c r="M146" s="22">
        <v>60917.58</v>
      </c>
      <c r="N146" s="22">
        <v>76646.23</v>
      </c>
      <c r="O146" s="22">
        <v>961035.76</v>
      </c>
      <c r="Q146" s="18">
        <f t="shared" ref="Q146" si="41">_xlfn.NUMBERVALUE(A146)</f>
        <v>8990</v>
      </c>
      <c r="R146" s="19" t="str">
        <f t="shared" ref="R146" si="42">PROPER(TRIM(B146))</f>
        <v>Total Non-Operating Exps</v>
      </c>
      <c r="S146" s="19" t="str">
        <f t="shared" ref="S146" si="43">_xlfn.CONCAT(TEXT($Q146,"0000")," - ",$R146)</f>
        <v>8990 - Total Non-Operating Exps</v>
      </c>
      <c r="AG146" s="21" t="b">
        <v>0</v>
      </c>
      <c r="AI146" s="21">
        <v>1</v>
      </c>
    </row>
    <row r="147" spans="1:35" ht="3" customHeight="1" x14ac:dyDescent="0.7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Q147" s="7"/>
      <c r="R147" s="7"/>
      <c r="S147" s="7"/>
    </row>
    <row r="148" spans="1:35" x14ac:dyDescent="0.75">
      <c r="A148" s="12" t="s">
        <v>249</v>
      </c>
      <c r="B148" s="1" t="s">
        <v>250</v>
      </c>
      <c r="C148" s="9">
        <v>149728.04</v>
      </c>
      <c r="D148" s="9">
        <v>131294.35</v>
      </c>
      <c r="E148" s="9">
        <v>115043.88</v>
      </c>
      <c r="F148" s="9">
        <v>98429.71</v>
      </c>
      <c r="G148" s="9">
        <v>122582.72</v>
      </c>
      <c r="H148" s="9">
        <v>96811.21</v>
      </c>
      <c r="I148" s="9">
        <v>104994.2</v>
      </c>
      <c r="J148" s="9">
        <v>149843.34</v>
      </c>
      <c r="K148" s="9">
        <v>146565.95000000001</v>
      </c>
      <c r="L148" s="9">
        <v>139605.06</v>
      </c>
      <c r="M148" s="9">
        <v>145658.5</v>
      </c>
      <c r="N148" s="9">
        <v>147150.34</v>
      </c>
      <c r="O148" s="9">
        <v>1547707.3</v>
      </c>
      <c r="Q148" s="18">
        <f t="shared" ref="Q148" si="44">_xlfn.NUMBERVALUE(A148)</f>
        <v>9990</v>
      </c>
      <c r="R148" s="19" t="str">
        <f t="shared" ref="R148" si="45">PROPER(TRIM(B148))</f>
        <v>Net Income</v>
      </c>
      <c r="S148" s="19" t="str">
        <f t="shared" ref="S148" si="46">_xlfn.CONCAT(TEXT($Q148,"0000")," - ",$R148)</f>
        <v>9990 - Net Income</v>
      </c>
      <c r="AG148" s="1" t="b">
        <v>1</v>
      </c>
      <c r="AI148" s="1">
        <v>2</v>
      </c>
    </row>
    <row r="149" spans="1:35" x14ac:dyDescent="0.7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Q149" s="7"/>
      <c r="R149" s="7"/>
      <c r="S149" s="7"/>
    </row>
    <row r="150" spans="1:35" s="21" customFormat="1" x14ac:dyDescent="0.75">
      <c r="A150" s="20" t="s">
        <v>251</v>
      </c>
      <c r="B150" s="21" t="s">
        <v>252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Q150" s="28">
        <v>0</v>
      </c>
      <c r="R150" s="19" t="str">
        <f t="shared" ref="R150:R163" si="47">PROPER(TRIM(B150))</f>
        <v>Adjustments</v>
      </c>
      <c r="S150" s="19" t="str">
        <f t="shared" ref="S150:S164" si="48">_xlfn.CONCAT(TEXT($Q150,"0000")," - ",$R150)</f>
        <v>0000 - Adjustments</v>
      </c>
      <c r="AG150" s="21" t="b">
        <v>0</v>
      </c>
      <c r="AI150" s="21">
        <v>0</v>
      </c>
    </row>
    <row r="151" spans="1:35" x14ac:dyDescent="0.75">
      <c r="A151" s="12" t="s">
        <v>253</v>
      </c>
      <c r="B151" s="1" t="s">
        <v>254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-4569.91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-4569.91</v>
      </c>
      <c r="Q151" s="10">
        <f t="shared" ref="Q151:Q163" si="49">_xlfn.NUMBERVALUE(A151)</f>
        <v>1135</v>
      </c>
      <c r="R151" s="23" t="str">
        <f t="shared" si="47"/>
        <v>Impound - Property Tax</v>
      </c>
      <c r="S151" s="23" t="str">
        <f t="shared" si="48"/>
        <v>1135 - Impound - Property Tax</v>
      </c>
      <c r="AG151" s="1" t="b">
        <v>0</v>
      </c>
      <c r="AI151" s="1">
        <v>0</v>
      </c>
    </row>
    <row r="152" spans="1:35" x14ac:dyDescent="0.75">
      <c r="A152" s="12" t="s">
        <v>255</v>
      </c>
      <c r="B152" s="1" t="s">
        <v>256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-1614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-1614</v>
      </c>
      <c r="Q152" s="10">
        <f t="shared" si="49"/>
        <v>1145</v>
      </c>
      <c r="R152" s="23" t="str">
        <f t="shared" si="47"/>
        <v>Impound - Insurance</v>
      </c>
      <c r="S152" s="23" t="str">
        <f t="shared" si="48"/>
        <v>1145 - Impound - Insurance</v>
      </c>
      <c r="AG152" s="1" t="b">
        <v>0</v>
      </c>
      <c r="AI152" s="1">
        <v>0</v>
      </c>
    </row>
    <row r="153" spans="1:35" x14ac:dyDescent="0.75">
      <c r="A153" s="12" t="s">
        <v>257</v>
      </c>
      <c r="B153" s="1" t="s">
        <v>258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-600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Q153" s="10">
        <f t="shared" si="49"/>
        <v>1160</v>
      </c>
      <c r="R153" s="23" t="str">
        <f t="shared" si="47"/>
        <v>Accounts Receivable</v>
      </c>
      <c r="S153" s="23" t="str">
        <f t="shared" si="48"/>
        <v>1160 - Accounts Receivable</v>
      </c>
      <c r="AG153" s="1" t="b">
        <v>0</v>
      </c>
      <c r="AI153" s="1">
        <v>0</v>
      </c>
    </row>
    <row r="154" spans="1:35" x14ac:dyDescent="0.75">
      <c r="A154" s="12" t="s">
        <v>259</v>
      </c>
      <c r="B154" s="1" t="s">
        <v>260</v>
      </c>
      <c r="C154" s="9">
        <v>19381.900000000001</v>
      </c>
      <c r="D154" s="9">
        <v>-9520.33</v>
      </c>
      <c r="E154" s="9">
        <v>-9520.33</v>
      </c>
      <c r="F154" s="9">
        <v>-9520.33</v>
      </c>
      <c r="G154" s="9">
        <v>19292.91</v>
      </c>
      <c r="H154" s="9">
        <v>-9520.33</v>
      </c>
      <c r="I154" s="9">
        <v>19456.73</v>
      </c>
      <c r="J154" s="9">
        <v>-9520.33</v>
      </c>
      <c r="K154" s="9">
        <v>-9520.33</v>
      </c>
      <c r="L154" s="9">
        <v>18396.669999999998</v>
      </c>
      <c r="M154" s="9">
        <v>-9520.33</v>
      </c>
      <c r="N154" s="9">
        <v>-9520.33</v>
      </c>
      <c r="O154" s="9">
        <v>365.57</v>
      </c>
      <c r="Q154" s="10">
        <f t="shared" si="49"/>
        <v>1170</v>
      </c>
      <c r="R154" s="23" t="str">
        <f t="shared" si="47"/>
        <v>Replacement Reserve</v>
      </c>
      <c r="S154" s="23" t="str">
        <f t="shared" si="48"/>
        <v>1170 - Replacement Reserve</v>
      </c>
      <c r="AG154" s="1" t="b">
        <v>0</v>
      </c>
      <c r="AI154" s="1">
        <v>0</v>
      </c>
    </row>
    <row r="155" spans="1:35" x14ac:dyDescent="0.75">
      <c r="A155" s="12" t="s">
        <v>261</v>
      </c>
      <c r="B155" s="1" t="s">
        <v>262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20</v>
      </c>
      <c r="N155" s="9">
        <v>0</v>
      </c>
      <c r="O155" s="9">
        <v>20</v>
      </c>
      <c r="Q155" s="10">
        <f t="shared" si="49"/>
        <v>1200</v>
      </c>
      <c r="R155" s="23" t="str">
        <f t="shared" si="47"/>
        <v>Payroll Advance</v>
      </c>
      <c r="S155" s="23" t="str">
        <f t="shared" si="48"/>
        <v>1200 - Payroll Advance</v>
      </c>
      <c r="AG155" s="1" t="b">
        <v>0</v>
      </c>
      <c r="AI155" s="1">
        <v>0</v>
      </c>
    </row>
    <row r="156" spans="1:35" x14ac:dyDescent="0.75">
      <c r="A156" s="12" t="s">
        <v>263</v>
      </c>
      <c r="B156" s="1" t="s">
        <v>264</v>
      </c>
      <c r="C156" s="9">
        <v>25879.87</v>
      </c>
      <c r="D156" s="9">
        <v>22065.45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-71118.8</v>
      </c>
      <c r="O156" s="9">
        <v>-23173.48</v>
      </c>
      <c r="Q156" s="10">
        <f t="shared" si="49"/>
        <v>1290</v>
      </c>
      <c r="R156" s="23" t="str">
        <f t="shared" si="47"/>
        <v>Ppp Loan Reserves</v>
      </c>
      <c r="S156" s="23" t="str">
        <f t="shared" si="48"/>
        <v>1290 - Ppp Loan Reserves</v>
      </c>
      <c r="AG156" s="1" t="b">
        <v>0</v>
      </c>
      <c r="AI156" s="1">
        <v>0</v>
      </c>
    </row>
    <row r="157" spans="1:35" x14ac:dyDescent="0.75">
      <c r="A157" s="12" t="s">
        <v>265</v>
      </c>
      <c r="B157" s="1" t="s">
        <v>266</v>
      </c>
      <c r="C157" s="9">
        <v>-25879.87</v>
      </c>
      <c r="D157" s="9">
        <v>-22065.45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71118.8</v>
      </c>
      <c r="O157" s="9">
        <v>23173.48</v>
      </c>
      <c r="Q157" s="10">
        <f t="shared" si="49"/>
        <v>1590</v>
      </c>
      <c r="R157" s="23" t="str">
        <f t="shared" si="47"/>
        <v>Ppp Loan Forgiveness</v>
      </c>
      <c r="S157" s="23" t="str">
        <f t="shared" si="48"/>
        <v>1590 - Ppp Loan Forgiveness</v>
      </c>
      <c r="AG157" s="1" t="b">
        <v>0</v>
      </c>
      <c r="AI157" s="1">
        <v>0</v>
      </c>
    </row>
    <row r="158" spans="1:35" x14ac:dyDescent="0.75">
      <c r="A158" s="12" t="s">
        <v>267</v>
      </c>
      <c r="B158" s="1" t="s">
        <v>268</v>
      </c>
      <c r="C158" s="9">
        <v>100</v>
      </c>
      <c r="D158" s="9">
        <v>1675</v>
      </c>
      <c r="E158" s="9">
        <v>1350</v>
      </c>
      <c r="F158" s="9">
        <v>3025</v>
      </c>
      <c r="G158" s="9">
        <v>2000</v>
      </c>
      <c r="H158" s="9">
        <v>-1000</v>
      </c>
      <c r="I158" s="9">
        <v>200</v>
      </c>
      <c r="J158" s="9">
        <v>250</v>
      </c>
      <c r="K158" s="9">
        <v>2150</v>
      </c>
      <c r="L158" s="9">
        <v>-1725</v>
      </c>
      <c r="M158" s="9">
        <v>1600</v>
      </c>
      <c r="N158" s="9">
        <v>800</v>
      </c>
      <c r="O158" s="9">
        <v>10425</v>
      </c>
      <c r="Q158" s="10">
        <f t="shared" si="49"/>
        <v>2200</v>
      </c>
      <c r="R158" s="23" t="str">
        <f t="shared" si="47"/>
        <v>Security Deposits</v>
      </c>
      <c r="S158" s="23" t="str">
        <f t="shared" si="48"/>
        <v>2200 - Security Deposits</v>
      </c>
      <c r="AG158" s="1" t="b">
        <v>0</v>
      </c>
      <c r="AI158" s="1">
        <v>0</v>
      </c>
    </row>
    <row r="159" spans="1:35" x14ac:dyDescent="0.75">
      <c r="A159" s="12" t="s">
        <v>269</v>
      </c>
      <c r="B159" s="1" t="s">
        <v>270</v>
      </c>
      <c r="C159" s="9">
        <v>-46.58</v>
      </c>
      <c r="D159" s="9">
        <v>189.78</v>
      </c>
      <c r="E159" s="9">
        <v>-14.02</v>
      </c>
      <c r="F159" s="9">
        <v>281.83</v>
      </c>
      <c r="G159" s="9">
        <v>-499.67</v>
      </c>
      <c r="H159" s="9">
        <v>184.5</v>
      </c>
      <c r="I159" s="9">
        <v>-109.51</v>
      </c>
      <c r="J159" s="9">
        <v>-74.989999999999995</v>
      </c>
      <c r="K159" s="9">
        <v>0</v>
      </c>
      <c r="L159" s="9">
        <v>1574.67</v>
      </c>
      <c r="M159" s="9">
        <v>-1224.49</v>
      </c>
      <c r="N159" s="9">
        <v>194.95</v>
      </c>
      <c r="O159" s="9">
        <v>456.47</v>
      </c>
      <c r="Q159" s="10">
        <f t="shared" si="49"/>
        <v>2210</v>
      </c>
      <c r="R159" s="23" t="str">
        <f t="shared" si="47"/>
        <v>Sec Dep Ref In Transit</v>
      </c>
      <c r="S159" s="23" t="str">
        <f t="shared" si="48"/>
        <v>2210 - Sec Dep Ref In Transit</v>
      </c>
      <c r="AG159" s="1" t="b">
        <v>0</v>
      </c>
      <c r="AI159" s="1">
        <v>0</v>
      </c>
    </row>
    <row r="160" spans="1:35" x14ac:dyDescent="0.75">
      <c r="A160" s="12" t="s">
        <v>271</v>
      </c>
      <c r="B160" s="1" t="s">
        <v>272</v>
      </c>
      <c r="C160" s="9">
        <v>575</v>
      </c>
      <c r="D160" s="9">
        <v>-450</v>
      </c>
      <c r="E160" s="9">
        <v>-525</v>
      </c>
      <c r="F160" s="9">
        <v>-300</v>
      </c>
      <c r="G160" s="9">
        <v>700</v>
      </c>
      <c r="H160" s="9">
        <v>175</v>
      </c>
      <c r="I160" s="9">
        <v>1275</v>
      </c>
      <c r="J160" s="9">
        <v>225</v>
      </c>
      <c r="K160" s="9">
        <v>800</v>
      </c>
      <c r="L160" s="9">
        <v>925</v>
      </c>
      <c r="M160" s="9">
        <v>450</v>
      </c>
      <c r="N160" s="9">
        <v>250</v>
      </c>
      <c r="O160" s="9">
        <v>4100</v>
      </c>
      <c r="Q160" s="10">
        <f t="shared" si="49"/>
        <v>2220</v>
      </c>
      <c r="R160" s="23" t="str">
        <f t="shared" si="47"/>
        <v>Pet Deposits</v>
      </c>
      <c r="S160" s="23" t="str">
        <f t="shared" si="48"/>
        <v>2220 - Pet Deposits</v>
      </c>
      <c r="AG160" s="1" t="b">
        <v>0</v>
      </c>
      <c r="AI160" s="1">
        <v>0</v>
      </c>
    </row>
    <row r="161" spans="1:35" x14ac:dyDescent="0.75">
      <c r="A161" s="12" t="s">
        <v>273</v>
      </c>
      <c r="B161" s="1" t="s">
        <v>274</v>
      </c>
      <c r="C161" s="9">
        <v>6519.09</v>
      </c>
      <c r="D161" s="9">
        <v>10298.06</v>
      </c>
      <c r="E161" s="9">
        <v>-14076.92</v>
      </c>
      <c r="F161" s="9">
        <v>-7575.97</v>
      </c>
      <c r="G161" s="9">
        <v>-219.36</v>
      </c>
      <c r="H161" s="9">
        <v>-728.79</v>
      </c>
      <c r="I161" s="9">
        <v>8934.3799999999992</v>
      </c>
      <c r="J161" s="9">
        <v>-885.41</v>
      </c>
      <c r="K161" s="9">
        <v>7224.81</v>
      </c>
      <c r="L161" s="9">
        <v>-3066.08</v>
      </c>
      <c r="M161" s="9">
        <v>10522.81</v>
      </c>
      <c r="N161" s="9">
        <v>-24994.959999999999</v>
      </c>
      <c r="O161" s="9">
        <v>-8048.34</v>
      </c>
      <c r="Q161" s="10">
        <f t="shared" si="49"/>
        <v>2275</v>
      </c>
      <c r="R161" s="23" t="str">
        <f t="shared" si="47"/>
        <v>Unearned Income</v>
      </c>
      <c r="S161" s="23" t="str">
        <f t="shared" si="48"/>
        <v>2275 - Unearned Income</v>
      </c>
      <c r="AG161" s="1" t="b">
        <v>0</v>
      </c>
      <c r="AI161" s="1">
        <v>0</v>
      </c>
    </row>
    <row r="162" spans="1:35" x14ac:dyDescent="0.75">
      <c r="A162" s="12" t="s">
        <v>275</v>
      </c>
      <c r="B162" s="1" t="s">
        <v>276</v>
      </c>
      <c r="C162" s="9">
        <v>-27545.93</v>
      </c>
      <c r="D162" s="9">
        <v>-29217.200000000001</v>
      </c>
      <c r="E162" s="9">
        <v>-27724.82</v>
      </c>
      <c r="F162" s="9">
        <v>-27812.2</v>
      </c>
      <c r="G162" s="9">
        <v>-29475.7</v>
      </c>
      <c r="H162" s="9">
        <v>-27992.76</v>
      </c>
      <c r="I162" s="9">
        <v>-29650.98</v>
      </c>
      <c r="J162" s="9">
        <v>-28174.43</v>
      </c>
      <c r="K162" s="9">
        <v>-28263.23</v>
      </c>
      <c r="L162" s="9">
        <v>-33036.050000000003</v>
      </c>
      <c r="M162" s="9">
        <v>-28456.42</v>
      </c>
      <c r="N162" s="9">
        <v>-30101.1</v>
      </c>
      <c r="O162" s="9">
        <v>-347450.82</v>
      </c>
      <c r="Q162" s="10">
        <f t="shared" si="49"/>
        <v>3100</v>
      </c>
      <c r="R162" s="23" t="str">
        <f t="shared" si="47"/>
        <v>Debt Serv - Principal 1St</v>
      </c>
      <c r="S162" s="23" t="str">
        <f t="shared" si="48"/>
        <v>3100 - Debt Serv - Principal 1St</v>
      </c>
      <c r="AG162" s="1" t="b">
        <v>0</v>
      </c>
      <c r="AI162" s="1">
        <v>0</v>
      </c>
    </row>
    <row r="163" spans="1:35" x14ac:dyDescent="0.75">
      <c r="A163" s="12" t="s">
        <v>277</v>
      </c>
      <c r="B163" s="1" t="s">
        <v>278</v>
      </c>
      <c r="C163" s="9">
        <v>-60000</v>
      </c>
      <c r="D163" s="9">
        <v>-60000</v>
      </c>
      <c r="E163" s="9">
        <v>-60000</v>
      </c>
      <c r="F163" s="9">
        <v>-170000</v>
      </c>
      <c r="G163" s="9">
        <v>-75000</v>
      </c>
      <c r="H163" s="9">
        <v>-75000</v>
      </c>
      <c r="I163" s="9">
        <v>-75000</v>
      </c>
      <c r="J163" s="9">
        <v>-85000</v>
      </c>
      <c r="K163" s="9">
        <v>-85000</v>
      </c>
      <c r="L163" s="9">
        <v>-85000</v>
      </c>
      <c r="M163" s="9">
        <v>-85000</v>
      </c>
      <c r="N163" s="9">
        <v>-85000</v>
      </c>
      <c r="O163" s="9">
        <v>-1000000</v>
      </c>
      <c r="Q163" s="10">
        <f t="shared" si="49"/>
        <v>3650</v>
      </c>
      <c r="R163" s="23" t="str">
        <f t="shared" si="47"/>
        <v>Capital Distribution</v>
      </c>
      <c r="S163" s="23" t="str">
        <f t="shared" si="48"/>
        <v>3650 - Capital Distribution</v>
      </c>
      <c r="AG163" s="1" t="b">
        <v>0</v>
      </c>
      <c r="AI163" s="1">
        <v>0</v>
      </c>
    </row>
    <row r="164" spans="1:35" x14ac:dyDescent="0.75">
      <c r="A164" s="20" t="s">
        <v>251</v>
      </c>
      <c r="B164" s="21" t="s">
        <v>279</v>
      </c>
      <c r="C164" s="22">
        <v>-61016.52</v>
      </c>
      <c r="D164" s="22">
        <v>-87024.69</v>
      </c>
      <c r="E164" s="22">
        <v>-110511.09</v>
      </c>
      <c r="F164" s="22">
        <v>-211901.67</v>
      </c>
      <c r="G164" s="22">
        <v>-83201.820000000007</v>
      </c>
      <c r="H164" s="22">
        <v>-113882.38</v>
      </c>
      <c r="I164" s="22">
        <v>-81078.289999999994</v>
      </c>
      <c r="J164" s="22">
        <v>-123780.16</v>
      </c>
      <c r="K164" s="22">
        <v>-112608.75</v>
      </c>
      <c r="L164" s="22">
        <v>-101330.79</v>
      </c>
      <c r="M164" s="22">
        <v>-111608.43</v>
      </c>
      <c r="N164" s="22">
        <v>-148371.44</v>
      </c>
      <c r="O164" s="22">
        <v>-1346316.03</v>
      </c>
      <c r="Q164" s="28">
        <v>0</v>
      </c>
      <c r="R164" s="19" t="str">
        <f t="shared" ref="R164" si="50">PROPER(TRIM(B164))</f>
        <v>Total Adjustments</v>
      </c>
      <c r="S164" s="19" t="str">
        <f t="shared" si="48"/>
        <v>0000 - Total Adjustments</v>
      </c>
      <c r="AG164" s="1" t="b">
        <v>0</v>
      </c>
      <c r="AI164" s="1">
        <v>1</v>
      </c>
    </row>
    <row r="165" spans="1:35" ht="3" customHeight="1" x14ac:dyDescent="0.7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Q165" s="10"/>
      <c r="R165" s="7"/>
      <c r="S165" s="7"/>
    </row>
    <row r="166" spans="1:35" s="21" customFormat="1" x14ac:dyDescent="0.75">
      <c r="A166" s="20" t="s">
        <v>251</v>
      </c>
      <c r="B166" s="21" t="s">
        <v>280</v>
      </c>
      <c r="C166" s="22">
        <v>88711.52</v>
      </c>
      <c r="D166" s="22">
        <v>44269.66</v>
      </c>
      <c r="E166" s="22">
        <v>4532.79000000001</v>
      </c>
      <c r="F166" s="22">
        <v>-113471.96</v>
      </c>
      <c r="G166" s="22">
        <v>39380.9</v>
      </c>
      <c r="H166" s="22">
        <v>-17071.169999999998</v>
      </c>
      <c r="I166" s="22">
        <v>23915.91</v>
      </c>
      <c r="J166" s="22">
        <v>26063.18</v>
      </c>
      <c r="K166" s="22">
        <v>33957.199999999997</v>
      </c>
      <c r="L166" s="22">
        <v>38274.269999999997</v>
      </c>
      <c r="M166" s="22">
        <v>34050.07</v>
      </c>
      <c r="N166" s="22">
        <v>-1221.1000000000099</v>
      </c>
      <c r="O166" s="22">
        <v>201391.27</v>
      </c>
      <c r="Q166" s="28">
        <v>0</v>
      </c>
      <c r="R166" s="19" t="str">
        <f t="shared" ref="R166" si="51">PROPER(TRIM(B166))</f>
        <v>Cash Flow</v>
      </c>
      <c r="S166" s="19" t="str">
        <f t="shared" ref="S166" si="52">_xlfn.CONCAT(TEXT($Q166,"0000")," - ",$R166)</f>
        <v>0000 - Cash Flow</v>
      </c>
      <c r="AG166" s="21" t="b">
        <v>0</v>
      </c>
      <c r="AI166" s="21">
        <v>1</v>
      </c>
    </row>
    <row r="167" spans="1:35" x14ac:dyDescent="0.75">
      <c r="Q167" s="7"/>
      <c r="R167" s="7"/>
      <c r="S167" s="7"/>
    </row>
  </sheetData>
  <conditionalFormatting sqref="A7:O45 A47:O120 A122:O166">
    <cfRule type="expression" dxfId="8" priority="11">
      <formula>$AG7=TRUE</formula>
    </cfRule>
  </conditionalFormatting>
  <conditionalFormatting sqref="C7:O45 C47:O120 C122:O166">
    <cfRule type="expression" dxfId="7" priority="7">
      <formula>$AI7=2</formula>
    </cfRule>
    <cfRule type="expression" dxfId="6" priority="8">
      <formula>$AI7=1</formula>
    </cfRule>
  </conditionalFormatting>
  <conditionalFormatting sqref="A46:O46">
    <cfRule type="expression" dxfId="5" priority="6">
      <formula>$AG46=TRUE</formula>
    </cfRule>
  </conditionalFormatting>
  <conditionalFormatting sqref="C46:O46">
    <cfRule type="expression" dxfId="4" priority="4">
      <formula>$AI46=2</formula>
    </cfRule>
    <cfRule type="expression" dxfId="3" priority="5">
      <formula>$AI46=1</formula>
    </cfRule>
  </conditionalFormatting>
  <conditionalFormatting sqref="A121:O121">
    <cfRule type="expression" dxfId="2" priority="3">
      <formula>$AG121=TRUE</formula>
    </cfRule>
  </conditionalFormatting>
  <conditionalFormatting sqref="C121:O121">
    <cfRule type="expression" dxfId="1" priority="1">
      <formula>$AI121=2</formula>
    </cfRule>
    <cfRule type="expression" dxfId="0" priority="2">
      <formula>$AI121=1</formula>
    </cfRule>
  </conditionalFormatting>
  <printOptions horizontalCentered="1"/>
  <pageMargins left="0.25" right="0.25" top="0.4" bottom="0.6" header="0.25" footer="0.25"/>
  <pageSetup scale="64" fitToHeight="999" orientation="landscape" r:id="rId1"/>
  <headerFooter scaleWithDoc="0">
    <oddHeader>&amp;R&amp;"Arial,Bold"&amp;8&amp;D &amp;T</oddHeader>
    <oddFooter>&amp;C&amp;"Arial,Bold"&amp;8Page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ECE0A9-2B88-4DC4-B01C-DA6052FA85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E8F8A0-58D4-4702-A2CD-4B1AD4C55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9E769E-43C8-45CB-B32A-93D9CA04AB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T12 (6.30.2020 - 5.31.2021)</vt:lpstr>
      <vt:lpstr>'T12 (6.30.2020 - 5.31.2021)'!Print_Titles</vt:lpstr>
    </vt:vector>
  </TitlesOfParts>
  <Manager/>
  <Company>Yardi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Vikrant Bagal</dc:creator>
  <cp:keywords/>
  <dc:description/>
  <cp:lastModifiedBy>Matt Borgeson</cp:lastModifiedBy>
  <cp:lastPrinted>2019-03-12T14:22:59Z</cp:lastPrinted>
  <dcterms:created xsi:type="dcterms:W3CDTF">2013-02-28T12:15:45Z</dcterms:created>
  <dcterms:modified xsi:type="dcterms:W3CDTF">2021-06-15T17:54:57Z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