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0) Dead Deals/Haven at South Mountain (Phoenix, AZ)/Support and Info/Financials/"/>
    </mc:Choice>
  </mc:AlternateContent>
  <xr:revisionPtr revIDLastSave="6" documentId="8_{10ACF5AC-DD23-48F5-8CFB-301DC458705A}" xr6:coauthVersionLast="47" xr6:coauthVersionMax="47" xr10:uidLastSave="{4831A661-8C8D-473A-92F1-065077D89857}"/>
  <bookViews>
    <workbookView xWindow="13245" yWindow="5910" windowWidth="38700" windowHeight="15435" xr2:uid="{00000000-000D-0000-FFFF-FFFF00000000}"/>
  </bookViews>
  <sheets>
    <sheet name="Haven At South Mountain Apartme" sheetId="1" r:id="rId1"/>
  </sheets>
  <definedNames>
    <definedName name="_xlnm.Print_Area" localSheetId="0">'Haven At South Mountain Apartme'!$A$1:$Q$144</definedName>
    <definedName name="_xlnm.Print_Titles" localSheetId="0">'Haven At South Mountain Apartme'!$7:$7</definedName>
  </definedNames>
  <calcPr calcId="191029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4" i="1" l="1"/>
  <c r="U144" i="1"/>
  <c r="T144" i="1"/>
  <c r="V142" i="1"/>
  <c r="U142" i="1"/>
  <c r="T142" i="1"/>
  <c r="V140" i="1"/>
  <c r="U140" i="1"/>
  <c r="T140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AI138" i="1"/>
  <c r="AI140" i="1" s="1"/>
  <c r="Q140" i="1" s="1"/>
  <c r="AH138" i="1"/>
  <c r="AH140" i="1" s="1"/>
  <c r="O140" i="1" s="1"/>
  <c r="AG138" i="1"/>
  <c r="AF138" i="1"/>
  <c r="AE138" i="1"/>
  <c r="AD138" i="1"/>
  <c r="AD140" i="1" s="1"/>
  <c r="K140" i="1" s="1"/>
  <c r="AC138" i="1"/>
  <c r="AB138" i="1"/>
  <c r="AA138" i="1"/>
  <c r="AA140" i="1" s="1"/>
  <c r="H140" i="1" s="1"/>
  <c r="Z138" i="1"/>
  <c r="Y138" i="1"/>
  <c r="X138" i="1"/>
  <c r="W138" i="1"/>
  <c r="W140" i="1" s="1"/>
  <c r="C140" i="1" s="1"/>
  <c r="V135" i="1"/>
  <c r="U135" i="1"/>
  <c r="T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0" i="1"/>
  <c r="U130" i="1"/>
  <c r="T130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1" i="1"/>
  <c r="U121" i="1"/>
  <c r="T121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4" i="1"/>
  <c r="U114" i="1"/>
  <c r="T114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07" i="1"/>
  <c r="U107" i="1"/>
  <c r="T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0" i="1"/>
  <c r="U90" i="1"/>
  <c r="T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2" i="1"/>
  <c r="U82" i="1"/>
  <c r="T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67" i="1"/>
  <c r="U67" i="1"/>
  <c r="T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47" i="1"/>
  <c r="U47" i="1"/>
  <c r="T47" i="1"/>
  <c r="V45" i="1"/>
  <c r="U45" i="1"/>
  <c r="T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1" i="1"/>
  <c r="U21" i="1"/>
  <c r="T21" i="1"/>
  <c r="V19" i="1"/>
  <c r="U19" i="1"/>
  <c r="T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2" i="1"/>
  <c r="U12" i="1"/>
  <c r="T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H135" i="1" l="1"/>
  <c r="O135" i="1" s="1"/>
  <c r="Y135" i="1"/>
  <c r="E135" i="1" s="1"/>
  <c r="AC135" i="1"/>
  <c r="J135" i="1" s="1"/>
  <c r="AG135" i="1"/>
  <c r="N135" i="1" s="1"/>
  <c r="Z135" i="1"/>
  <c r="G135" i="1" s="1"/>
  <c r="AD135" i="1"/>
  <c r="K135" i="1" s="1"/>
  <c r="AH12" i="1"/>
  <c r="O12" i="1" s="1"/>
  <c r="W19" i="1"/>
  <c r="C19" i="1" s="1"/>
  <c r="AH114" i="1"/>
  <c r="O114" i="1" s="1"/>
  <c r="AG114" i="1"/>
  <c r="N114" i="1" s="1"/>
  <c r="AA121" i="1"/>
  <c r="H121" i="1" s="1"/>
  <c r="AF121" i="1"/>
  <c r="M121" i="1" s="1"/>
  <c r="AD121" i="1"/>
  <c r="K121" i="1" s="1"/>
  <c r="AC130" i="1"/>
  <c r="J130" i="1" s="1"/>
  <c r="AF135" i="1"/>
  <c r="M135" i="1" s="1"/>
  <c r="AA135" i="1"/>
  <c r="H135" i="1" s="1"/>
  <c r="Y140" i="1"/>
  <c r="E140" i="1" s="1"/>
  <c r="AG140" i="1"/>
  <c r="N140" i="1" s="1"/>
  <c r="Y121" i="1"/>
  <c r="E121" i="1" s="1"/>
  <c r="X121" i="1"/>
  <c r="D121" i="1" s="1"/>
  <c r="X140" i="1"/>
  <c r="D140" i="1" s="1"/>
  <c r="Z144" i="1"/>
  <c r="G144" i="1" s="1"/>
  <c r="AG19" i="1"/>
  <c r="N19" i="1" s="1"/>
  <c r="AE19" i="1"/>
  <c r="L19" i="1" s="1"/>
  <c r="AG67" i="1"/>
  <c r="N67" i="1" s="1"/>
  <c r="AB21" i="1"/>
  <c r="I21" i="1" s="1"/>
  <c r="AH142" i="1"/>
  <c r="O142" i="1" s="1"/>
  <c r="AA107" i="1"/>
  <c r="H107" i="1" s="1"/>
  <c r="AH107" i="1"/>
  <c r="O107" i="1" s="1"/>
  <c r="AB121" i="1"/>
  <c r="I121" i="1" s="1"/>
  <c r="AB82" i="1"/>
  <c r="I82" i="1" s="1"/>
  <c r="X114" i="1"/>
  <c r="D114" i="1" s="1"/>
  <c r="AC121" i="1"/>
  <c r="J121" i="1" s="1"/>
  <c r="Y114" i="1"/>
  <c r="E114" i="1" s="1"/>
  <c r="Y19" i="1"/>
  <c r="E19" i="1" s="1"/>
  <c r="AD12" i="1"/>
  <c r="K12" i="1" s="1"/>
  <c r="Z114" i="1"/>
  <c r="G114" i="1" s="1"/>
  <c r="AE140" i="1"/>
  <c r="L140" i="1" s="1"/>
  <c r="AB135" i="1"/>
  <c r="I135" i="1" s="1"/>
  <c r="AC90" i="1"/>
  <c r="J90" i="1" s="1"/>
  <c r="AC19" i="1"/>
  <c r="J19" i="1" s="1"/>
  <c r="AA130" i="1"/>
  <c r="H130" i="1" s="1"/>
  <c r="AB19" i="1"/>
  <c r="I19" i="1" s="1"/>
  <c r="AD19" i="1"/>
  <c r="K19" i="1" s="1"/>
  <c r="X45" i="1"/>
  <c r="D45" i="1" s="1"/>
  <c r="Y90" i="1"/>
  <c r="E90" i="1" s="1"/>
  <c r="AI90" i="1"/>
  <c r="Q90" i="1" s="1"/>
  <c r="AC107" i="1"/>
  <c r="J107" i="1" s="1"/>
  <c r="AD82" i="1"/>
  <c r="K82" i="1" s="1"/>
  <c r="AD107" i="1"/>
  <c r="K107" i="1" s="1"/>
  <c r="Y67" i="1"/>
  <c r="E67" i="1" s="1"/>
  <c r="AA142" i="1"/>
  <c r="H142" i="1" s="1"/>
  <c r="AE82" i="1"/>
  <c r="L82" i="1" s="1"/>
  <c r="AA82" i="1"/>
  <c r="H82" i="1" s="1"/>
  <c r="W114" i="1"/>
  <c r="C114" i="1" s="1"/>
  <c r="AF140" i="1"/>
  <c r="M140" i="1" s="1"/>
  <c r="Z45" i="1"/>
  <c r="G45" i="1" s="1"/>
  <c r="Z12" i="1"/>
  <c r="G12" i="1" s="1"/>
  <c r="AF19" i="1"/>
  <c r="M19" i="1" s="1"/>
  <c r="AE45" i="1"/>
  <c r="L45" i="1" s="1"/>
  <c r="Y47" i="1"/>
  <c r="E47" i="1" s="1"/>
  <c r="AB142" i="1"/>
  <c r="I142" i="1" s="1"/>
  <c r="Z142" i="1"/>
  <c r="G142" i="1" s="1"/>
  <c r="AF107" i="1"/>
  <c r="M107" i="1" s="1"/>
  <c r="Z107" i="1"/>
  <c r="G107" i="1" s="1"/>
  <c r="AE135" i="1"/>
  <c r="L135" i="1" s="1"/>
  <c r="AG82" i="1"/>
  <c r="N82" i="1" s="1"/>
  <c r="AD90" i="1"/>
  <c r="K90" i="1" s="1"/>
  <c r="AA90" i="1"/>
  <c r="H90" i="1" s="1"/>
  <c r="AD130" i="1"/>
  <c r="K130" i="1" s="1"/>
  <c r="AH19" i="1"/>
  <c r="O19" i="1" s="1"/>
  <c r="AB67" i="1"/>
  <c r="I67" i="1" s="1"/>
  <c r="AB114" i="1"/>
  <c r="I114" i="1" s="1"/>
  <c r="AF130" i="1"/>
  <c r="M130" i="1" s="1"/>
  <c r="AG47" i="1"/>
  <c r="N47" i="1" s="1"/>
  <c r="AF45" i="1"/>
  <c r="M45" i="1" s="1"/>
  <c r="AG21" i="1"/>
  <c r="N21" i="1" s="1"/>
  <c r="AI19" i="1"/>
  <c r="Q19" i="1" s="1"/>
  <c r="W82" i="1"/>
  <c r="C82" i="1" s="1"/>
  <c r="AF90" i="1"/>
  <c r="M90" i="1" s="1"/>
  <c r="AC114" i="1"/>
  <c r="J114" i="1" s="1"/>
  <c r="AA12" i="1"/>
  <c r="H12" i="1" s="1"/>
  <c r="AH144" i="1"/>
  <c r="O144" i="1" s="1"/>
  <c r="X19" i="1"/>
  <c r="D19" i="1" s="1"/>
  <c r="W45" i="1"/>
  <c r="C45" i="1" s="1"/>
  <c r="AH45" i="1"/>
  <c r="O45" i="1" s="1"/>
  <c r="AD45" i="1"/>
  <c r="K45" i="1" s="1"/>
  <c r="X107" i="1"/>
  <c r="D107" i="1" s="1"/>
  <c r="AI107" i="1"/>
  <c r="Q107" i="1" s="1"/>
  <c r="AD114" i="1"/>
  <c r="K114" i="1" s="1"/>
  <c r="AG121" i="1"/>
  <c r="N121" i="1" s="1"/>
  <c r="X135" i="1"/>
  <c r="D135" i="1" s="1"/>
  <c r="W135" i="1"/>
  <c r="C135" i="1" s="1"/>
  <c r="AI135" i="1"/>
  <c r="Q135" i="1" s="1"/>
  <c r="Z140" i="1"/>
  <c r="G140" i="1" s="1"/>
  <c r="AG90" i="1"/>
  <c r="N90" i="1" s="1"/>
  <c r="AI130" i="1"/>
  <c r="Q130" i="1" s="1"/>
  <c r="AI12" i="1"/>
  <c r="Q12" i="1" s="1"/>
  <c r="Z19" i="1"/>
  <c r="G19" i="1" s="1"/>
  <c r="AF114" i="1"/>
  <c r="M114" i="1" s="1"/>
  <c r="AI121" i="1"/>
  <c r="Q121" i="1" s="1"/>
  <c r="X130" i="1"/>
  <c r="D130" i="1" s="1"/>
  <c r="Y82" i="1"/>
  <c r="E82" i="1" s="1"/>
  <c r="Y21" i="1"/>
  <c r="E21" i="1" s="1"/>
  <c r="AA19" i="1"/>
  <c r="H19" i="1" s="1"/>
  <c r="AI142" i="1"/>
  <c r="Q142" i="1" s="1"/>
  <c r="AI82" i="1"/>
  <c r="Q82" i="1" s="1"/>
  <c r="X90" i="1"/>
  <c r="D90" i="1" s="1"/>
  <c r="AE114" i="1"/>
  <c r="L114" i="1" s="1"/>
  <c r="AC140" i="1"/>
  <c r="J140" i="1" s="1"/>
  <c r="AB140" i="1"/>
  <c r="I140" i="1" s="1"/>
  <c r="Z67" i="1"/>
  <c r="G67" i="1" s="1"/>
  <c r="AH67" i="1"/>
  <c r="O67" i="1" s="1"/>
  <c r="AC82" i="1"/>
  <c r="J82" i="1" s="1"/>
  <c r="Z90" i="1"/>
  <c r="G90" i="1" s="1"/>
  <c r="AH90" i="1"/>
  <c r="O90" i="1" s="1"/>
  <c r="AB107" i="1"/>
  <c r="I107" i="1" s="1"/>
  <c r="W107" i="1"/>
  <c r="C107" i="1" s="1"/>
  <c r="AE107" i="1"/>
  <c r="L107" i="1" s="1"/>
  <c r="Y130" i="1"/>
  <c r="E130" i="1" s="1"/>
  <c r="AG130" i="1"/>
  <c r="N130" i="1" s="1"/>
  <c r="AB90" i="1"/>
  <c r="I90" i="1" s="1"/>
  <c r="W47" i="1"/>
  <c r="C47" i="1" s="1"/>
  <c r="W12" i="1"/>
  <c r="C12" i="1" s="1"/>
  <c r="Y45" i="1"/>
  <c r="E45" i="1" s="1"/>
  <c r="AC47" i="1"/>
  <c r="J47" i="1" s="1"/>
  <c r="AC142" i="1"/>
  <c r="J142" i="1" s="1"/>
  <c r="X82" i="1"/>
  <c r="D82" i="1" s="1"/>
  <c r="AF82" i="1"/>
  <c r="M82" i="1" s="1"/>
  <c r="W121" i="1"/>
  <c r="C121" i="1" s="1"/>
  <c r="AE121" i="1"/>
  <c r="L121" i="1" s="1"/>
  <c r="AB130" i="1"/>
  <c r="I130" i="1" s="1"/>
  <c r="AG45" i="1"/>
  <c r="N45" i="1" s="1"/>
  <c r="AI45" i="1"/>
  <c r="Q45" i="1" s="1"/>
  <c r="AA114" i="1"/>
  <c r="H114" i="1" s="1"/>
  <c r="AI114" i="1"/>
  <c r="Q114" i="1" s="1"/>
  <c r="AC144" i="1"/>
  <c r="J144" i="1" s="1"/>
  <c r="AE12" i="1"/>
  <c r="L12" i="1" s="1"/>
  <c r="AE47" i="1"/>
  <c r="L47" i="1" s="1"/>
  <c r="AD47" i="1"/>
  <c r="K47" i="1" s="1"/>
  <c r="AA45" i="1"/>
  <c r="H45" i="1" s="1"/>
  <c r="AD142" i="1"/>
  <c r="K142" i="1" s="1"/>
  <c r="W21" i="1"/>
  <c r="C21" i="1" s="1"/>
  <c r="AE21" i="1"/>
  <c r="L21" i="1" s="1"/>
  <c r="AB45" i="1"/>
  <c r="I45" i="1" s="1"/>
  <c r="W142" i="1"/>
  <c r="C142" i="1" s="1"/>
  <c r="AE142" i="1"/>
  <c r="L142" i="1" s="1"/>
  <c r="Z82" i="1"/>
  <c r="G82" i="1" s="1"/>
  <c r="AH82" i="1"/>
  <c r="O82" i="1" s="1"/>
  <c r="W90" i="1"/>
  <c r="C90" i="1" s="1"/>
  <c r="AE90" i="1"/>
  <c r="L90" i="1" s="1"/>
  <c r="Y107" i="1"/>
  <c r="E107" i="1" s="1"/>
  <c r="AG107" i="1"/>
  <c r="N107" i="1" s="1"/>
  <c r="AB47" i="1"/>
  <c r="I47" i="1" s="1"/>
  <c r="AB12" i="1"/>
  <c r="I12" i="1" s="1"/>
  <c r="AB144" i="1"/>
  <c r="I144" i="1" s="1"/>
  <c r="X144" i="1"/>
  <c r="D144" i="1" s="1"/>
  <c r="AF144" i="1"/>
  <c r="M144" i="1" s="1"/>
  <c r="AC45" i="1"/>
  <c r="J45" i="1" s="1"/>
  <c r="X67" i="1"/>
  <c r="D67" i="1" s="1"/>
  <c r="AF67" i="1"/>
  <c r="M67" i="1" s="1"/>
  <c r="Z121" i="1"/>
  <c r="G121" i="1" s="1"/>
  <c r="AH121" i="1"/>
  <c r="O121" i="1" s="1"/>
  <c r="W130" i="1"/>
  <c r="C130" i="1" s="1"/>
  <c r="AE130" i="1"/>
  <c r="L130" i="1" s="1"/>
  <c r="Z130" i="1"/>
  <c r="G130" i="1" s="1"/>
  <c r="AH130" i="1"/>
  <c r="O130" i="1" s="1"/>
  <c r="AF21" i="1"/>
  <c r="M21" i="1" s="1"/>
  <c r="X12" i="1"/>
  <c r="D12" i="1" s="1"/>
  <c r="Z21" i="1"/>
  <c r="G21" i="1" s="1"/>
  <c r="X142" i="1"/>
  <c r="D142" i="1" s="1"/>
  <c r="AF142" i="1"/>
  <c r="M142" i="1" s="1"/>
  <c r="AA144" i="1"/>
  <c r="H144" i="1" s="1"/>
  <c r="AI144" i="1"/>
  <c r="Q144" i="1" s="1"/>
  <c r="X21" i="1"/>
  <c r="D21" i="1" s="1"/>
  <c r="AF12" i="1"/>
  <c r="M12" i="1" s="1"/>
  <c r="AH21" i="1"/>
  <c r="O21" i="1" s="1"/>
  <c r="Y12" i="1"/>
  <c r="E12" i="1" s="1"/>
  <c r="AG12" i="1"/>
  <c r="N12" i="1" s="1"/>
  <c r="AA21" i="1"/>
  <c r="H21" i="1" s="1"/>
  <c r="AI21" i="1"/>
  <c r="Q21" i="1" s="1"/>
  <c r="X47" i="1"/>
  <c r="D47" i="1" s="1"/>
  <c r="AF47" i="1"/>
  <c r="M47" i="1" s="1"/>
  <c r="AA67" i="1"/>
  <c r="H67" i="1" s="1"/>
  <c r="AI67" i="1"/>
  <c r="Q67" i="1" s="1"/>
  <c r="Y142" i="1"/>
  <c r="E142" i="1" s="1"/>
  <c r="AG142" i="1"/>
  <c r="N142" i="1" s="1"/>
  <c r="Z47" i="1"/>
  <c r="G47" i="1" s="1"/>
  <c r="AH47" i="1"/>
  <c r="O47" i="1" s="1"/>
  <c r="AC67" i="1"/>
  <c r="J67" i="1" s="1"/>
  <c r="AD144" i="1"/>
  <c r="K144" i="1" s="1"/>
  <c r="AA47" i="1"/>
  <c r="H47" i="1" s="1"/>
  <c r="AI47" i="1"/>
  <c r="Q47" i="1" s="1"/>
  <c r="AD67" i="1"/>
  <c r="K67" i="1" s="1"/>
  <c r="W144" i="1"/>
  <c r="C144" i="1" s="1"/>
  <c r="AE144" i="1"/>
  <c r="L144" i="1" s="1"/>
  <c r="AC21" i="1"/>
  <c r="J21" i="1" s="1"/>
  <c r="AD21" i="1"/>
  <c r="K21" i="1" s="1"/>
  <c r="AC12" i="1"/>
  <c r="J12" i="1" s="1"/>
  <c r="W67" i="1"/>
  <c r="C67" i="1" s="1"/>
  <c r="AE67" i="1"/>
  <c r="L67" i="1" s="1"/>
  <c r="Y144" i="1"/>
  <c r="E144" i="1" s="1"/>
  <c r="AG144" i="1"/>
  <c r="N144" i="1" s="1"/>
</calcChain>
</file>

<file path=xl/sharedStrings.xml><?xml version="1.0" encoding="utf-8"?>
<sst xmlns="http://schemas.openxmlformats.org/spreadsheetml/2006/main" count="434" uniqueCount="237">
  <si>
    <t>Income Statement</t>
  </si>
  <si>
    <t>Haven at South Mountain Apartments</t>
  </si>
  <si>
    <t>Accrual Basis</t>
  </si>
  <si>
    <t>Sep 2020 - Aug 2021</t>
  </si>
  <si>
    <t>Account</t>
  </si>
  <si>
    <t>Account Name</t>
  </si>
  <si>
    <t>Income Statement: GL Account Type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</si>
  <si>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</si>
  <si>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</si>
  <si>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</si>
  <si>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</si>
  <si>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</si>
  <si>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</si>
  <si>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</si>
  <si>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</si>
  <si>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</si>
  <si>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</si>
  <si>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</si>
  <si>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</si>
  <si>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Total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</si>
  <si>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</si>
  <si>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</si>
  <si>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</si>
  <si>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</si>
  <si>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</si>
  <si>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</si>
  <si>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</si>
  <si>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</si>
  <si>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</si>
  <si>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</si>
  <si>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</si>
  <si>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</si>
  <si>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</si>
  <si>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</si>
  <si>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</si>
  <si>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</si>
  <si>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Income</t>
  </si>
  <si>
    <t>Rental Income</t>
  </si>
  <si>
    <t>5005-0000</t>
  </si>
  <si>
    <t>Gross Market Rent</t>
  </si>
  <si>
    <t>6519</t>
  </si>
  <si>
    <t>5010-0000</t>
  </si>
  <si>
    <t>Contract Gain(Loss) to Lease</t>
  </si>
  <si>
    <t>Economic Vacancies</t>
  </si>
  <si>
    <t>5025-0000</t>
  </si>
  <si>
    <t>Bad Debt</t>
  </si>
  <si>
    <t>5030-0200</t>
  </si>
  <si>
    <t>Conc - Move-In Special</t>
  </si>
  <si>
    <t>5030-0400</t>
  </si>
  <si>
    <t>Conc - Renewals</t>
  </si>
  <si>
    <t>5065-0000</t>
  </si>
  <si>
    <t>Vacancy Loss</t>
  </si>
  <si>
    <t>Net Rental Income</t>
  </si>
  <si>
    <t>Other Property Income</t>
  </si>
  <si>
    <t>5210-0000</t>
  </si>
  <si>
    <t>Administrative Fees</t>
  </si>
  <si>
    <t>5220-0000</t>
  </si>
  <si>
    <t>Application Fees</t>
  </si>
  <si>
    <t>5230-0000</t>
  </si>
  <si>
    <t>Cable TV Revenue</t>
  </si>
  <si>
    <t>5233-0000</t>
  </si>
  <si>
    <t>Termination Fees</t>
  </si>
  <si>
    <t>5237-0000</t>
  </si>
  <si>
    <t>Cleaning Charges</t>
  </si>
  <si>
    <t>5260-0000</t>
  </si>
  <si>
    <t>Damages Income</t>
  </si>
  <si>
    <t>5285-0000</t>
  </si>
  <si>
    <t>Interest Income</t>
  </si>
  <si>
    <t>5290-0000</t>
  </si>
  <si>
    <t>Key &amp; Access Card Income</t>
  </si>
  <si>
    <t>5295-0000</t>
  </si>
  <si>
    <t>Late Charges</t>
  </si>
  <si>
    <t>5300-0000</t>
  </si>
  <si>
    <t>Laundry Income</t>
  </si>
  <si>
    <t>5310-0000</t>
  </si>
  <si>
    <t>Legal &amp; Collections</t>
  </si>
  <si>
    <t>5315-0000</t>
  </si>
  <si>
    <t>Miscellaneous Income</t>
  </si>
  <si>
    <t>5320-0000</t>
  </si>
  <si>
    <t>Month-to-Month Fees</t>
  </si>
  <si>
    <t>5325-0000</t>
  </si>
  <si>
    <t>NSF Check Fees</t>
  </si>
  <si>
    <t>5330-0000</t>
  </si>
  <si>
    <t>Pet Fees</t>
  </si>
  <si>
    <t>5331-0000</t>
  </si>
  <si>
    <t>Pet Rent</t>
  </si>
  <si>
    <t>5346-0000</t>
  </si>
  <si>
    <t>Renter's Insurance</t>
  </si>
  <si>
    <t>5370-0300</t>
  </si>
  <si>
    <t>RUBS - Water/Sewer</t>
  </si>
  <si>
    <t>5375-0000</t>
  </si>
  <si>
    <t>Transfer Fee</t>
  </si>
  <si>
    <t>5387-0000</t>
  </si>
  <si>
    <t>Utility Reimbursement</t>
  </si>
  <si>
    <t>5395-0000</t>
  </si>
  <si>
    <t>Washer/Dryer Rental</t>
  </si>
  <si>
    <t>Expenses</t>
  </si>
  <si>
    <t>General &amp; Administrative</t>
  </si>
  <si>
    <t>6005-0000</t>
  </si>
  <si>
    <t>Bank Charge / Fees</t>
  </si>
  <si>
    <t>6006-0000</t>
  </si>
  <si>
    <t>Credit Card Fees</t>
  </si>
  <si>
    <t>6020-0000</t>
  </si>
  <si>
    <t>Collection &amp; Eviction Processing</t>
  </si>
  <si>
    <t>6030-0000</t>
  </si>
  <si>
    <t>Data Processing / Software Expense</t>
  </si>
  <si>
    <t>6035-0000</t>
  </si>
  <si>
    <t>Dues &amp; Subscriptions</t>
  </si>
  <si>
    <t>6060-0000</t>
  </si>
  <si>
    <t>Licenses, Fees &amp; Permits</t>
  </si>
  <si>
    <t>6070-0000</t>
  </si>
  <si>
    <t>Postage &amp; Delivery</t>
  </si>
  <si>
    <t>6095-0000</t>
  </si>
  <si>
    <t>Resident Screening</t>
  </si>
  <si>
    <t>6100-0000</t>
  </si>
  <si>
    <t>Supplies-Office</t>
  </si>
  <si>
    <t>6105-0000</t>
  </si>
  <si>
    <t>Telephone</t>
  </si>
  <si>
    <t>6110-0000</t>
  </si>
  <si>
    <t>Telephone - Answering Service</t>
  </si>
  <si>
    <t>6115-0000</t>
  </si>
  <si>
    <t>Training &amp; Seminars</t>
  </si>
  <si>
    <t>6115-0100</t>
  </si>
  <si>
    <t>Meals &amp; Entertainment</t>
  </si>
  <si>
    <t>6120-0400</t>
  </si>
  <si>
    <t>Travel - Mileage</t>
  </si>
  <si>
    <t>6135-0000</t>
  </si>
  <si>
    <t>Uniforms - Maintenance Staff</t>
  </si>
  <si>
    <t>6990-0000</t>
  </si>
  <si>
    <t>Property Management Fees</t>
  </si>
  <si>
    <t>Payroll &amp; Benefits</t>
  </si>
  <si>
    <t>6205-0100</t>
  </si>
  <si>
    <t>Manager Salaries</t>
  </si>
  <si>
    <t>6205-0300</t>
  </si>
  <si>
    <t>Leasing Salaries</t>
  </si>
  <si>
    <t>6225-0000</t>
  </si>
  <si>
    <t>Maintenance Salaries</t>
  </si>
  <si>
    <t>6225-0100</t>
  </si>
  <si>
    <t>Maintenance/Engineer Salaries</t>
  </si>
  <si>
    <t>6260-0000</t>
  </si>
  <si>
    <t>Bonuses</t>
  </si>
  <si>
    <t>6270-0000</t>
  </si>
  <si>
    <t>Payroll Burden/Admin</t>
  </si>
  <si>
    <t>6270-0100</t>
  </si>
  <si>
    <t>Payroll Taxes</t>
  </si>
  <si>
    <t>6270-0200</t>
  </si>
  <si>
    <t>Worker's Compensation</t>
  </si>
  <si>
    <t>6275-0000</t>
  </si>
  <si>
    <t>401K Match</t>
  </si>
  <si>
    <t>6280-0000</t>
  </si>
  <si>
    <t>Group Insurance</t>
  </si>
  <si>
    <t>6290-0000</t>
  </si>
  <si>
    <t>Employee Recruiting</t>
  </si>
  <si>
    <t>6295-0000</t>
  </si>
  <si>
    <t>Employee Relations</t>
  </si>
  <si>
    <t>Contract Services</t>
  </si>
  <si>
    <t>6315-0000</t>
  </si>
  <si>
    <t>Contract - Cleaning</t>
  </si>
  <si>
    <t>6340-0000</t>
  </si>
  <si>
    <t>Contract - Landscape Maintenance</t>
  </si>
  <si>
    <t>6350-0000</t>
  </si>
  <si>
    <t>Contract - Pest Control</t>
  </si>
  <si>
    <t>6365-0000</t>
  </si>
  <si>
    <t>Contract - Security/Patrol/Courtesy Officer</t>
  </si>
  <si>
    <t>6375-0000</t>
  </si>
  <si>
    <t>Contract - Trash Removal</t>
  </si>
  <si>
    <t>Repairs &amp; Maintenance</t>
  </si>
  <si>
    <t>6410-0000</t>
  </si>
  <si>
    <t>R&amp;M - Appliances</t>
  </si>
  <si>
    <t>6425-0100</t>
  </si>
  <si>
    <t>R&amp;M - Building - Interior</t>
  </si>
  <si>
    <t>6430-0000</t>
  </si>
  <si>
    <t>R&amp;M - Carpentry</t>
  </si>
  <si>
    <t>6435-0000</t>
  </si>
  <si>
    <t>R&amp;M - Carpet/Vinyl/Tile</t>
  </si>
  <si>
    <t>6455-0000</t>
  </si>
  <si>
    <t>R&amp;M - Electrical</t>
  </si>
  <si>
    <t>6485-0000</t>
  </si>
  <si>
    <t>R&amp;M - Glass, Mirrors &amp; Screens</t>
  </si>
  <si>
    <t>6495-0000</t>
  </si>
  <si>
    <t>R&amp;M - HVAC</t>
  </si>
  <si>
    <t>6500-0000</t>
  </si>
  <si>
    <t>R&amp;M - Keys &amp; Locks</t>
  </si>
  <si>
    <t>6510-0100</t>
  </si>
  <si>
    <t>R&amp;M - Landscape - Irrigation</t>
  </si>
  <si>
    <t>6510-0200</t>
  </si>
  <si>
    <t>R&amp;M - Landscaping - Supplies</t>
  </si>
  <si>
    <t>6540-0000</t>
  </si>
  <si>
    <t>R&amp;M - Plumbing</t>
  </si>
  <si>
    <t>6545-0000</t>
  </si>
  <si>
    <t>R&amp;M - Pools/Spa/Pond/Fountain</t>
  </si>
  <si>
    <t>6570-0000</t>
  </si>
  <si>
    <t>R&amp;M - Supplies</t>
  </si>
  <si>
    <t>6575-0000</t>
  </si>
  <si>
    <t>R&amp;M - Tool Replacement</t>
  </si>
  <si>
    <t>Make Ready</t>
  </si>
  <si>
    <t>6615-0000</t>
  </si>
  <si>
    <t>Cleaning</t>
  </si>
  <si>
    <t>6635-0000</t>
  </si>
  <si>
    <t>Painting</t>
  </si>
  <si>
    <t>6655-0000</t>
  </si>
  <si>
    <t>Cleaning Supplies</t>
  </si>
  <si>
    <t>6660-0000</t>
  </si>
  <si>
    <t>Painting Supplies</t>
  </si>
  <si>
    <t>Marketing</t>
  </si>
  <si>
    <t>6720-0000</t>
  </si>
  <si>
    <t>Internet Ads</t>
  </si>
  <si>
    <t>6765-0000</t>
  </si>
  <si>
    <t>Model Apartment</t>
  </si>
  <si>
    <t>6775-0000</t>
  </si>
  <si>
    <t>Promotion &amp; Events</t>
  </si>
  <si>
    <t>6785-0000</t>
  </si>
  <si>
    <t>Refreshments</t>
  </si>
  <si>
    <t>Utilities</t>
  </si>
  <si>
    <t>6910-0100</t>
  </si>
  <si>
    <t>Elec - Common Area</t>
  </si>
  <si>
    <t>6910-0900</t>
  </si>
  <si>
    <t>Elec - Vacant Units</t>
  </si>
  <si>
    <t>6920-0000</t>
  </si>
  <si>
    <t>Gas</t>
  </si>
  <si>
    <t>6931-0000</t>
  </si>
  <si>
    <t>Water</t>
  </si>
  <si>
    <t>6932-0000</t>
  </si>
  <si>
    <t>Sewer</t>
  </si>
  <si>
    <t>6940-0000</t>
  </si>
  <si>
    <t>Energy Consulting</t>
  </si>
  <si>
    <t>Taxes</t>
  </si>
  <si>
    <t>7005-0000</t>
  </si>
  <si>
    <t>Property Taxes</t>
  </si>
  <si>
    <t>7020-0000</t>
  </si>
  <si>
    <t>Property Tax Consultant</t>
  </si>
  <si>
    <t>Insurance</t>
  </si>
  <si>
    <t>7105-0100</t>
  </si>
  <si>
    <t>Ins - Property &amp; Casualty Insurance</t>
  </si>
  <si>
    <t>7105-0900</t>
  </si>
  <si>
    <t>Ins - Renter's Insurance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</si>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</sst>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right" vertical="center"/>
    </xf>
    <xf numFmtId="4" fontId="1" fillId="0" borderId="16" xfId="0" applyNumberFormat="1" applyFont="1" applyBorder="1" applyAlignment="1">
      <alignment horizontal="right" vertical="center"/>
    </xf>
    <xf numFmtId="39" fontId="1" fillId="0" borderId="17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vertical="center" indent="1"/>
    </xf>
    <xf numFmtId="49" fontId="1" fillId="0" borderId="19" xfId="0" applyNumberFormat="1" applyFont="1" applyBorder="1" applyAlignment="1">
      <alignment horizontal="left" vertical="center" indent="1"/>
    </xf>
    <xf numFmtId="49" fontId="1" fillId="0" borderId="20" xfId="0" applyNumberFormat="1" applyFont="1" applyBorder="1" applyAlignment="1">
      <alignment horizontal="left" vertical="center" indent="2"/>
    </xf>
    <xf numFmtId="49" fontId="2" fillId="3" borderId="20" xfId="0" applyNumberFormat="1" applyFont="1" applyFill="1" applyBorder="1" applyAlignment="1">
      <alignment horizontal="right" vertical="center" wrapText="1"/>
    </xf>
    <xf numFmtId="39" fontId="1" fillId="0" borderId="2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I144"/>
  <sheetViews>
    <sheetView tabSelected="1" zoomScale="90" zoomScaleNormal="90" workbookViewId="0">
      <pane ySplit="7" topLeftCell="A89" activePane="bottomLeft" state="frozenSplit"/>
      <selection pane="bottomLeft" activeCell="B139" sqref="B139"/>
    </sheetView>
  </sheetViews>
  <sheetFormatPr defaultRowHeight="15" outlineLevelCol="1" x14ac:dyDescent="0.25"/>
  <cols>
    <col min="1" max="1" width="31.28515625" bestFit="1" customWidth="1"/>
    <col min="2" max="2" width="35.140625" bestFit="1" customWidth="1"/>
    <col min="3" max="4" width="9.140625" hidden="1" customWidth="1" outlineLevel="1"/>
    <col min="5" max="5" width="11.5703125" hidden="1" customWidth="1" outlineLevel="1"/>
    <col min="6" max="6" width="0.28515625" customWidth="1" collapsed="1"/>
    <col min="7" max="11" width="15.140625" customWidth="1"/>
    <col min="12" max="13" width="13.85546875" customWidth="1"/>
    <col min="14" max="15" width="15.140625" customWidth="1"/>
    <col min="16" max="16" width="0.28515625" customWidth="1"/>
    <col min="17" max="17" width="15.140625" customWidth="1"/>
    <col min="19" max="19" width="15.140625" hidden="1" customWidth="1"/>
    <col min="20" max="20" width="41.5703125" hidden="1" customWidth="1"/>
    <col min="21" max="22" width="9.140625" hidden="1" customWidth="1"/>
    <col min="23" max="35" width="18.140625" hidden="1" customWidth="1"/>
  </cols>
  <sheetData>
    <row r="2" spans="1:35" ht="15.75" x14ac:dyDescent="0.25">
      <c r="A2" s="1" t="s">
        <v>0</v>
      </c>
    </row>
    <row r="3" spans="1:35" x14ac:dyDescent="0.25">
      <c r="A3" s="2" t="s">
        <v>1</v>
      </c>
    </row>
    <row r="4" spans="1:35" x14ac:dyDescent="0.25">
      <c r="A4" s="2" t="s">
        <v>2</v>
      </c>
    </row>
    <row r="5" spans="1:35" x14ac:dyDescent="0.25">
      <c r="A5" s="2" t="s">
        <v>3</v>
      </c>
    </row>
    <row r="7" spans="1:35" x14ac:dyDescent="0.25">
      <c r="A7" s="3" t="s">
        <v>4</v>
      </c>
      <c r="B7" s="3" t="s">
        <v>5</v>
      </c>
      <c r="C7" s="4" t="s">
        <v>7</v>
      </c>
      <c r="D7" s="4" t="s">
        <v>8</v>
      </c>
      <c r="E7" s="4" t="s">
        <v>9</v>
      </c>
      <c r="F7" s="21"/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15</v>
      </c>
      <c r="M7" s="4" t="s">
        <v>16</v>
      </c>
      <c r="N7" s="4" t="s">
        <v>17</v>
      </c>
      <c r="O7" s="4" t="s">
        <v>18</v>
      </c>
      <c r="P7" s="21"/>
      <c r="Q7" s="4" t="s">
        <v>19</v>
      </c>
      <c r="S7" s="6" t="s">
        <v>6</v>
      </c>
      <c r="T7" s="5" t="s">
        <v>20</v>
      </c>
      <c r="U7" s="5" t="s">
        <v>21</v>
      </c>
      <c r="V7" s="6" t="s">
        <v>22</v>
      </c>
      <c r="W7" s="7" t="s">
        <v>23</v>
      </c>
      <c r="X7" s="7" t="s">
        <v>24</v>
      </c>
      <c r="Y7" s="7" t="s">
        <v>25</v>
      </c>
      <c r="Z7" s="7" t="s">
        <v>26</v>
      </c>
      <c r="AA7" s="7" t="s">
        <v>27</v>
      </c>
      <c r="AB7" s="7" t="s">
        <v>28</v>
      </c>
      <c r="AC7" s="7" t="s">
        <v>29</v>
      </c>
      <c r="AD7" s="7" t="s">
        <v>30</v>
      </c>
      <c r="AE7" s="7" t="s">
        <v>31</v>
      </c>
      <c r="AF7" s="7" t="s">
        <v>32</v>
      </c>
      <c r="AG7" s="7" t="s">
        <v>33</v>
      </c>
      <c r="AH7" s="7" t="s">
        <v>34</v>
      </c>
      <c r="AI7" s="7" t="s">
        <v>35</v>
      </c>
    </row>
    <row r="8" spans="1:35" x14ac:dyDescent="0.25">
      <c r="A8" s="13" t="s">
        <v>36</v>
      </c>
    </row>
    <row r="9" spans="1:35" x14ac:dyDescent="0.25">
      <c r="A9" s="18" t="s">
        <v>37</v>
      </c>
    </row>
    <row r="10" spans="1:35" x14ac:dyDescent="0.25">
      <c r="A10" s="20" t="s">
        <v>38</v>
      </c>
      <c r="B10" s="14" t="s">
        <v>39</v>
      </c>
      <c r="C10" s="17">
        <v>0</v>
      </c>
      <c r="D10" s="17">
        <v>0</v>
      </c>
      <c r="E10" s="17">
        <v>84439.28</v>
      </c>
      <c r="F10" s="22"/>
      <c r="G10" s="17">
        <v>128220</v>
      </c>
      <c r="H10" s="17">
        <v>132220</v>
      </c>
      <c r="I10" s="17">
        <v>141020</v>
      </c>
      <c r="J10" s="17">
        <v>141690</v>
      </c>
      <c r="K10" s="17">
        <v>139953.75</v>
      </c>
      <c r="L10" s="17">
        <v>143420</v>
      </c>
      <c r="M10" s="17">
        <v>144810</v>
      </c>
      <c r="N10" s="17">
        <v>145518.85999999999</v>
      </c>
      <c r="O10" s="17">
        <v>155746</v>
      </c>
      <c r="P10" s="22"/>
      <c r="Q10" s="17">
        <v>1357037.89</v>
      </c>
      <c r="S10" s="15">
        <v>4</v>
      </c>
      <c r="T10" s="14" t="s">
        <v>1</v>
      </c>
      <c r="U10" s="14" t="s">
        <v>40</v>
      </c>
      <c r="W10" s="16">
        <f>IF(5 = S10, C10 * -1, C10)</f>
        <v>0</v>
      </c>
      <c r="X10" s="16">
        <f>IF(5 = S10, D10 * -1, D10)</f>
        <v>0</v>
      </c>
      <c r="Y10" s="16">
        <f>IF(5 = S10, E10 * -1, E10)</f>
        <v>84439.28</v>
      </c>
      <c r="Z10" s="16">
        <f>IF(5 = S10, G10 * -1, G10)</f>
        <v>128220</v>
      </c>
      <c r="AA10" s="16">
        <f>IF(5 = S10, H10 * -1, H10)</f>
        <v>132220</v>
      </c>
      <c r="AB10" s="16">
        <f>IF(5 = S10, I10 * -1, I10)</f>
        <v>141020</v>
      </c>
      <c r="AC10" s="16">
        <f>IF(5 = S10, J10 * -1, J10)</f>
        <v>141690</v>
      </c>
      <c r="AD10" s="16">
        <f>IF(5 = S10, K10 * -1, K10)</f>
        <v>139953.75</v>
      </c>
      <c r="AE10" s="16">
        <f>IF(5 = S10, L10 * -1, L10)</f>
        <v>143420</v>
      </c>
      <c r="AF10" s="16">
        <f>IF(5 = S10, M10 * -1, M10)</f>
        <v>144810</v>
      </c>
      <c r="AG10" s="16">
        <f>IF(5 = S10, N10 * -1, N10)</f>
        <v>145518.85999999999</v>
      </c>
      <c r="AH10" s="16">
        <f>IF(5 = S10, O10 * -1, O10)</f>
        <v>155746</v>
      </c>
      <c r="AI10" s="16">
        <f>IF(5 = S10, Q10 * -1, Q10)</f>
        <v>1357037.89</v>
      </c>
    </row>
    <row r="11" spans="1:35" x14ac:dyDescent="0.25">
      <c r="A11" s="20" t="s">
        <v>41</v>
      </c>
      <c r="B11" s="14" t="s">
        <v>42</v>
      </c>
      <c r="C11" s="17">
        <v>0</v>
      </c>
      <c r="D11" s="17">
        <v>0</v>
      </c>
      <c r="E11" s="17">
        <v>0</v>
      </c>
      <c r="F11" s="22"/>
      <c r="G11" s="17">
        <v>-8072</v>
      </c>
      <c r="H11" s="17">
        <v>-8287</v>
      </c>
      <c r="I11" s="17">
        <v>-12872</v>
      </c>
      <c r="J11" s="17">
        <v>-10610</v>
      </c>
      <c r="K11" s="17">
        <v>-9460</v>
      </c>
      <c r="L11" s="17">
        <v>-9155</v>
      </c>
      <c r="M11" s="17">
        <v>-8895</v>
      </c>
      <c r="N11" s="17">
        <v>-9270</v>
      </c>
      <c r="O11" s="17">
        <v>-16520.34</v>
      </c>
      <c r="P11" s="22"/>
      <c r="Q11" s="17">
        <v>-93141.34</v>
      </c>
      <c r="S11" s="15">
        <v>4</v>
      </c>
      <c r="T11" s="14" t="s">
        <v>1</v>
      </c>
      <c r="U11" s="14" t="s">
        <v>40</v>
      </c>
      <c r="W11" s="16">
        <f>IF(5 = S11, C11 * -1, C11)</f>
        <v>0</v>
      </c>
      <c r="X11" s="16">
        <f>IF(5 = S11, D11 * -1, D11)</f>
        <v>0</v>
      </c>
      <c r="Y11" s="16">
        <f>IF(5 = S11, E11 * -1, E11)</f>
        <v>0</v>
      </c>
      <c r="Z11" s="16">
        <f>IF(5 = S11, G11 * -1, G11)</f>
        <v>-8072</v>
      </c>
      <c r="AA11" s="16">
        <f>IF(5 = S11, H11 * -1, H11)</f>
        <v>-8287</v>
      </c>
      <c r="AB11" s="16">
        <f>IF(5 = S11, I11 * -1, I11)</f>
        <v>-12872</v>
      </c>
      <c r="AC11" s="16">
        <f>IF(5 = S11, J11 * -1, J11)</f>
        <v>-10610</v>
      </c>
      <c r="AD11" s="16">
        <f>IF(5 = S11, K11 * -1, K11)</f>
        <v>-9460</v>
      </c>
      <c r="AE11" s="16">
        <f>IF(5 = S11, L11 * -1, L11)</f>
        <v>-9155</v>
      </c>
      <c r="AF11" s="16">
        <f>IF(5 = S11, M11 * -1, M11)</f>
        <v>-8895</v>
      </c>
      <c r="AG11" s="16">
        <f>IF(5 = S11, N11 * -1, N11)</f>
        <v>-9270</v>
      </c>
      <c r="AH11" s="16">
        <f>IF(5 = S11, O11 * -1, O11)</f>
        <v>-16520.34</v>
      </c>
      <c r="AI11" s="16">
        <f>IF(5 = S11, Q11 * -1, Q11)</f>
        <v>-93141.34</v>
      </c>
    </row>
    <row r="12" spans="1:35" x14ac:dyDescent="0.25">
      <c r="B12" s="12" t="s">
        <v>37</v>
      </c>
      <c r="C12" s="11">
        <f>IF(5 = S12, W12 * -1, W12)</f>
        <v>0</v>
      </c>
      <c r="D12" s="11">
        <f>IF(5 = S12, X12 * -1, X12)</f>
        <v>0</v>
      </c>
      <c r="E12" s="11">
        <f>IF(5 = S12, Y12 * -1, Y12)</f>
        <v>84439.28</v>
      </c>
      <c r="F12" s="11"/>
      <c r="G12" s="11">
        <f>IF(5 = S12, Z12 * -1, Z12)</f>
        <v>120148</v>
      </c>
      <c r="H12" s="11">
        <f>IF(5 = S12, AA12 * -1, AA12)</f>
        <v>123933</v>
      </c>
      <c r="I12" s="11">
        <f>IF(5 = S12, AB12 * -1, AB12)</f>
        <v>128148</v>
      </c>
      <c r="J12" s="11">
        <f>IF(5 = S12, AC12 * -1, AC12)</f>
        <v>131080</v>
      </c>
      <c r="K12" s="11">
        <f>IF(5 = S12, AD12 * -1, AD12)</f>
        <v>130493.75</v>
      </c>
      <c r="L12" s="11">
        <f>IF(5 = S12, AE12 * -1, AE12)</f>
        <v>134265</v>
      </c>
      <c r="M12" s="11">
        <f>IF(5 = S12, AF12 * -1, AF12)</f>
        <v>135915</v>
      </c>
      <c r="N12" s="11">
        <f>IF(5 = S12, AG12 * -1, AG12)</f>
        <v>136248.85999999999</v>
      </c>
      <c r="O12" s="11">
        <f>IF(5 = S12, AH12 * -1, AH12)</f>
        <v>139225.66</v>
      </c>
      <c r="P12" s="11"/>
      <c r="Q12" s="11">
        <f>IF(5 = S12, AI12 * -1, AI12)</f>
        <v>1263896.5499999998</v>
      </c>
      <c r="S12" s="9">
        <v>4</v>
      </c>
      <c r="T12" s="8" t="str">
        <f>T11</f>
        <v>Haven at South Mountain Apartments</v>
      </c>
      <c r="U12" s="8" t="str">
        <f>U11</f>
        <v>6519</v>
      </c>
      <c r="V12" s="9">
        <f>V11</f>
        <v>0</v>
      </c>
      <c r="W12" s="10">
        <f t="shared" ref="W12:AI12" si="0">SUM(W10:W11)</f>
        <v>0</v>
      </c>
      <c r="X12" s="10">
        <f t="shared" si="0"/>
        <v>0</v>
      </c>
      <c r="Y12" s="10">
        <f t="shared" si="0"/>
        <v>84439.28</v>
      </c>
      <c r="Z12" s="10">
        <f t="shared" si="0"/>
        <v>120148</v>
      </c>
      <c r="AA12" s="10">
        <f t="shared" si="0"/>
        <v>123933</v>
      </c>
      <c r="AB12" s="10">
        <f t="shared" si="0"/>
        <v>128148</v>
      </c>
      <c r="AC12" s="10">
        <f t="shared" si="0"/>
        <v>131080</v>
      </c>
      <c r="AD12" s="10">
        <f t="shared" si="0"/>
        <v>130493.75</v>
      </c>
      <c r="AE12" s="10">
        <f t="shared" si="0"/>
        <v>134265</v>
      </c>
      <c r="AF12" s="10">
        <f t="shared" si="0"/>
        <v>135915</v>
      </c>
      <c r="AG12" s="10">
        <f t="shared" si="0"/>
        <v>136248.85999999999</v>
      </c>
      <c r="AH12" s="10">
        <f t="shared" si="0"/>
        <v>139225.66</v>
      </c>
      <c r="AI12" s="10">
        <f t="shared" si="0"/>
        <v>1263896.5499999998</v>
      </c>
    </row>
    <row r="14" spans="1:35" x14ac:dyDescent="0.25">
      <c r="A14" s="18" t="s">
        <v>43</v>
      </c>
    </row>
    <row r="15" spans="1:35" x14ac:dyDescent="0.25">
      <c r="A15" s="20" t="s">
        <v>44</v>
      </c>
      <c r="B15" s="14" t="s">
        <v>45</v>
      </c>
      <c r="C15" s="17">
        <v>0</v>
      </c>
      <c r="D15" s="17">
        <v>0</v>
      </c>
      <c r="E15" s="17">
        <v>0</v>
      </c>
      <c r="F15" s="22"/>
      <c r="G15" s="17">
        <v>-823.5</v>
      </c>
      <c r="H15" s="17">
        <v>0</v>
      </c>
      <c r="I15" s="17">
        <v>-2519.65</v>
      </c>
      <c r="J15" s="17">
        <v>1209.8699999999999</v>
      </c>
      <c r="K15" s="17">
        <v>-9010.94</v>
      </c>
      <c r="L15" s="17">
        <v>0</v>
      </c>
      <c r="M15" s="17">
        <v>-1905.23</v>
      </c>
      <c r="N15" s="17">
        <v>-852.2</v>
      </c>
      <c r="O15" s="17">
        <v>-407.03</v>
      </c>
      <c r="P15" s="22"/>
      <c r="Q15" s="17">
        <v>-14308.68</v>
      </c>
      <c r="S15" s="15">
        <v>4</v>
      </c>
      <c r="T15" s="14" t="s">
        <v>1</v>
      </c>
      <c r="U15" s="14" t="s">
        <v>40</v>
      </c>
      <c r="W15" s="16">
        <f>IF(5 = S15, C15 * -1, C15)</f>
        <v>0</v>
      </c>
      <c r="X15" s="16">
        <f>IF(5 = S15, D15 * -1, D15)</f>
        <v>0</v>
      </c>
      <c r="Y15" s="16">
        <f>IF(5 = S15, E15 * -1, E15)</f>
        <v>0</v>
      </c>
      <c r="Z15" s="16">
        <f>IF(5 = S15, G15 * -1, G15)</f>
        <v>-823.5</v>
      </c>
      <c r="AA15" s="16">
        <f>IF(5 = S15, H15 * -1, H15)</f>
        <v>0</v>
      </c>
      <c r="AB15" s="16">
        <f>IF(5 = S15, I15 * -1, I15)</f>
        <v>-2519.65</v>
      </c>
      <c r="AC15" s="16">
        <f>IF(5 = S15, J15 * -1, J15)</f>
        <v>1209.8699999999999</v>
      </c>
      <c r="AD15" s="16">
        <f>IF(5 = S15, K15 * -1, K15)</f>
        <v>-9010.94</v>
      </c>
      <c r="AE15" s="16">
        <f>IF(5 = S15, L15 * -1, L15)</f>
        <v>0</v>
      </c>
      <c r="AF15" s="16">
        <f>IF(5 = S15, M15 * -1, M15)</f>
        <v>-1905.23</v>
      </c>
      <c r="AG15" s="16">
        <f>IF(5 = S15, N15 * -1, N15)</f>
        <v>-852.2</v>
      </c>
      <c r="AH15" s="16">
        <f>IF(5 = S15, O15 * -1, O15)</f>
        <v>-407.03</v>
      </c>
      <c r="AI15" s="16">
        <f>IF(5 = S15, Q15 * -1, Q15)</f>
        <v>-14308.68</v>
      </c>
    </row>
    <row r="16" spans="1:35" x14ac:dyDescent="0.25">
      <c r="A16" s="20" t="s">
        <v>46</v>
      </c>
      <c r="B16" s="14" t="s">
        <v>47</v>
      </c>
      <c r="C16" s="17">
        <v>0</v>
      </c>
      <c r="D16" s="17">
        <v>0</v>
      </c>
      <c r="E16" s="17">
        <v>0</v>
      </c>
      <c r="F16" s="22"/>
      <c r="G16" s="17">
        <v>-585.84</v>
      </c>
      <c r="H16" s="17">
        <v>-428</v>
      </c>
      <c r="I16" s="17">
        <v>-1759</v>
      </c>
      <c r="J16" s="17">
        <v>-300</v>
      </c>
      <c r="K16" s="17">
        <v>-300</v>
      </c>
      <c r="L16" s="17">
        <v>0</v>
      </c>
      <c r="M16" s="17">
        <v>-125</v>
      </c>
      <c r="N16" s="17">
        <v>0</v>
      </c>
      <c r="O16" s="17">
        <v>0</v>
      </c>
      <c r="P16" s="22"/>
      <c r="Q16" s="17">
        <v>-3497.84</v>
      </c>
      <c r="S16" s="15">
        <v>4</v>
      </c>
      <c r="T16" s="14" t="s">
        <v>1</v>
      </c>
      <c r="U16" s="14" t="s">
        <v>40</v>
      </c>
      <c r="W16" s="16">
        <f>IF(5 = S16, C16 * -1, C16)</f>
        <v>0</v>
      </c>
      <c r="X16" s="16">
        <f>IF(5 = S16, D16 * -1, D16)</f>
        <v>0</v>
      </c>
      <c r="Y16" s="16">
        <f>IF(5 = S16, E16 * -1, E16)</f>
        <v>0</v>
      </c>
      <c r="Z16" s="16">
        <f>IF(5 = S16, G16 * -1, G16)</f>
        <v>-585.84</v>
      </c>
      <c r="AA16" s="16">
        <f>IF(5 = S16, H16 * -1, H16)</f>
        <v>-428</v>
      </c>
      <c r="AB16" s="16">
        <f>IF(5 = S16, I16 * -1, I16)</f>
        <v>-1759</v>
      </c>
      <c r="AC16" s="16">
        <f>IF(5 = S16, J16 * -1, J16)</f>
        <v>-300</v>
      </c>
      <c r="AD16" s="16">
        <f>IF(5 = S16, K16 * -1, K16)</f>
        <v>-300</v>
      </c>
      <c r="AE16" s="16">
        <f>IF(5 = S16, L16 * -1, L16)</f>
        <v>0</v>
      </c>
      <c r="AF16" s="16">
        <f>IF(5 = S16, M16 * -1, M16)</f>
        <v>-125</v>
      </c>
      <c r="AG16" s="16">
        <f>IF(5 = S16, N16 * -1, N16)</f>
        <v>0</v>
      </c>
      <c r="AH16" s="16">
        <f>IF(5 = S16, O16 * -1, O16)</f>
        <v>0</v>
      </c>
      <c r="AI16" s="16">
        <f>IF(5 = S16, Q16 * -1, Q16)</f>
        <v>-3497.84</v>
      </c>
    </row>
    <row r="17" spans="1:35" x14ac:dyDescent="0.25">
      <c r="A17" s="20" t="s">
        <v>48</v>
      </c>
      <c r="B17" s="14" t="s">
        <v>49</v>
      </c>
      <c r="C17" s="17">
        <v>0</v>
      </c>
      <c r="D17" s="17">
        <v>0</v>
      </c>
      <c r="E17" s="17">
        <v>0</v>
      </c>
      <c r="F17" s="22"/>
      <c r="G17" s="17">
        <v>-227</v>
      </c>
      <c r="H17" s="17">
        <v>0</v>
      </c>
      <c r="I17" s="17">
        <v>-289.51</v>
      </c>
      <c r="J17" s="17">
        <v>0</v>
      </c>
      <c r="K17" s="17">
        <v>-123.1</v>
      </c>
      <c r="L17" s="17">
        <v>0</v>
      </c>
      <c r="M17" s="17">
        <v>-55</v>
      </c>
      <c r="N17" s="17">
        <v>0</v>
      </c>
      <c r="O17" s="17">
        <v>0</v>
      </c>
      <c r="P17" s="22"/>
      <c r="Q17" s="17">
        <v>-694.61</v>
      </c>
      <c r="S17" s="15">
        <v>4</v>
      </c>
      <c r="T17" s="14" t="s">
        <v>1</v>
      </c>
      <c r="U17" s="14" t="s">
        <v>40</v>
      </c>
      <c r="W17" s="16">
        <f>IF(5 = S17, C17 * -1, C17)</f>
        <v>0</v>
      </c>
      <c r="X17" s="16">
        <f>IF(5 = S17, D17 * -1, D17)</f>
        <v>0</v>
      </c>
      <c r="Y17" s="16">
        <f>IF(5 = S17, E17 * -1, E17)</f>
        <v>0</v>
      </c>
      <c r="Z17" s="16">
        <f>IF(5 = S17, G17 * -1, G17)</f>
        <v>-227</v>
      </c>
      <c r="AA17" s="16">
        <f>IF(5 = S17, H17 * -1, H17)</f>
        <v>0</v>
      </c>
      <c r="AB17" s="16">
        <f>IF(5 = S17, I17 * -1, I17)</f>
        <v>-289.51</v>
      </c>
      <c r="AC17" s="16">
        <f>IF(5 = S17, J17 * -1, J17)</f>
        <v>0</v>
      </c>
      <c r="AD17" s="16">
        <f>IF(5 = S17, K17 * -1, K17)</f>
        <v>-123.1</v>
      </c>
      <c r="AE17" s="16">
        <f>IF(5 = S17, L17 * -1, L17)</f>
        <v>0</v>
      </c>
      <c r="AF17" s="16">
        <f>IF(5 = S17, M17 * -1, M17)</f>
        <v>-55</v>
      </c>
      <c r="AG17" s="16">
        <f>IF(5 = S17, N17 * -1, N17)</f>
        <v>0</v>
      </c>
      <c r="AH17" s="16">
        <f>IF(5 = S17, O17 * -1, O17)</f>
        <v>0</v>
      </c>
      <c r="AI17" s="16">
        <f>IF(5 = S17, Q17 * -1, Q17)</f>
        <v>-694.61</v>
      </c>
    </row>
    <row r="18" spans="1:35" x14ac:dyDescent="0.25">
      <c r="A18" s="20" t="s">
        <v>50</v>
      </c>
      <c r="B18" s="14" t="s">
        <v>51</v>
      </c>
      <c r="C18" s="17">
        <v>0</v>
      </c>
      <c r="D18" s="17">
        <v>0</v>
      </c>
      <c r="E18" s="17">
        <v>0</v>
      </c>
      <c r="F18" s="22"/>
      <c r="G18" s="17">
        <v>-10559.06</v>
      </c>
      <c r="H18" s="17">
        <v>-14984.42</v>
      </c>
      <c r="I18" s="17">
        <v>-13419.2</v>
      </c>
      <c r="J18" s="17">
        <v>-10782.78</v>
      </c>
      <c r="K18" s="17">
        <v>-12651.54</v>
      </c>
      <c r="L18" s="17">
        <v>-3452.82</v>
      </c>
      <c r="M18" s="17">
        <v>-3395.58</v>
      </c>
      <c r="N18" s="17">
        <v>-1221.29</v>
      </c>
      <c r="O18" s="17">
        <v>-1377.27</v>
      </c>
      <c r="P18" s="22"/>
      <c r="Q18" s="17">
        <v>-71843.960000000006</v>
      </c>
      <c r="S18" s="15">
        <v>4</v>
      </c>
      <c r="T18" s="14" t="s">
        <v>1</v>
      </c>
      <c r="U18" s="14" t="s">
        <v>40</v>
      </c>
      <c r="W18" s="16">
        <f>IF(5 = S18, C18 * -1, C18)</f>
        <v>0</v>
      </c>
      <c r="X18" s="16">
        <f>IF(5 = S18, D18 * -1, D18)</f>
        <v>0</v>
      </c>
      <c r="Y18" s="16">
        <f>IF(5 = S18, E18 * -1, E18)</f>
        <v>0</v>
      </c>
      <c r="Z18" s="16">
        <f>IF(5 = S18, G18 * -1, G18)</f>
        <v>-10559.06</v>
      </c>
      <c r="AA18" s="16">
        <f>IF(5 = S18, H18 * -1, H18)</f>
        <v>-14984.42</v>
      </c>
      <c r="AB18" s="16">
        <f>IF(5 = S18, I18 * -1, I18)</f>
        <v>-13419.2</v>
      </c>
      <c r="AC18" s="16">
        <f>IF(5 = S18, J18 * -1, J18)</f>
        <v>-10782.78</v>
      </c>
      <c r="AD18" s="16">
        <f>IF(5 = S18, K18 * -1, K18)</f>
        <v>-12651.54</v>
      </c>
      <c r="AE18" s="16">
        <f>IF(5 = S18, L18 * -1, L18)</f>
        <v>-3452.82</v>
      </c>
      <c r="AF18" s="16">
        <f>IF(5 = S18, M18 * -1, M18)</f>
        <v>-3395.58</v>
      </c>
      <c r="AG18" s="16">
        <f>IF(5 = S18, N18 * -1, N18)</f>
        <v>-1221.29</v>
      </c>
      <c r="AH18" s="16">
        <f>IF(5 = S18, O18 * -1, O18)</f>
        <v>-1377.27</v>
      </c>
      <c r="AI18" s="16">
        <f>IF(5 = S18, Q18 * -1, Q18)</f>
        <v>-71843.960000000006</v>
      </c>
    </row>
    <row r="19" spans="1:35" x14ac:dyDescent="0.25">
      <c r="B19" s="12" t="s">
        <v>43</v>
      </c>
      <c r="C19" s="11">
        <f>IF(5 = S19, W19 * -1, W19)</f>
        <v>0</v>
      </c>
      <c r="D19" s="11">
        <f>IF(5 = S19, X19 * -1, X19)</f>
        <v>0</v>
      </c>
      <c r="E19" s="11">
        <f>IF(5 = S19, Y19 * -1, Y19)</f>
        <v>0</v>
      </c>
      <c r="F19" s="11"/>
      <c r="G19" s="11">
        <f>IF(5 = S19, Z19 * -1, Z19)</f>
        <v>-12195.4</v>
      </c>
      <c r="H19" s="11">
        <f>IF(5 = S19, AA19 * -1, AA19)</f>
        <v>-15412.42</v>
      </c>
      <c r="I19" s="11">
        <f>IF(5 = S19, AB19 * -1, AB19)</f>
        <v>-17987.36</v>
      </c>
      <c r="J19" s="11">
        <f>IF(5 = S19, AC19 * -1, AC19)</f>
        <v>-9872.91</v>
      </c>
      <c r="K19" s="11">
        <f>IF(5 = S19, AD19 * -1, AD19)</f>
        <v>-22085.58</v>
      </c>
      <c r="L19" s="11">
        <f>IF(5 = S19, AE19 * -1, AE19)</f>
        <v>-3452.82</v>
      </c>
      <c r="M19" s="11">
        <f>IF(5 = S19, AF19 * -1, AF19)</f>
        <v>-5480.8099999999995</v>
      </c>
      <c r="N19" s="11">
        <f>IF(5 = S19, AG19 * -1, AG19)</f>
        <v>-2073.4899999999998</v>
      </c>
      <c r="O19" s="11">
        <f>IF(5 = S19, AH19 * -1, AH19)</f>
        <v>-1784.3</v>
      </c>
      <c r="P19" s="11"/>
      <c r="Q19" s="11">
        <f>IF(5 = S19, AI19 * -1, AI19)</f>
        <v>-90345.090000000011</v>
      </c>
      <c r="S19" s="9">
        <v>4</v>
      </c>
      <c r="T19" s="8" t="str">
        <f>T18</f>
        <v>Haven at South Mountain Apartments</v>
      </c>
      <c r="U19" s="8" t="str">
        <f>U18</f>
        <v>6519</v>
      </c>
      <c r="V19" s="9">
        <f>V18</f>
        <v>0</v>
      </c>
      <c r="W19" s="10">
        <f t="shared" ref="W19:AI19" si="1">SUM(W15:W18)</f>
        <v>0</v>
      </c>
      <c r="X19" s="10">
        <f t="shared" si="1"/>
        <v>0</v>
      </c>
      <c r="Y19" s="10">
        <f t="shared" si="1"/>
        <v>0</v>
      </c>
      <c r="Z19" s="10">
        <f t="shared" si="1"/>
        <v>-12195.4</v>
      </c>
      <c r="AA19" s="10">
        <f t="shared" si="1"/>
        <v>-15412.42</v>
      </c>
      <c r="AB19" s="10">
        <f t="shared" si="1"/>
        <v>-17987.36</v>
      </c>
      <c r="AC19" s="10">
        <f t="shared" si="1"/>
        <v>-9872.91</v>
      </c>
      <c r="AD19" s="10">
        <f t="shared" si="1"/>
        <v>-22085.58</v>
      </c>
      <c r="AE19" s="10">
        <f t="shared" si="1"/>
        <v>-3452.82</v>
      </c>
      <c r="AF19" s="10">
        <f t="shared" si="1"/>
        <v>-5480.8099999999995</v>
      </c>
      <c r="AG19" s="10">
        <f t="shared" si="1"/>
        <v>-2073.4899999999998</v>
      </c>
      <c r="AH19" s="10">
        <f t="shared" si="1"/>
        <v>-1784.3</v>
      </c>
      <c r="AI19" s="10">
        <f t="shared" si="1"/>
        <v>-90345.090000000011</v>
      </c>
    </row>
    <row r="21" spans="1:35" x14ac:dyDescent="0.25">
      <c r="B21" s="12" t="s">
        <v>52</v>
      </c>
      <c r="C21" s="11">
        <f>IF(5 = S21, W21 * -1, W21)</f>
        <v>0</v>
      </c>
      <c r="D21" s="11">
        <f>IF(5 = S21, X21 * -1, X21)</f>
        <v>0</v>
      </c>
      <c r="E21" s="11">
        <f>IF(5 = S21, Y21 * -1, Y21)</f>
        <v>84439.28</v>
      </c>
      <c r="F21" s="11"/>
      <c r="G21" s="11">
        <f>IF(5 = S21, Z21 * -1, Z21)</f>
        <v>107952.6</v>
      </c>
      <c r="H21" s="11">
        <f>IF(5 = S21, AA21 * -1, AA21)</f>
        <v>108520.58</v>
      </c>
      <c r="I21" s="11">
        <f>IF(5 = S21, AB21 * -1, AB21)</f>
        <v>110160.64</v>
      </c>
      <c r="J21" s="11">
        <f>IF(5 = S21, AC21 * -1, AC21)</f>
        <v>121207.09</v>
      </c>
      <c r="K21" s="11">
        <f>IF(5 = S21, AD21 * -1, AD21)</f>
        <v>108408.17</v>
      </c>
      <c r="L21" s="11">
        <f>IF(5 = S21, AE21 * -1, AE21)</f>
        <v>130812.18</v>
      </c>
      <c r="M21" s="11">
        <f>IF(5 = S21, AF21 * -1, AF21)</f>
        <v>130434.19</v>
      </c>
      <c r="N21" s="11">
        <f>IF(5 = S21, AG21 * -1, AG21)</f>
        <v>134175.37</v>
      </c>
      <c r="O21" s="11">
        <f>IF(5 = S21, AH21 * -1, AH21)</f>
        <v>137441.36000000002</v>
      </c>
      <c r="P21" s="11"/>
      <c r="Q21" s="11">
        <f>IF(5 = S21, AI21 * -1, AI21)</f>
        <v>1173551.4599999997</v>
      </c>
      <c r="S21" s="9">
        <v>4</v>
      </c>
      <c r="T21" s="8" t="str">
        <f>T18</f>
        <v>Haven at South Mountain Apartments</v>
      </c>
      <c r="U21" s="8" t="str">
        <f>U18</f>
        <v>6519</v>
      </c>
      <c r="V21" s="9">
        <f>V18</f>
        <v>0</v>
      </c>
      <c r="W21" s="10">
        <f t="shared" ref="W21:AI21" si="2">SUM(W10:W11)+SUM(W15:W18)</f>
        <v>0</v>
      </c>
      <c r="X21" s="10">
        <f t="shared" si="2"/>
        <v>0</v>
      </c>
      <c r="Y21" s="10">
        <f t="shared" si="2"/>
        <v>84439.28</v>
      </c>
      <c r="Z21" s="10">
        <f t="shared" si="2"/>
        <v>107952.6</v>
      </c>
      <c r="AA21" s="10">
        <f t="shared" si="2"/>
        <v>108520.58</v>
      </c>
      <c r="AB21" s="10">
        <f t="shared" si="2"/>
        <v>110160.64</v>
      </c>
      <c r="AC21" s="10">
        <f t="shared" si="2"/>
        <v>121207.09</v>
      </c>
      <c r="AD21" s="10">
        <f t="shared" si="2"/>
        <v>108408.17</v>
      </c>
      <c r="AE21" s="10">
        <f t="shared" si="2"/>
        <v>130812.18</v>
      </c>
      <c r="AF21" s="10">
        <f t="shared" si="2"/>
        <v>130434.19</v>
      </c>
      <c r="AG21" s="10">
        <f t="shared" si="2"/>
        <v>134175.37</v>
      </c>
      <c r="AH21" s="10">
        <f t="shared" si="2"/>
        <v>137441.36000000002</v>
      </c>
      <c r="AI21" s="10">
        <f t="shared" si="2"/>
        <v>1173551.4599999997</v>
      </c>
    </row>
    <row r="23" spans="1:35" x14ac:dyDescent="0.25">
      <c r="A23" s="13" t="s">
        <v>53</v>
      </c>
    </row>
    <row r="24" spans="1:35" x14ac:dyDescent="0.25">
      <c r="A24" s="19" t="s">
        <v>54</v>
      </c>
      <c r="B24" s="14" t="s">
        <v>55</v>
      </c>
      <c r="C24" s="17">
        <v>0</v>
      </c>
      <c r="D24" s="17">
        <v>0</v>
      </c>
      <c r="E24" s="17">
        <v>100</v>
      </c>
      <c r="F24" s="22"/>
      <c r="G24" s="17">
        <v>800</v>
      </c>
      <c r="H24" s="17">
        <v>1000</v>
      </c>
      <c r="I24" s="17">
        <v>1000</v>
      </c>
      <c r="J24" s="17">
        <v>800</v>
      </c>
      <c r="K24" s="17">
        <v>900</v>
      </c>
      <c r="L24" s="17">
        <v>1000</v>
      </c>
      <c r="M24" s="17">
        <v>860</v>
      </c>
      <c r="N24" s="17">
        <v>750</v>
      </c>
      <c r="O24" s="17">
        <v>1250</v>
      </c>
      <c r="P24" s="22"/>
      <c r="Q24" s="17">
        <v>8460</v>
      </c>
      <c r="S24" s="15">
        <v>4</v>
      </c>
      <c r="T24" s="14" t="s">
        <v>1</v>
      </c>
      <c r="U24" s="14" t="s">
        <v>40</v>
      </c>
      <c r="W24" s="16">
        <f t="shared" ref="W24:W44" si="3">IF(5 = S24, C24 * -1, C24)</f>
        <v>0</v>
      </c>
      <c r="X24" s="16">
        <f t="shared" ref="X24:X44" si="4">IF(5 = S24, D24 * -1, D24)</f>
        <v>0</v>
      </c>
      <c r="Y24" s="16">
        <f t="shared" ref="Y24:Y44" si="5">IF(5 = S24, E24 * -1, E24)</f>
        <v>100</v>
      </c>
      <c r="Z24" s="16">
        <f t="shared" ref="Z24:Z44" si="6">IF(5 = S24, G24 * -1, G24)</f>
        <v>800</v>
      </c>
      <c r="AA24" s="16">
        <f t="shared" ref="AA24:AA44" si="7">IF(5 = S24, H24 * -1, H24)</f>
        <v>1000</v>
      </c>
      <c r="AB24" s="16">
        <f t="shared" ref="AB24:AB44" si="8">IF(5 = S24, I24 * -1, I24)</f>
        <v>1000</v>
      </c>
      <c r="AC24" s="16">
        <f t="shared" ref="AC24:AC44" si="9">IF(5 = S24, J24 * -1, J24)</f>
        <v>800</v>
      </c>
      <c r="AD24" s="16">
        <f t="shared" ref="AD24:AD44" si="10">IF(5 = S24, K24 * -1, K24)</f>
        <v>900</v>
      </c>
      <c r="AE24" s="16">
        <f t="shared" ref="AE24:AE44" si="11">IF(5 = S24, L24 * -1, L24)</f>
        <v>1000</v>
      </c>
      <c r="AF24" s="16">
        <f t="shared" ref="AF24:AF44" si="12">IF(5 = S24, M24 * -1, M24)</f>
        <v>860</v>
      </c>
      <c r="AG24" s="16">
        <f t="shared" ref="AG24:AG44" si="13">IF(5 = S24, N24 * -1, N24)</f>
        <v>750</v>
      </c>
      <c r="AH24" s="16">
        <f t="shared" ref="AH24:AH44" si="14">IF(5 = S24, O24 * -1, O24)</f>
        <v>1250</v>
      </c>
      <c r="AI24" s="16">
        <f t="shared" ref="AI24:AI44" si="15">IF(5 = S24, Q24 * -1, Q24)</f>
        <v>8460</v>
      </c>
    </row>
    <row r="25" spans="1:35" x14ac:dyDescent="0.25">
      <c r="A25" s="19" t="s">
        <v>56</v>
      </c>
      <c r="B25" s="14" t="s">
        <v>57</v>
      </c>
      <c r="C25" s="17">
        <v>0</v>
      </c>
      <c r="D25" s="17">
        <v>0</v>
      </c>
      <c r="E25" s="17">
        <v>35</v>
      </c>
      <c r="F25" s="22"/>
      <c r="G25" s="17">
        <v>385</v>
      </c>
      <c r="H25" s="17">
        <v>490</v>
      </c>
      <c r="I25" s="17">
        <v>525</v>
      </c>
      <c r="J25" s="17">
        <v>455</v>
      </c>
      <c r="K25" s="17">
        <v>630</v>
      </c>
      <c r="L25" s="17">
        <v>695</v>
      </c>
      <c r="M25" s="17">
        <v>560</v>
      </c>
      <c r="N25" s="17">
        <v>440</v>
      </c>
      <c r="O25" s="17">
        <v>720</v>
      </c>
      <c r="P25" s="22"/>
      <c r="Q25" s="17">
        <v>4935</v>
      </c>
      <c r="S25" s="15">
        <v>4</v>
      </c>
      <c r="T25" s="14" t="s">
        <v>1</v>
      </c>
      <c r="U25" s="14" t="s">
        <v>40</v>
      </c>
      <c r="W25" s="16">
        <f t="shared" si="3"/>
        <v>0</v>
      </c>
      <c r="X25" s="16">
        <f t="shared" si="4"/>
        <v>0</v>
      </c>
      <c r="Y25" s="16">
        <f t="shared" si="5"/>
        <v>35</v>
      </c>
      <c r="Z25" s="16">
        <f t="shared" si="6"/>
        <v>385</v>
      </c>
      <c r="AA25" s="16">
        <f t="shared" si="7"/>
        <v>490</v>
      </c>
      <c r="AB25" s="16">
        <f t="shared" si="8"/>
        <v>525</v>
      </c>
      <c r="AC25" s="16">
        <f t="shared" si="9"/>
        <v>455</v>
      </c>
      <c r="AD25" s="16">
        <f t="shared" si="10"/>
        <v>630</v>
      </c>
      <c r="AE25" s="16">
        <f t="shared" si="11"/>
        <v>695</v>
      </c>
      <c r="AF25" s="16">
        <f t="shared" si="12"/>
        <v>560</v>
      </c>
      <c r="AG25" s="16">
        <f t="shared" si="13"/>
        <v>440</v>
      </c>
      <c r="AH25" s="16">
        <f t="shared" si="14"/>
        <v>720</v>
      </c>
      <c r="AI25" s="16">
        <f t="shared" si="15"/>
        <v>4935</v>
      </c>
    </row>
    <row r="26" spans="1:35" x14ac:dyDescent="0.25">
      <c r="A26" s="19" t="s">
        <v>58</v>
      </c>
      <c r="B26" s="14" t="s">
        <v>59</v>
      </c>
      <c r="C26" s="17">
        <v>0</v>
      </c>
      <c r="D26" s="17">
        <v>0</v>
      </c>
      <c r="E26" s="17">
        <v>0</v>
      </c>
      <c r="F26" s="22"/>
      <c r="G26" s="17">
        <v>0</v>
      </c>
      <c r="H26" s="17">
        <v>0</v>
      </c>
      <c r="I26" s="17">
        <v>1265.1500000000001</v>
      </c>
      <c r="J26" s="17">
        <v>0</v>
      </c>
      <c r="K26" s="17">
        <v>0</v>
      </c>
      <c r="L26" s="17">
        <v>1256.68</v>
      </c>
      <c r="M26" s="17">
        <v>0</v>
      </c>
      <c r="N26" s="17">
        <v>0</v>
      </c>
      <c r="O26" s="17">
        <v>1332.84</v>
      </c>
      <c r="P26" s="22"/>
      <c r="Q26" s="17">
        <v>3854.67</v>
      </c>
      <c r="S26" s="15">
        <v>4</v>
      </c>
      <c r="T26" s="14" t="s">
        <v>1</v>
      </c>
      <c r="U26" s="14" t="s">
        <v>40</v>
      </c>
      <c r="W26" s="16">
        <f t="shared" si="3"/>
        <v>0</v>
      </c>
      <c r="X26" s="16">
        <f t="shared" si="4"/>
        <v>0</v>
      </c>
      <c r="Y26" s="16">
        <f t="shared" si="5"/>
        <v>0</v>
      </c>
      <c r="Z26" s="16">
        <f t="shared" si="6"/>
        <v>0</v>
      </c>
      <c r="AA26" s="16">
        <f t="shared" si="7"/>
        <v>0</v>
      </c>
      <c r="AB26" s="16">
        <f t="shared" si="8"/>
        <v>1265.1500000000001</v>
      </c>
      <c r="AC26" s="16">
        <f t="shared" si="9"/>
        <v>0</v>
      </c>
      <c r="AD26" s="16">
        <f t="shared" si="10"/>
        <v>0</v>
      </c>
      <c r="AE26" s="16">
        <f t="shared" si="11"/>
        <v>1256.68</v>
      </c>
      <c r="AF26" s="16">
        <f t="shared" si="12"/>
        <v>0</v>
      </c>
      <c r="AG26" s="16">
        <f t="shared" si="13"/>
        <v>0</v>
      </c>
      <c r="AH26" s="16">
        <f t="shared" si="14"/>
        <v>1332.84</v>
      </c>
      <c r="AI26" s="16">
        <f t="shared" si="15"/>
        <v>3854.67</v>
      </c>
    </row>
    <row r="27" spans="1:35" x14ac:dyDescent="0.25">
      <c r="A27" s="19" t="s">
        <v>60</v>
      </c>
      <c r="B27" s="14" t="s">
        <v>61</v>
      </c>
      <c r="C27" s="17">
        <v>0</v>
      </c>
      <c r="D27" s="17">
        <v>0</v>
      </c>
      <c r="E27" s="17">
        <v>0</v>
      </c>
      <c r="F27" s="22"/>
      <c r="G27" s="17">
        <v>0</v>
      </c>
      <c r="H27" s="17">
        <v>350</v>
      </c>
      <c r="I27" s="17">
        <v>1500</v>
      </c>
      <c r="J27" s="17">
        <v>700.13</v>
      </c>
      <c r="K27" s="17">
        <v>3075.94</v>
      </c>
      <c r="L27" s="17">
        <v>2533.14</v>
      </c>
      <c r="M27" s="17">
        <v>2645.08</v>
      </c>
      <c r="N27" s="17">
        <v>0</v>
      </c>
      <c r="O27" s="17">
        <v>2918.53</v>
      </c>
      <c r="P27" s="22"/>
      <c r="Q27" s="17">
        <v>13722.82</v>
      </c>
      <c r="S27" s="15">
        <v>4</v>
      </c>
      <c r="T27" s="14" t="s">
        <v>1</v>
      </c>
      <c r="U27" s="14" t="s">
        <v>40</v>
      </c>
      <c r="W27" s="16">
        <f t="shared" si="3"/>
        <v>0</v>
      </c>
      <c r="X27" s="16">
        <f t="shared" si="4"/>
        <v>0</v>
      </c>
      <c r="Y27" s="16">
        <f t="shared" si="5"/>
        <v>0</v>
      </c>
      <c r="Z27" s="16">
        <f t="shared" si="6"/>
        <v>0</v>
      </c>
      <c r="AA27" s="16">
        <f t="shared" si="7"/>
        <v>350</v>
      </c>
      <c r="AB27" s="16">
        <f t="shared" si="8"/>
        <v>1500</v>
      </c>
      <c r="AC27" s="16">
        <f t="shared" si="9"/>
        <v>700.13</v>
      </c>
      <c r="AD27" s="16">
        <f t="shared" si="10"/>
        <v>3075.94</v>
      </c>
      <c r="AE27" s="16">
        <f t="shared" si="11"/>
        <v>2533.14</v>
      </c>
      <c r="AF27" s="16">
        <f t="shared" si="12"/>
        <v>2645.08</v>
      </c>
      <c r="AG27" s="16">
        <f t="shared" si="13"/>
        <v>0</v>
      </c>
      <c r="AH27" s="16">
        <f t="shared" si="14"/>
        <v>2918.53</v>
      </c>
      <c r="AI27" s="16">
        <f t="shared" si="15"/>
        <v>13722.82</v>
      </c>
    </row>
    <row r="28" spans="1:35" x14ac:dyDescent="0.25">
      <c r="A28" s="19" t="s">
        <v>62</v>
      </c>
      <c r="B28" s="14" t="s">
        <v>63</v>
      </c>
      <c r="C28" s="17">
        <v>0</v>
      </c>
      <c r="D28" s="17">
        <v>0</v>
      </c>
      <c r="E28" s="17">
        <v>0</v>
      </c>
      <c r="F28" s="22"/>
      <c r="G28" s="17">
        <v>258.67</v>
      </c>
      <c r="H28" s="17">
        <v>165</v>
      </c>
      <c r="I28" s="17">
        <v>1415.7</v>
      </c>
      <c r="J28" s="17">
        <v>615.24</v>
      </c>
      <c r="K28" s="17">
        <v>460</v>
      </c>
      <c r="L28" s="17">
        <v>120</v>
      </c>
      <c r="M28" s="17">
        <v>380</v>
      </c>
      <c r="N28" s="17">
        <v>139.65</v>
      </c>
      <c r="O28" s="17">
        <v>0</v>
      </c>
      <c r="P28" s="22"/>
      <c r="Q28" s="17">
        <v>3554.26</v>
      </c>
      <c r="S28" s="15">
        <v>4</v>
      </c>
      <c r="T28" s="14" t="s">
        <v>1</v>
      </c>
      <c r="U28" s="14" t="s">
        <v>40</v>
      </c>
      <c r="W28" s="16">
        <f t="shared" si="3"/>
        <v>0</v>
      </c>
      <c r="X28" s="16">
        <f t="shared" si="4"/>
        <v>0</v>
      </c>
      <c r="Y28" s="16">
        <f t="shared" si="5"/>
        <v>0</v>
      </c>
      <c r="Z28" s="16">
        <f t="shared" si="6"/>
        <v>258.67</v>
      </c>
      <c r="AA28" s="16">
        <f t="shared" si="7"/>
        <v>165</v>
      </c>
      <c r="AB28" s="16">
        <f t="shared" si="8"/>
        <v>1415.7</v>
      </c>
      <c r="AC28" s="16">
        <f t="shared" si="9"/>
        <v>615.24</v>
      </c>
      <c r="AD28" s="16">
        <f t="shared" si="10"/>
        <v>460</v>
      </c>
      <c r="AE28" s="16">
        <f t="shared" si="11"/>
        <v>120</v>
      </c>
      <c r="AF28" s="16">
        <f t="shared" si="12"/>
        <v>380</v>
      </c>
      <c r="AG28" s="16">
        <f t="shared" si="13"/>
        <v>139.65</v>
      </c>
      <c r="AH28" s="16">
        <f t="shared" si="14"/>
        <v>0</v>
      </c>
      <c r="AI28" s="16">
        <f t="shared" si="15"/>
        <v>3554.26</v>
      </c>
    </row>
    <row r="29" spans="1:35" x14ac:dyDescent="0.25">
      <c r="A29" s="19" t="s">
        <v>64</v>
      </c>
      <c r="B29" s="14" t="s">
        <v>65</v>
      </c>
      <c r="C29" s="17">
        <v>0</v>
      </c>
      <c r="D29" s="17">
        <v>0</v>
      </c>
      <c r="E29" s="17">
        <v>0</v>
      </c>
      <c r="F29" s="22"/>
      <c r="G29" s="17">
        <v>930</v>
      </c>
      <c r="H29" s="17">
        <v>177.99</v>
      </c>
      <c r="I29" s="17">
        <v>1110</v>
      </c>
      <c r="J29" s="17">
        <v>1271.9000000000001</v>
      </c>
      <c r="K29" s="17">
        <v>456.8</v>
      </c>
      <c r="L29" s="17">
        <v>0</v>
      </c>
      <c r="M29" s="17">
        <v>353</v>
      </c>
      <c r="N29" s="17">
        <v>600</v>
      </c>
      <c r="O29" s="17">
        <v>1024</v>
      </c>
      <c r="P29" s="22"/>
      <c r="Q29" s="17">
        <v>5923.69</v>
      </c>
      <c r="S29" s="15">
        <v>4</v>
      </c>
      <c r="T29" s="14" t="s">
        <v>1</v>
      </c>
      <c r="U29" s="14" t="s">
        <v>40</v>
      </c>
      <c r="W29" s="16">
        <f t="shared" si="3"/>
        <v>0</v>
      </c>
      <c r="X29" s="16">
        <f t="shared" si="4"/>
        <v>0</v>
      </c>
      <c r="Y29" s="16">
        <f t="shared" si="5"/>
        <v>0</v>
      </c>
      <c r="Z29" s="16">
        <f t="shared" si="6"/>
        <v>930</v>
      </c>
      <c r="AA29" s="16">
        <f t="shared" si="7"/>
        <v>177.99</v>
      </c>
      <c r="AB29" s="16">
        <f t="shared" si="8"/>
        <v>1110</v>
      </c>
      <c r="AC29" s="16">
        <f t="shared" si="9"/>
        <v>1271.9000000000001</v>
      </c>
      <c r="AD29" s="16">
        <f t="shared" si="10"/>
        <v>456.8</v>
      </c>
      <c r="AE29" s="16">
        <f t="shared" si="11"/>
        <v>0</v>
      </c>
      <c r="AF29" s="16">
        <f t="shared" si="12"/>
        <v>353</v>
      </c>
      <c r="AG29" s="16">
        <f t="shared" si="13"/>
        <v>600</v>
      </c>
      <c r="AH29" s="16">
        <f t="shared" si="14"/>
        <v>1024</v>
      </c>
      <c r="AI29" s="16">
        <f t="shared" si="15"/>
        <v>5923.69</v>
      </c>
    </row>
    <row r="30" spans="1:35" x14ac:dyDescent="0.25">
      <c r="A30" s="19" t="s">
        <v>66</v>
      </c>
      <c r="B30" s="14" t="s">
        <v>67</v>
      </c>
      <c r="C30" s="17">
        <v>0</v>
      </c>
      <c r="D30" s="17">
        <v>0</v>
      </c>
      <c r="E30" s="17">
        <v>0</v>
      </c>
      <c r="F30" s="22"/>
      <c r="G30" s="17">
        <v>0</v>
      </c>
      <c r="H30" s="17">
        <v>48.31</v>
      </c>
      <c r="I30" s="17">
        <v>0</v>
      </c>
      <c r="J30" s="17">
        <v>0</v>
      </c>
      <c r="K30" s="17">
        <v>80.39</v>
      </c>
      <c r="L30" s="17">
        <v>0</v>
      </c>
      <c r="M30" s="17">
        <v>0</v>
      </c>
      <c r="N30" s="17">
        <v>240.87</v>
      </c>
      <c r="O30" s="17">
        <v>0</v>
      </c>
      <c r="P30" s="22"/>
      <c r="Q30" s="17">
        <v>369.57</v>
      </c>
      <c r="S30" s="15">
        <v>4</v>
      </c>
      <c r="T30" s="14" t="s">
        <v>1</v>
      </c>
      <c r="U30" s="14" t="s">
        <v>40</v>
      </c>
      <c r="W30" s="16">
        <f t="shared" si="3"/>
        <v>0</v>
      </c>
      <c r="X30" s="16">
        <f t="shared" si="4"/>
        <v>0</v>
      </c>
      <c r="Y30" s="16">
        <f t="shared" si="5"/>
        <v>0</v>
      </c>
      <c r="Z30" s="16">
        <f t="shared" si="6"/>
        <v>0</v>
      </c>
      <c r="AA30" s="16">
        <f t="shared" si="7"/>
        <v>48.31</v>
      </c>
      <c r="AB30" s="16">
        <f t="shared" si="8"/>
        <v>0</v>
      </c>
      <c r="AC30" s="16">
        <f t="shared" si="9"/>
        <v>0</v>
      </c>
      <c r="AD30" s="16">
        <f t="shared" si="10"/>
        <v>80.39</v>
      </c>
      <c r="AE30" s="16">
        <f t="shared" si="11"/>
        <v>0</v>
      </c>
      <c r="AF30" s="16">
        <f t="shared" si="12"/>
        <v>0</v>
      </c>
      <c r="AG30" s="16">
        <f t="shared" si="13"/>
        <v>240.87</v>
      </c>
      <c r="AH30" s="16">
        <f t="shared" si="14"/>
        <v>0</v>
      </c>
      <c r="AI30" s="16">
        <f t="shared" si="15"/>
        <v>369.57</v>
      </c>
    </row>
    <row r="31" spans="1:35" x14ac:dyDescent="0.25">
      <c r="A31" s="19" t="s">
        <v>68</v>
      </c>
      <c r="B31" s="14" t="s">
        <v>69</v>
      </c>
      <c r="C31" s="17">
        <v>0</v>
      </c>
      <c r="D31" s="17">
        <v>0</v>
      </c>
      <c r="E31" s="17">
        <v>0</v>
      </c>
      <c r="F31" s="22"/>
      <c r="G31" s="17">
        <v>10</v>
      </c>
      <c r="H31" s="17">
        <v>0</v>
      </c>
      <c r="I31" s="17">
        <v>0</v>
      </c>
      <c r="J31" s="17">
        <v>15</v>
      </c>
      <c r="K31" s="17">
        <v>45</v>
      </c>
      <c r="L31" s="17">
        <v>100</v>
      </c>
      <c r="M31" s="17">
        <v>20</v>
      </c>
      <c r="N31" s="17">
        <v>0</v>
      </c>
      <c r="O31" s="17">
        <v>45</v>
      </c>
      <c r="P31" s="22"/>
      <c r="Q31" s="17">
        <v>235</v>
      </c>
      <c r="S31" s="15">
        <v>4</v>
      </c>
      <c r="T31" s="14" t="s">
        <v>1</v>
      </c>
      <c r="U31" s="14" t="s">
        <v>40</v>
      </c>
      <c r="W31" s="16">
        <f t="shared" si="3"/>
        <v>0</v>
      </c>
      <c r="X31" s="16">
        <f t="shared" si="4"/>
        <v>0</v>
      </c>
      <c r="Y31" s="16">
        <f t="shared" si="5"/>
        <v>0</v>
      </c>
      <c r="Z31" s="16">
        <f t="shared" si="6"/>
        <v>10</v>
      </c>
      <c r="AA31" s="16">
        <f t="shared" si="7"/>
        <v>0</v>
      </c>
      <c r="AB31" s="16">
        <f t="shared" si="8"/>
        <v>0</v>
      </c>
      <c r="AC31" s="16">
        <f t="shared" si="9"/>
        <v>15</v>
      </c>
      <c r="AD31" s="16">
        <f t="shared" si="10"/>
        <v>45</v>
      </c>
      <c r="AE31" s="16">
        <f t="shared" si="11"/>
        <v>100</v>
      </c>
      <c r="AF31" s="16">
        <f t="shared" si="12"/>
        <v>20</v>
      </c>
      <c r="AG31" s="16">
        <f t="shared" si="13"/>
        <v>0</v>
      </c>
      <c r="AH31" s="16">
        <f t="shared" si="14"/>
        <v>45</v>
      </c>
      <c r="AI31" s="16">
        <f t="shared" si="15"/>
        <v>235</v>
      </c>
    </row>
    <row r="32" spans="1:35" x14ac:dyDescent="0.25">
      <c r="A32" s="19" t="s">
        <v>70</v>
      </c>
      <c r="B32" s="14" t="s">
        <v>71</v>
      </c>
      <c r="C32" s="17">
        <v>0</v>
      </c>
      <c r="D32" s="17">
        <v>0</v>
      </c>
      <c r="E32" s="17">
        <v>137</v>
      </c>
      <c r="F32" s="22"/>
      <c r="G32" s="17">
        <v>1865.21</v>
      </c>
      <c r="H32" s="17">
        <v>1720</v>
      </c>
      <c r="I32" s="17">
        <v>1829.65</v>
      </c>
      <c r="J32" s="17">
        <v>2020.35</v>
      </c>
      <c r="K32" s="17">
        <v>497.27</v>
      </c>
      <c r="L32" s="17">
        <v>1379</v>
      </c>
      <c r="M32" s="17">
        <v>2220</v>
      </c>
      <c r="N32" s="17">
        <v>756</v>
      </c>
      <c r="O32" s="17">
        <v>2220</v>
      </c>
      <c r="P32" s="22"/>
      <c r="Q32" s="17">
        <v>14644.48</v>
      </c>
      <c r="S32" s="15">
        <v>4</v>
      </c>
      <c r="T32" s="14" t="s">
        <v>1</v>
      </c>
      <c r="U32" s="14" t="s">
        <v>40</v>
      </c>
      <c r="W32" s="16">
        <f t="shared" si="3"/>
        <v>0</v>
      </c>
      <c r="X32" s="16">
        <f t="shared" si="4"/>
        <v>0</v>
      </c>
      <c r="Y32" s="16">
        <f t="shared" si="5"/>
        <v>137</v>
      </c>
      <c r="Z32" s="16">
        <f t="shared" si="6"/>
        <v>1865.21</v>
      </c>
      <c r="AA32" s="16">
        <f t="shared" si="7"/>
        <v>1720</v>
      </c>
      <c r="AB32" s="16">
        <f t="shared" si="8"/>
        <v>1829.65</v>
      </c>
      <c r="AC32" s="16">
        <f t="shared" si="9"/>
        <v>2020.35</v>
      </c>
      <c r="AD32" s="16">
        <f t="shared" si="10"/>
        <v>497.27</v>
      </c>
      <c r="AE32" s="16">
        <f t="shared" si="11"/>
        <v>1379</v>
      </c>
      <c r="AF32" s="16">
        <f t="shared" si="12"/>
        <v>2220</v>
      </c>
      <c r="AG32" s="16">
        <f t="shared" si="13"/>
        <v>756</v>
      </c>
      <c r="AH32" s="16">
        <f t="shared" si="14"/>
        <v>2220</v>
      </c>
      <c r="AI32" s="16">
        <f t="shared" si="15"/>
        <v>14644.48</v>
      </c>
    </row>
    <row r="33" spans="1:35" x14ac:dyDescent="0.25">
      <c r="A33" s="19" t="s">
        <v>72</v>
      </c>
      <c r="B33" s="14" t="s">
        <v>73</v>
      </c>
      <c r="C33" s="17">
        <v>0</v>
      </c>
      <c r="D33" s="17">
        <v>0</v>
      </c>
      <c r="E33" s="17">
        <v>355</v>
      </c>
      <c r="F33" s="22"/>
      <c r="G33" s="17">
        <v>0</v>
      </c>
      <c r="H33" s="17">
        <v>666.12</v>
      </c>
      <c r="I33" s="17">
        <v>297.49</v>
      </c>
      <c r="J33" s="17">
        <v>208.23</v>
      </c>
      <c r="K33" s="17">
        <v>283.25</v>
      </c>
      <c r="L33" s="17">
        <v>73.64</v>
      </c>
      <c r="M33" s="17">
        <v>85.03</v>
      </c>
      <c r="N33" s="17">
        <v>0</v>
      </c>
      <c r="O33" s="17">
        <v>0</v>
      </c>
      <c r="P33" s="22"/>
      <c r="Q33" s="17">
        <v>1968.76</v>
      </c>
      <c r="S33" s="15">
        <v>4</v>
      </c>
      <c r="T33" s="14" t="s">
        <v>1</v>
      </c>
      <c r="U33" s="14" t="s">
        <v>40</v>
      </c>
      <c r="W33" s="16">
        <f t="shared" si="3"/>
        <v>0</v>
      </c>
      <c r="X33" s="16">
        <f t="shared" si="4"/>
        <v>0</v>
      </c>
      <c r="Y33" s="16">
        <f t="shared" si="5"/>
        <v>355</v>
      </c>
      <c r="Z33" s="16">
        <f t="shared" si="6"/>
        <v>0</v>
      </c>
      <c r="AA33" s="16">
        <f t="shared" si="7"/>
        <v>666.12</v>
      </c>
      <c r="AB33" s="16">
        <f t="shared" si="8"/>
        <v>297.49</v>
      </c>
      <c r="AC33" s="16">
        <f t="shared" si="9"/>
        <v>208.23</v>
      </c>
      <c r="AD33" s="16">
        <f t="shared" si="10"/>
        <v>283.25</v>
      </c>
      <c r="AE33" s="16">
        <f t="shared" si="11"/>
        <v>73.64</v>
      </c>
      <c r="AF33" s="16">
        <f t="shared" si="12"/>
        <v>85.03</v>
      </c>
      <c r="AG33" s="16">
        <f t="shared" si="13"/>
        <v>0</v>
      </c>
      <c r="AH33" s="16">
        <f t="shared" si="14"/>
        <v>0</v>
      </c>
      <c r="AI33" s="16">
        <f t="shared" si="15"/>
        <v>1968.76</v>
      </c>
    </row>
    <row r="34" spans="1:35" x14ac:dyDescent="0.25">
      <c r="A34" s="19" t="s">
        <v>74</v>
      </c>
      <c r="B34" s="14" t="s">
        <v>75</v>
      </c>
      <c r="C34" s="17">
        <v>0</v>
      </c>
      <c r="D34" s="17">
        <v>0</v>
      </c>
      <c r="E34" s="17">
        <v>198</v>
      </c>
      <c r="F34" s="22"/>
      <c r="G34" s="17">
        <v>301</v>
      </c>
      <c r="H34" s="17">
        <v>65</v>
      </c>
      <c r="I34" s="17">
        <v>500</v>
      </c>
      <c r="J34" s="17">
        <v>484</v>
      </c>
      <c r="K34" s="17">
        <v>0</v>
      </c>
      <c r="L34" s="17">
        <v>13</v>
      </c>
      <c r="M34" s="17">
        <v>1140</v>
      </c>
      <c r="N34" s="17">
        <v>-33</v>
      </c>
      <c r="O34" s="17">
        <v>300</v>
      </c>
      <c r="P34" s="22"/>
      <c r="Q34" s="17">
        <v>2968</v>
      </c>
      <c r="S34" s="15">
        <v>4</v>
      </c>
      <c r="T34" s="14" t="s">
        <v>1</v>
      </c>
      <c r="U34" s="14" t="s">
        <v>40</v>
      </c>
      <c r="W34" s="16">
        <f t="shared" si="3"/>
        <v>0</v>
      </c>
      <c r="X34" s="16">
        <f t="shared" si="4"/>
        <v>0</v>
      </c>
      <c r="Y34" s="16">
        <f t="shared" si="5"/>
        <v>198</v>
      </c>
      <c r="Z34" s="16">
        <f t="shared" si="6"/>
        <v>301</v>
      </c>
      <c r="AA34" s="16">
        <f t="shared" si="7"/>
        <v>65</v>
      </c>
      <c r="AB34" s="16">
        <f t="shared" si="8"/>
        <v>500</v>
      </c>
      <c r="AC34" s="16">
        <f t="shared" si="9"/>
        <v>484</v>
      </c>
      <c r="AD34" s="16">
        <f t="shared" si="10"/>
        <v>0</v>
      </c>
      <c r="AE34" s="16">
        <f t="shared" si="11"/>
        <v>13</v>
      </c>
      <c r="AF34" s="16">
        <f t="shared" si="12"/>
        <v>1140</v>
      </c>
      <c r="AG34" s="16">
        <f t="shared" si="13"/>
        <v>-33</v>
      </c>
      <c r="AH34" s="16">
        <f t="shared" si="14"/>
        <v>300</v>
      </c>
      <c r="AI34" s="16">
        <f t="shared" si="15"/>
        <v>2968</v>
      </c>
    </row>
    <row r="35" spans="1:35" x14ac:dyDescent="0.25">
      <c r="A35" s="19" t="s">
        <v>76</v>
      </c>
      <c r="B35" s="14" t="s">
        <v>77</v>
      </c>
      <c r="C35" s="17">
        <v>0</v>
      </c>
      <c r="D35" s="17">
        <v>0</v>
      </c>
      <c r="E35" s="17">
        <v>0.01</v>
      </c>
      <c r="F35" s="22"/>
      <c r="G35" s="17">
        <v>0</v>
      </c>
      <c r="H35" s="17">
        <v>310.18</v>
      </c>
      <c r="I35" s="17">
        <v>1995</v>
      </c>
      <c r="J35" s="17">
        <v>800</v>
      </c>
      <c r="K35" s="17">
        <v>975</v>
      </c>
      <c r="L35" s="17">
        <v>0</v>
      </c>
      <c r="M35" s="17">
        <v>0</v>
      </c>
      <c r="N35" s="17">
        <v>0</v>
      </c>
      <c r="O35" s="17">
        <v>0</v>
      </c>
      <c r="P35" s="22"/>
      <c r="Q35" s="17">
        <v>4080.19</v>
      </c>
      <c r="S35" s="15">
        <v>4</v>
      </c>
      <c r="T35" s="14" t="s">
        <v>1</v>
      </c>
      <c r="U35" s="14" t="s">
        <v>40</v>
      </c>
      <c r="W35" s="16">
        <f t="shared" si="3"/>
        <v>0</v>
      </c>
      <c r="X35" s="16">
        <f t="shared" si="4"/>
        <v>0</v>
      </c>
      <c r="Y35" s="16">
        <f t="shared" si="5"/>
        <v>0.01</v>
      </c>
      <c r="Z35" s="16">
        <f t="shared" si="6"/>
        <v>0</v>
      </c>
      <c r="AA35" s="16">
        <f t="shared" si="7"/>
        <v>310.18</v>
      </c>
      <c r="AB35" s="16">
        <f t="shared" si="8"/>
        <v>1995</v>
      </c>
      <c r="AC35" s="16">
        <f t="shared" si="9"/>
        <v>800</v>
      </c>
      <c r="AD35" s="16">
        <f t="shared" si="10"/>
        <v>975</v>
      </c>
      <c r="AE35" s="16">
        <f t="shared" si="11"/>
        <v>0</v>
      </c>
      <c r="AF35" s="16">
        <f t="shared" si="12"/>
        <v>0</v>
      </c>
      <c r="AG35" s="16">
        <f t="shared" si="13"/>
        <v>0</v>
      </c>
      <c r="AH35" s="16">
        <f t="shared" si="14"/>
        <v>0</v>
      </c>
      <c r="AI35" s="16">
        <f t="shared" si="15"/>
        <v>4080.19</v>
      </c>
    </row>
    <row r="36" spans="1:35" x14ac:dyDescent="0.25">
      <c r="A36" s="19" t="s">
        <v>78</v>
      </c>
      <c r="B36" s="14" t="s">
        <v>79</v>
      </c>
      <c r="C36" s="17">
        <v>0</v>
      </c>
      <c r="D36" s="17">
        <v>0</v>
      </c>
      <c r="E36" s="17">
        <v>0</v>
      </c>
      <c r="F36" s="22"/>
      <c r="G36" s="17">
        <v>400</v>
      </c>
      <c r="H36" s="17">
        <v>561.29</v>
      </c>
      <c r="I36" s="17">
        <v>200</v>
      </c>
      <c r="J36" s="17">
        <v>487.1</v>
      </c>
      <c r="K36" s="17">
        <v>-288.24</v>
      </c>
      <c r="L36" s="17">
        <v>100</v>
      </c>
      <c r="M36" s="17">
        <v>0</v>
      </c>
      <c r="N36" s="17">
        <v>0</v>
      </c>
      <c r="O36" s="17">
        <v>0</v>
      </c>
      <c r="P36" s="22"/>
      <c r="Q36" s="17">
        <v>1460.15</v>
      </c>
      <c r="S36" s="15">
        <v>4</v>
      </c>
      <c r="T36" s="14" t="s">
        <v>1</v>
      </c>
      <c r="U36" s="14" t="s">
        <v>40</v>
      </c>
      <c r="W36" s="16">
        <f t="shared" si="3"/>
        <v>0</v>
      </c>
      <c r="X36" s="16">
        <f t="shared" si="4"/>
        <v>0</v>
      </c>
      <c r="Y36" s="16">
        <f t="shared" si="5"/>
        <v>0</v>
      </c>
      <c r="Z36" s="16">
        <f t="shared" si="6"/>
        <v>400</v>
      </c>
      <c r="AA36" s="16">
        <f t="shared" si="7"/>
        <v>561.29</v>
      </c>
      <c r="AB36" s="16">
        <f t="shared" si="8"/>
        <v>200</v>
      </c>
      <c r="AC36" s="16">
        <f t="shared" si="9"/>
        <v>487.1</v>
      </c>
      <c r="AD36" s="16">
        <f t="shared" si="10"/>
        <v>-288.24</v>
      </c>
      <c r="AE36" s="16">
        <f t="shared" si="11"/>
        <v>100</v>
      </c>
      <c r="AF36" s="16">
        <f t="shared" si="12"/>
        <v>0</v>
      </c>
      <c r="AG36" s="16">
        <f t="shared" si="13"/>
        <v>0</v>
      </c>
      <c r="AH36" s="16">
        <f t="shared" si="14"/>
        <v>0</v>
      </c>
      <c r="AI36" s="16">
        <f t="shared" si="15"/>
        <v>1460.15</v>
      </c>
    </row>
    <row r="37" spans="1:35" x14ac:dyDescent="0.25">
      <c r="A37" s="19" t="s">
        <v>80</v>
      </c>
      <c r="B37" s="14" t="s">
        <v>81</v>
      </c>
      <c r="C37" s="17">
        <v>0</v>
      </c>
      <c r="D37" s="17">
        <v>0</v>
      </c>
      <c r="E37" s="17">
        <v>0</v>
      </c>
      <c r="F37" s="22"/>
      <c r="G37" s="17">
        <v>0</v>
      </c>
      <c r="H37" s="17">
        <v>88.3</v>
      </c>
      <c r="I37" s="17">
        <v>25</v>
      </c>
      <c r="J37" s="17">
        <v>25</v>
      </c>
      <c r="K37" s="17">
        <v>0</v>
      </c>
      <c r="L37" s="17">
        <v>25</v>
      </c>
      <c r="M37" s="17">
        <v>50</v>
      </c>
      <c r="N37" s="17">
        <v>0</v>
      </c>
      <c r="O37" s="17">
        <v>77.88</v>
      </c>
      <c r="P37" s="22"/>
      <c r="Q37" s="17">
        <v>291.18</v>
      </c>
      <c r="S37" s="15">
        <v>4</v>
      </c>
      <c r="T37" s="14" t="s">
        <v>1</v>
      </c>
      <c r="U37" s="14" t="s">
        <v>40</v>
      </c>
      <c r="W37" s="16">
        <f t="shared" si="3"/>
        <v>0</v>
      </c>
      <c r="X37" s="16">
        <f t="shared" si="4"/>
        <v>0</v>
      </c>
      <c r="Y37" s="16">
        <f t="shared" si="5"/>
        <v>0</v>
      </c>
      <c r="Z37" s="16">
        <f t="shared" si="6"/>
        <v>0</v>
      </c>
      <c r="AA37" s="16">
        <f t="shared" si="7"/>
        <v>88.3</v>
      </c>
      <c r="AB37" s="16">
        <f t="shared" si="8"/>
        <v>25</v>
      </c>
      <c r="AC37" s="16">
        <f t="shared" si="9"/>
        <v>25</v>
      </c>
      <c r="AD37" s="16">
        <f t="shared" si="10"/>
        <v>0</v>
      </c>
      <c r="AE37" s="16">
        <f t="shared" si="11"/>
        <v>25</v>
      </c>
      <c r="AF37" s="16">
        <f t="shared" si="12"/>
        <v>50</v>
      </c>
      <c r="AG37" s="16">
        <f t="shared" si="13"/>
        <v>0</v>
      </c>
      <c r="AH37" s="16">
        <f t="shared" si="14"/>
        <v>77.88</v>
      </c>
      <c r="AI37" s="16">
        <f t="shared" si="15"/>
        <v>291.18</v>
      </c>
    </row>
    <row r="38" spans="1:35" x14ac:dyDescent="0.25">
      <c r="A38" s="19" t="s">
        <v>82</v>
      </c>
      <c r="B38" s="14" t="s">
        <v>83</v>
      </c>
      <c r="C38" s="17">
        <v>0</v>
      </c>
      <c r="D38" s="17">
        <v>0</v>
      </c>
      <c r="E38" s="17">
        <v>0</v>
      </c>
      <c r="F38" s="22"/>
      <c r="G38" s="17">
        <v>0</v>
      </c>
      <c r="H38" s="17">
        <v>400</v>
      </c>
      <c r="I38" s="17">
        <v>400</v>
      </c>
      <c r="J38" s="17">
        <v>200</v>
      </c>
      <c r="K38" s="17">
        <v>600</v>
      </c>
      <c r="L38" s="17">
        <v>250</v>
      </c>
      <c r="M38" s="17">
        <v>200</v>
      </c>
      <c r="N38" s="17">
        <v>200</v>
      </c>
      <c r="O38" s="17">
        <v>400</v>
      </c>
      <c r="P38" s="22"/>
      <c r="Q38" s="17">
        <v>2650</v>
      </c>
      <c r="S38" s="15">
        <v>4</v>
      </c>
      <c r="T38" s="14" t="s">
        <v>1</v>
      </c>
      <c r="U38" s="14" t="s">
        <v>40</v>
      </c>
      <c r="W38" s="16">
        <f t="shared" si="3"/>
        <v>0</v>
      </c>
      <c r="X38" s="16">
        <f t="shared" si="4"/>
        <v>0</v>
      </c>
      <c r="Y38" s="16">
        <f t="shared" si="5"/>
        <v>0</v>
      </c>
      <c r="Z38" s="16">
        <f t="shared" si="6"/>
        <v>0</v>
      </c>
      <c r="AA38" s="16">
        <f t="shared" si="7"/>
        <v>400</v>
      </c>
      <c r="AB38" s="16">
        <f t="shared" si="8"/>
        <v>400</v>
      </c>
      <c r="AC38" s="16">
        <f t="shared" si="9"/>
        <v>200</v>
      </c>
      <c r="AD38" s="16">
        <f t="shared" si="10"/>
        <v>600</v>
      </c>
      <c r="AE38" s="16">
        <f t="shared" si="11"/>
        <v>250</v>
      </c>
      <c r="AF38" s="16">
        <f t="shared" si="12"/>
        <v>200</v>
      </c>
      <c r="AG38" s="16">
        <f t="shared" si="13"/>
        <v>200</v>
      </c>
      <c r="AH38" s="16">
        <f t="shared" si="14"/>
        <v>400</v>
      </c>
      <c r="AI38" s="16">
        <f t="shared" si="15"/>
        <v>2650</v>
      </c>
    </row>
    <row r="39" spans="1:35" x14ac:dyDescent="0.25">
      <c r="A39" s="19" t="s">
        <v>84</v>
      </c>
      <c r="B39" s="14" t="s">
        <v>85</v>
      </c>
      <c r="C39" s="17">
        <v>0</v>
      </c>
      <c r="D39" s="17">
        <v>0</v>
      </c>
      <c r="E39" s="17">
        <v>0</v>
      </c>
      <c r="F39" s="22"/>
      <c r="G39" s="17">
        <v>300</v>
      </c>
      <c r="H39" s="17">
        <v>417.74</v>
      </c>
      <c r="I39" s="17">
        <v>500.89</v>
      </c>
      <c r="J39" s="17">
        <v>479.03</v>
      </c>
      <c r="K39" s="17">
        <v>449.01</v>
      </c>
      <c r="L39" s="17">
        <v>494.36</v>
      </c>
      <c r="M39" s="17">
        <v>541.66999999999996</v>
      </c>
      <c r="N39" s="17">
        <v>575</v>
      </c>
      <c r="O39" s="17">
        <v>593.54999999999995</v>
      </c>
      <c r="P39" s="22"/>
      <c r="Q39" s="17">
        <v>4351.25</v>
      </c>
      <c r="S39" s="15">
        <v>4</v>
      </c>
      <c r="T39" s="14" t="s">
        <v>1</v>
      </c>
      <c r="U39" s="14" t="s">
        <v>40</v>
      </c>
      <c r="W39" s="16">
        <f t="shared" si="3"/>
        <v>0</v>
      </c>
      <c r="X39" s="16">
        <f t="shared" si="4"/>
        <v>0</v>
      </c>
      <c r="Y39" s="16">
        <f t="shared" si="5"/>
        <v>0</v>
      </c>
      <c r="Z39" s="16">
        <f t="shared" si="6"/>
        <v>300</v>
      </c>
      <c r="AA39" s="16">
        <f t="shared" si="7"/>
        <v>417.74</v>
      </c>
      <c r="AB39" s="16">
        <f t="shared" si="8"/>
        <v>500.89</v>
      </c>
      <c r="AC39" s="16">
        <f t="shared" si="9"/>
        <v>479.03</v>
      </c>
      <c r="AD39" s="16">
        <f t="shared" si="10"/>
        <v>449.01</v>
      </c>
      <c r="AE39" s="16">
        <f t="shared" si="11"/>
        <v>494.36</v>
      </c>
      <c r="AF39" s="16">
        <f t="shared" si="12"/>
        <v>541.66999999999996</v>
      </c>
      <c r="AG39" s="16">
        <f t="shared" si="13"/>
        <v>575</v>
      </c>
      <c r="AH39" s="16">
        <f t="shared" si="14"/>
        <v>593.54999999999995</v>
      </c>
      <c r="AI39" s="16">
        <f t="shared" si="15"/>
        <v>4351.25</v>
      </c>
    </row>
    <row r="40" spans="1:35" x14ac:dyDescent="0.25">
      <c r="A40" s="19" t="s">
        <v>86</v>
      </c>
      <c r="B40" s="14" t="s">
        <v>87</v>
      </c>
      <c r="C40" s="17">
        <v>0</v>
      </c>
      <c r="D40" s="17">
        <v>0</v>
      </c>
      <c r="E40" s="17">
        <v>0</v>
      </c>
      <c r="F40" s="22"/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35</v>
      </c>
      <c r="N40" s="17">
        <v>0</v>
      </c>
      <c r="O40" s="17">
        <v>0</v>
      </c>
      <c r="P40" s="22"/>
      <c r="Q40" s="17">
        <v>35</v>
      </c>
      <c r="S40" s="15">
        <v>4</v>
      </c>
      <c r="T40" s="14" t="s">
        <v>1</v>
      </c>
      <c r="U40" s="14" t="s">
        <v>40</v>
      </c>
      <c r="W40" s="16">
        <f t="shared" si="3"/>
        <v>0</v>
      </c>
      <c r="X40" s="16">
        <f t="shared" si="4"/>
        <v>0</v>
      </c>
      <c r="Y40" s="16">
        <f t="shared" si="5"/>
        <v>0</v>
      </c>
      <c r="Z40" s="16">
        <f t="shared" si="6"/>
        <v>0</v>
      </c>
      <c r="AA40" s="16">
        <f t="shared" si="7"/>
        <v>0</v>
      </c>
      <c r="AB40" s="16">
        <f t="shared" si="8"/>
        <v>0</v>
      </c>
      <c r="AC40" s="16">
        <f t="shared" si="9"/>
        <v>0</v>
      </c>
      <c r="AD40" s="16">
        <f t="shared" si="10"/>
        <v>0</v>
      </c>
      <c r="AE40" s="16">
        <f t="shared" si="11"/>
        <v>0</v>
      </c>
      <c r="AF40" s="16">
        <f t="shared" si="12"/>
        <v>35</v>
      </c>
      <c r="AG40" s="16">
        <f t="shared" si="13"/>
        <v>0</v>
      </c>
      <c r="AH40" s="16">
        <f t="shared" si="14"/>
        <v>0</v>
      </c>
      <c r="AI40" s="16">
        <f t="shared" si="15"/>
        <v>35</v>
      </c>
    </row>
    <row r="41" spans="1:35" x14ac:dyDescent="0.25">
      <c r="A41" s="19" t="s">
        <v>88</v>
      </c>
      <c r="B41" s="14" t="s">
        <v>89</v>
      </c>
      <c r="C41" s="17">
        <v>0</v>
      </c>
      <c r="D41" s="17">
        <v>0</v>
      </c>
      <c r="E41" s="17">
        <v>0</v>
      </c>
      <c r="F41" s="22"/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15</v>
      </c>
      <c r="P41" s="22"/>
      <c r="Q41" s="17">
        <v>15</v>
      </c>
      <c r="S41" s="15">
        <v>4</v>
      </c>
      <c r="T41" s="14" t="s">
        <v>1</v>
      </c>
      <c r="U41" s="14" t="s">
        <v>40</v>
      </c>
      <c r="W41" s="16">
        <f t="shared" si="3"/>
        <v>0</v>
      </c>
      <c r="X41" s="16">
        <f t="shared" si="4"/>
        <v>0</v>
      </c>
      <c r="Y41" s="16">
        <f t="shared" si="5"/>
        <v>0</v>
      </c>
      <c r="Z41" s="16">
        <f t="shared" si="6"/>
        <v>0</v>
      </c>
      <c r="AA41" s="16">
        <f t="shared" si="7"/>
        <v>0</v>
      </c>
      <c r="AB41" s="16">
        <f t="shared" si="8"/>
        <v>0</v>
      </c>
      <c r="AC41" s="16">
        <f t="shared" si="9"/>
        <v>0</v>
      </c>
      <c r="AD41" s="16">
        <f t="shared" si="10"/>
        <v>0</v>
      </c>
      <c r="AE41" s="16">
        <f t="shared" si="11"/>
        <v>0</v>
      </c>
      <c r="AF41" s="16">
        <f t="shared" si="12"/>
        <v>0</v>
      </c>
      <c r="AG41" s="16">
        <f t="shared" si="13"/>
        <v>0</v>
      </c>
      <c r="AH41" s="16">
        <f t="shared" si="14"/>
        <v>15</v>
      </c>
      <c r="AI41" s="16">
        <f t="shared" si="15"/>
        <v>15</v>
      </c>
    </row>
    <row r="42" spans="1:35" x14ac:dyDescent="0.25">
      <c r="A42" s="19" t="s">
        <v>90</v>
      </c>
      <c r="B42" s="14" t="s">
        <v>91</v>
      </c>
      <c r="C42" s="17">
        <v>0</v>
      </c>
      <c r="D42" s="17">
        <v>0</v>
      </c>
      <c r="E42" s="17">
        <v>0</v>
      </c>
      <c r="F42" s="22"/>
      <c r="G42" s="17">
        <v>250</v>
      </c>
      <c r="H42" s="17">
        <v>250</v>
      </c>
      <c r="I42" s="17">
        <v>244</v>
      </c>
      <c r="J42" s="17">
        <v>250</v>
      </c>
      <c r="K42" s="17">
        <v>250</v>
      </c>
      <c r="L42" s="17">
        <v>250</v>
      </c>
      <c r="M42" s="17">
        <v>0</v>
      </c>
      <c r="N42" s="17">
        <v>0</v>
      </c>
      <c r="O42" s="17">
        <v>0</v>
      </c>
      <c r="P42" s="22"/>
      <c r="Q42" s="17">
        <v>1494</v>
      </c>
      <c r="S42" s="15">
        <v>4</v>
      </c>
      <c r="T42" s="14" t="s">
        <v>1</v>
      </c>
      <c r="U42" s="14" t="s">
        <v>40</v>
      </c>
      <c r="W42" s="16">
        <f t="shared" si="3"/>
        <v>0</v>
      </c>
      <c r="X42" s="16">
        <f t="shared" si="4"/>
        <v>0</v>
      </c>
      <c r="Y42" s="16">
        <f t="shared" si="5"/>
        <v>0</v>
      </c>
      <c r="Z42" s="16">
        <f t="shared" si="6"/>
        <v>250</v>
      </c>
      <c r="AA42" s="16">
        <f t="shared" si="7"/>
        <v>250</v>
      </c>
      <c r="AB42" s="16">
        <f t="shared" si="8"/>
        <v>244</v>
      </c>
      <c r="AC42" s="16">
        <f t="shared" si="9"/>
        <v>250</v>
      </c>
      <c r="AD42" s="16">
        <f t="shared" si="10"/>
        <v>250</v>
      </c>
      <c r="AE42" s="16">
        <f t="shared" si="11"/>
        <v>250</v>
      </c>
      <c r="AF42" s="16">
        <f t="shared" si="12"/>
        <v>0</v>
      </c>
      <c r="AG42" s="16">
        <f t="shared" si="13"/>
        <v>0</v>
      </c>
      <c r="AH42" s="16">
        <f t="shared" si="14"/>
        <v>0</v>
      </c>
      <c r="AI42" s="16">
        <f t="shared" si="15"/>
        <v>1494</v>
      </c>
    </row>
    <row r="43" spans="1:35" x14ac:dyDescent="0.25">
      <c r="A43" s="19" t="s">
        <v>92</v>
      </c>
      <c r="B43" s="14" t="s">
        <v>93</v>
      </c>
      <c r="C43" s="17">
        <v>0</v>
      </c>
      <c r="D43" s="17">
        <v>0</v>
      </c>
      <c r="E43" s="17">
        <v>5300</v>
      </c>
      <c r="F43" s="22"/>
      <c r="G43" s="17">
        <v>-147.58000000000001</v>
      </c>
      <c r="H43" s="17">
        <v>5135.41</v>
      </c>
      <c r="I43" s="17">
        <v>5142.75</v>
      </c>
      <c r="J43" s="17">
        <v>5513.18</v>
      </c>
      <c r="K43" s="17">
        <v>5057.7</v>
      </c>
      <c r="L43" s="17">
        <v>5894.37</v>
      </c>
      <c r="M43" s="17">
        <v>5962.87</v>
      </c>
      <c r="N43" s="17">
        <v>6049.62</v>
      </c>
      <c r="O43" s="17">
        <v>6210.28</v>
      </c>
      <c r="P43" s="22"/>
      <c r="Q43" s="17">
        <v>50118.6</v>
      </c>
      <c r="S43" s="15">
        <v>4</v>
      </c>
      <c r="T43" s="14" t="s">
        <v>1</v>
      </c>
      <c r="U43" s="14" t="s">
        <v>40</v>
      </c>
      <c r="W43" s="16">
        <f t="shared" si="3"/>
        <v>0</v>
      </c>
      <c r="X43" s="16">
        <f t="shared" si="4"/>
        <v>0</v>
      </c>
      <c r="Y43" s="16">
        <f t="shared" si="5"/>
        <v>5300</v>
      </c>
      <c r="Z43" s="16">
        <f t="shared" si="6"/>
        <v>-147.58000000000001</v>
      </c>
      <c r="AA43" s="16">
        <f t="shared" si="7"/>
        <v>5135.41</v>
      </c>
      <c r="AB43" s="16">
        <f t="shared" si="8"/>
        <v>5142.75</v>
      </c>
      <c r="AC43" s="16">
        <f t="shared" si="9"/>
        <v>5513.18</v>
      </c>
      <c r="AD43" s="16">
        <f t="shared" si="10"/>
        <v>5057.7</v>
      </c>
      <c r="AE43" s="16">
        <f t="shared" si="11"/>
        <v>5894.37</v>
      </c>
      <c r="AF43" s="16">
        <f t="shared" si="12"/>
        <v>5962.87</v>
      </c>
      <c r="AG43" s="16">
        <f t="shared" si="13"/>
        <v>6049.62</v>
      </c>
      <c r="AH43" s="16">
        <f t="shared" si="14"/>
        <v>6210.28</v>
      </c>
      <c r="AI43" s="16">
        <f t="shared" si="15"/>
        <v>50118.6</v>
      </c>
    </row>
    <row r="44" spans="1:35" x14ac:dyDescent="0.25">
      <c r="A44" s="19" t="s">
        <v>94</v>
      </c>
      <c r="B44" s="14" t="s">
        <v>95</v>
      </c>
      <c r="C44" s="17">
        <v>0</v>
      </c>
      <c r="D44" s="17">
        <v>0</v>
      </c>
      <c r="E44" s="17">
        <v>0</v>
      </c>
      <c r="F44" s="22"/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55</v>
      </c>
      <c r="M44" s="17">
        <v>-160</v>
      </c>
      <c r="N44" s="17">
        <v>-110</v>
      </c>
      <c r="O44" s="17">
        <v>54.99</v>
      </c>
      <c r="P44" s="22"/>
      <c r="Q44" s="17">
        <v>-160.01</v>
      </c>
      <c r="S44" s="15">
        <v>4</v>
      </c>
      <c r="T44" s="14" t="s">
        <v>1</v>
      </c>
      <c r="U44" s="14" t="s">
        <v>40</v>
      </c>
      <c r="W44" s="16">
        <f t="shared" si="3"/>
        <v>0</v>
      </c>
      <c r="X44" s="16">
        <f t="shared" si="4"/>
        <v>0</v>
      </c>
      <c r="Y44" s="16">
        <f t="shared" si="5"/>
        <v>0</v>
      </c>
      <c r="Z44" s="16">
        <f t="shared" si="6"/>
        <v>0</v>
      </c>
      <c r="AA44" s="16">
        <f t="shared" si="7"/>
        <v>0</v>
      </c>
      <c r="AB44" s="16">
        <f t="shared" si="8"/>
        <v>0</v>
      </c>
      <c r="AC44" s="16">
        <f t="shared" si="9"/>
        <v>0</v>
      </c>
      <c r="AD44" s="16">
        <f t="shared" si="10"/>
        <v>0</v>
      </c>
      <c r="AE44" s="16">
        <f t="shared" si="11"/>
        <v>55</v>
      </c>
      <c r="AF44" s="16">
        <f t="shared" si="12"/>
        <v>-160</v>
      </c>
      <c r="AG44" s="16">
        <f t="shared" si="13"/>
        <v>-110</v>
      </c>
      <c r="AH44" s="16">
        <f t="shared" si="14"/>
        <v>54.99</v>
      </c>
      <c r="AI44" s="16">
        <f t="shared" si="15"/>
        <v>-160.01</v>
      </c>
    </row>
    <row r="45" spans="1:35" x14ac:dyDescent="0.25">
      <c r="B45" s="12" t="s">
        <v>53</v>
      </c>
      <c r="C45" s="11">
        <f>IF(5 = S45, W45 * -1, W45)</f>
        <v>0</v>
      </c>
      <c r="D45" s="11">
        <f>IF(5 = S45, X45 * -1, X45)</f>
        <v>0</v>
      </c>
      <c r="E45" s="11">
        <f>IF(5 = S45, Y45 * -1, Y45)</f>
        <v>6125.01</v>
      </c>
      <c r="F45" s="11"/>
      <c r="G45" s="11">
        <f>IF(5 = S45, Z45 * -1, Z45)</f>
        <v>5352.3</v>
      </c>
      <c r="H45" s="11">
        <f>IF(5 = S45, AA45 * -1, AA45)</f>
        <v>11845.34</v>
      </c>
      <c r="I45" s="11">
        <f>IF(5 = S45, AB45 * -1, AB45)</f>
        <v>17950.629999999997</v>
      </c>
      <c r="J45" s="11">
        <f>IF(5 = S45, AC45 * -1, AC45)</f>
        <v>14324.16</v>
      </c>
      <c r="K45" s="11">
        <f>IF(5 = S45, AD45 * -1, AD45)</f>
        <v>13472.120000000003</v>
      </c>
      <c r="L45" s="11">
        <f>IF(5 = S45, AE45 * -1, AE45)</f>
        <v>14239.189999999999</v>
      </c>
      <c r="M45" s="11">
        <f>IF(5 = S45, AF45 * -1, AF45)</f>
        <v>14892.650000000001</v>
      </c>
      <c r="N45" s="11">
        <f>IF(5 = S45, AG45 * -1, AG45)</f>
        <v>9608.14</v>
      </c>
      <c r="O45" s="11">
        <f>IF(5 = S45, AH45 * -1, AH45)</f>
        <v>17162.07</v>
      </c>
      <c r="P45" s="11"/>
      <c r="Q45" s="11">
        <f>IF(5 = S45, AI45 * -1, AI45)</f>
        <v>124971.61</v>
      </c>
      <c r="S45" s="9">
        <v>4</v>
      </c>
      <c r="T45" s="8" t="str">
        <f>T44</f>
        <v>Haven at South Mountain Apartments</v>
      </c>
      <c r="U45" s="8" t="str">
        <f>U44</f>
        <v>6519</v>
      </c>
      <c r="V45" s="9">
        <f>V44</f>
        <v>0</v>
      </c>
      <c r="W45" s="10">
        <f t="shared" ref="W45:AI45" si="16">SUM(W24:W44)</f>
        <v>0</v>
      </c>
      <c r="X45" s="10">
        <f t="shared" si="16"/>
        <v>0</v>
      </c>
      <c r="Y45" s="10">
        <f t="shared" si="16"/>
        <v>6125.01</v>
      </c>
      <c r="Z45" s="10">
        <f t="shared" si="16"/>
        <v>5352.3</v>
      </c>
      <c r="AA45" s="10">
        <f t="shared" si="16"/>
        <v>11845.34</v>
      </c>
      <c r="AB45" s="10">
        <f t="shared" si="16"/>
        <v>17950.629999999997</v>
      </c>
      <c r="AC45" s="10">
        <f t="shared" si="16"/>
        <v>14324.16</v>
      </c>
      <c r="AD45" s="10">
        <f t="shared" si="16"/>
        <v>13472.120000000003</v>
      </c>
      <c r="AE45" s="10">
        <f t="shared" si="16"/>
        <v>14239.189999999999</v>
      </c>
      <c r="AF45" s="10">
        <f t="shared" si="16"/>
        <v>14892.650000000001</v>
      </c>
      <c r="AG45" s="10">
        <f t="shared" si="16"/>
        <v>9608.14</v>
      </c>
      <c r="AH45" s="10">
        <f t="shared" si="16"/>
        <v>17162.07</v>
      </c>
      <c r="AI45" s="10">
        <f t="shared" si="16"/>
        <v>124971.61</v>
      </c>
    </row>
    <row r="47" spans="1:35" x14ac:dyDescent="0.25">
      <c r="B47" s="12" t="s">
        <v>36</v>
      </c>
      <c r="C47" s="11">
        <f>IF(5 = S47, W47 * -1, W47)</f>
        <v>0</v>
      </c>
      <c r="D47" s="11">
        <f>IF(5 = S47, X47 * -1, X47)</f>
        <v>0</v>
      </c>
      <c r="E47" s="11">
        <f>IF(5 = S47, Y47 * -1, Y47)</f>
        <v>90564.29</v>
      </c>
      <c r="F47" s="11"/>
      <c r="G47" s="11">
        <f>IF(5 = S47, Z47 * -1, Z47)</f>
        <v>113304.90000000001</v>
      </c>
      <c r="H47" s="11">
        <f>IF(5 = S47, AA47 * -1, AA47)</f>
        <v>120365.92</v>
      </c>
      <c r="I47" s="11">
        <f>IF(5 = S47, AB47 * -1, AB47)</f>
        <v>128111.26999999999</v>
      </c>
      <c r="J47" s="11">
        <f>IF(5 = S47, AC47 * -1, AC47)</f>
        <v>135531.25</v>
      </c>
      <c r="K47" s="11">
        <f>IF(5 = S47, AD47 * -1, AD47)</f>
        <v>121880.29000000001</v>
      </c>
      <c r="L47" s="11">
        <f>IF(5 = S47, AE47 * -1, AE47)</f>
        <v>145051.37</v>
      </c>
      <c r="M47" s="11">
        <f>IF(5 = S47, AF47 * -1, AF47)</f>
        <v>145326.84</v>
      </c>
      <c r="N47" s="11">
        <f>IF(5 = S47, AG47 * -1, AG47)</f>
        <v>143783.51</v>
      </c>
      <c r="O47" s="11">
        <f>IF(5 = S47, AH47 * -1, AH47)</f>
        <v>154603.43000000002</v>
      </c>
      <c r="P47" s="11"/>
      <c r="Q47" s="11">
        <f>IF(5 = S47, AI47 * -1, AI47)</f>
        <v>1298523.0699999998</v>
      </c>
      <c r="S47" s="9">
        <v>4</v>
      </c>
      <c r="T47" s="8" t="str">
        <f>T44</f>
        <v>Haven at South Mountain Apartments</v>
      </c>
      <c r="U47" s="8" t="str">
        <f>U44</f>
        <v>6519</v>
      </c>
      <c r="V47" s="9">
        <f>V44</f>
        <v>0</v>
      </c>
      <c r="W47" s="10">
        <f t="shared" ref="W47:AI47" si="17">SUM(W10:W11)+SUM(W15:W18)+SUM(W24:W44)</f>
        <v>0</v>
      </c>
      <c r="X47" s="10">
        <f t="shared" si="17"/>
        <v>0</v>
      </c>
      <c r="Y47" s="10">
        <f t="shared" si="17"/>
        <v>90564.29</v>
      </c>
      <c r="Z47" s="10">
        <f t="shared" si="17"/>
        <v>113304.90000000001</v>
      </c>
      <c r="AA47" s="10">
        <f t="shared" si="17"/>
        <v>120365.92</v>
      </c>
      <c r="AB47" s="10">
        <f t="shared" si="17"/>
        <v>128111.26999999999</v>
      </c>
      <c r="AC47" s="10">
        <f t="shared" si="17"/>
        <v>135531.25</v>
      </c>
      <c r="AD47" s="10">
        <f t="shared" si="17"/>
        <v>121880.29000000001</v>
      </c>
      <c r="AE47" s="10">
        <f t="shared" si="17"/>
        <v>145051.37</v>
      </c>
      <c r="AF47" s="10">
        <f t="shared" si="17"/>
        <v>145326.84</v>
      </c>
      <c r="AG47" s="10">
        <f t="shared" si="17"/>
        <v>143783.51</v>
      </c>
      <c r="AH47" s="10">
        <f t="shared" si="17"/>
        <v>154603.43000000002</v>
      </c>
      <c r="AI47" s="10">
        <f t="shared" si="17"/>
        <v>1298523.0699999998</v>
      </c>
    </row>
    <row r="49" spans="1:35" x14ac:dyDescent="0.25">
      <c r="A49" s="13" t="s">
        <v>96</v>
      </c>
    </row>
    <row r="50" spans="1:35" x14ac:dyDescent="0.25">
      <c r="A50" s="18" t="s">
        <v>97</v>
      </c>
    </row>
    <row r="51" spans="1:35" x14ac:dyDescent="0.25">
      <c r="A51" s="20" t="s">
        <v>98</v>
      </c>
      <c r="B51" s="14" t="s">
        <v>99</v>
      </c>
      <c r="C51" s="17">
        <v>0</v>
      </c>
      <c r="D51" s="17">
        <v>0</v>
      </c>
      <c r="E51" s="17">
        <v>1085.0999999999999</v>
      </c>
      <c r="F51" s="22"/>
      <c r="G51" s="17">
        <v>125.67</v>
      </c>
      <c r="H51" s="17">
        <v>99.69</v>
      </c>
      <c r="I51" s="17">
        <v>67.84</v>
      </c>
      <c r="J51" s="17">
        <v>68.09</v>
      </c>
      <c r="K51" s="17">
        <v>80.86</v>
      </c>
      <c r="L51" s="17">
        <v>68.78</v>
      </c>
      <c r="M51" s="17">
        <v>72.64</v>
      </c>
      <c r="N51" s="17">
        <v>101.55</v>
      </c>
      <c r="O51" s="17">
        <v>93.46</v>
      </c>
      <c r="P51" s="22"/>
      <c r="Q51" s="17">
        <v>1863.68</v>
      </c>
      <c r="S51" s="15">
        <v>5</v>
      </c>
      <c r="T51" s="14" t="s">
        <v>1</v>
      </c>
      <c r="U51" s="14" t="s">
        <v>40</v>
      </c>
      <c r="W51" s="16">
        <f t="shared" ref="W51:W66" si="18">IF(5 = S51, C51 * -1, C51)</f>
        <v>0</v>
      </c>
      <c r="X51" s="16">
        <f t="shared" ref="X51:X66" si="19">IF(5 = S51, D51 * -1, D51)</f>
        <v>0</v>
      </c>
      <c r="Y51" s="16">
        <f t="shared" ref="Y51:Y66" si="20">IF(5 = S51, E51 * -1, E51)</f>
        <v>-1085.0999999999999</v>
      </c>
      <c r="Z51" s="16">
        <f t="shared" ref="Z51:Z66" si="21">IF(5 = S51, G51 * -1, G51)</f>
        <v>-125.67</v>
      </c>
      <c r="AA51" s="16">
        <f t="shared" ref="AA51:AA66" si="22">IF(5 = S51, H51 * -1, H51)</f>
        <v>-99.69</v>
      </c>
      <c r="AB51" s="16">
        <f t="shared" ref="AB51:AB66" si="23">IF(5 = S51, I51 * -1, I51)</f>
        <v>-67.84</v>
      </c>
      <c r="AC51" s="16">
        <f t="shared" ref="AC51:AC66" si="24">IF(5 = S51, J51 * -1, J51)</f>
        <v>-68.09</v>
      </c>
      <c r="AD51" s="16">
        <f t="shared" ref="AD51:AD66" si="25">IF(5 = S51, K51 * -1, K51)</f>
        <v>-80.86</v>
      </c>
      <c r="AE51" s="16">
        <f t="shared" ref="AE51:AE66" si="26">IF(5 = S51, L51 * -1, L51)</f>
        <v>-68.78</v>
      </c>
      <c r="AF51" s="16">
        <f t="shared" ref="AF51:AF66" si="27">IF(5 = S51, M51 * -1, M51)</f>
        <v>-72.64</v>
      </c>
      <c r="AG51" s="16">
        <f t="shared" ref="AG51:AG66" si="28">IF(5 = S51, N51 * -1, N51)</f>
        <v>-101.55</v>
      </c>
      <c r="AH51" s="16">
        <f t="shared" ref="AH51:AH66" si="29">IF(5 = S51, O51 * -1, O51)</f>
        <v>-93.46</v>
      </c>
      <c r="AI51" s="16">
        <f t="shared" ref="AI51:AI66" si="30">IF(5 = S51, Q51 * -1, Q51)</f>
        <v>-1863.68</v>
      </c>
    </row>
    <row r="52" spans="1:35" x14ac:dyDescent="0.25">
      <c r="A52" s="20" t="s">
        <v>100</v>
      </c>
      <c r="B52" s="14" t="s">
        <v>101</v>
      </c>
      <c r="C52" s="17">
        <v>0</v>
      </c>
      <c r="D52" s="17">
        <v>0</v>
      </c>
      <c r="E52" s="17">
        <v>0</v>
      </c>
      <c r="F52" s="22"/>
      <c r="G52" s="17">
        <v>0</v>
      </c>
      <c r="H52" s="17">
        <v>0</v>
      </c>
      <c r="I52" s="17">
        <v>92.65</v>
      </c>
      <c r="J52" s="17">
        <v>27.8</v>
      </c>
      <c r="K52" s="17">
        <v>34.35</v>
      </c>
      <c r="L52" s="17">
        <v>42.3</v>
      </c>
      <c r="M52" s="17">
        <v>0</v>
      </c>
      <c r="N52" s="17">
        <v>32.450000000000003</v>
      </c>
      <c r="O52" s="17">
        <v>86.88</v>
      </c>
      <c r="P52" s="22"/>
      <c r="Q52" s="17">
        <v>316.43</v>
      </c>
      <c r="S52" s="15">
        <v>5</v>
      </c>
      <c r="T52" s="14" t="s">
        <v>1</v>
      </c>
      <c r="U52" s="14" t="s">
        <v>40</v>
      </c>
      <c r="W52" s="16">
        <f t="shared" si="18"/>
        <v>0</v>
      </c>
      <c r="X52" s="16">
        <f t="shared" si="19"/>
        <v>0</v>
      </c>
      <c r="Y52" s="16">
        <f t="shared" si="20"/>
        <v>0</v>
      </c>
      <c r="Z52" s="16">
        <f t="shared" si="21"/>
        <v>0</v>
      </c>
      <c r="AA52" s="16">
        <f t="shared" si="22"/>
        <v>0</v>
      </c>
      <c r="AB52" s="16">
        <f t="shared" si="23"/>
        <v>-92.65</v>
      </c>
      <c r="AC52" s="16">
        <f t="shared" si="24"/>
        <v>-27.8</v>
      </c>
      <c r="AD52" s="16">
        <f t="shared" si="25"/>
        <v>-34.35</v>
      </c>
      <c r="AE52" s="16">
        <f t="shared" si="26"/>
        <v>-42.3</v>
      </c>
      <c r="AF52" s="16">
        <f t="shared" si="27"/>
        <v>0</v>
      </c>
      <c r="AG52" s="16">
        <f t="shared" si="28"/>
        <v>-32.450000000000003</v>
      </c>
      <c r="AH52" s="16">
        <f t="shared" si="29"/>
        <v>-86.88</v>
      </c>
      <c r="AI52" s="16">
        <f t="shared" si="30"/>
        <v>-316.43</v>
      </c>
    </row>
    <row r="53" spans="1:35" x14ac:dyDescent="0.25">
      <c r="A53" s="20" t="s">
        <v>102</v>
      </c>
      <c r="B53" s="14" t="s">
        <v>103</v>
      </c>
      <c r="C53" s="17">
        <v>0</v>
      </c>
      <c r="D53" s="17">
        <v>0</v>
      </c>
      <c r="E53" s="17">
        <v>325</v>
      </c>
      <c r="F53" s="22"/>
      <c r="G53" s="17">
        <v>99</v>
      </c>
      <c r="H53" s="17">
        <v>434</v>
      </c>
      <c r="I53" s="17">
        <v>2021</v>
      </c>
      <c r="J53" s="17">
        <v>-960</v>
      </c>
      <c r="K53" s="17">
        <v>270</v>
      </c>
      <c r="L53" s="17">
        <v>26</v>
      </c>
      <c r="M53" s="17">
        <v>287</v>
      </c>
      <c r="N53" s="17">
        <v>1234</v>
      </c>
      <c r="O53" s="17">
        <v>300</v>
      </c>
      <c r="P53" s="22"/>
      <c r="Q53" s="17">
        <v>4036</v>
      </c>
      <c r="S53" s="15">
        <v>5</v>
      </c>
      <c r="T53" s="14" t="s">
        <v>1</v>
      </c>
      <c r="U53" s="14" t="s">
        <v>40</v>
      </c>
      <c r="W53" s="16">
        <f t="shared" si="18"/>
        <v>0</v>
      </c>
      <c r="X53" s="16">
        <f t="shared" si="19"/>
        <v>0</v>
      </c>
      <c r="Y53" s="16">
        <f t="shared" si="20"/>
        <v>-325</v>
      </c>
      <c r="Z53" s="16">
        <f t="shared" si="21"/>
        <v>-99</v>
      </c>
      <c r="AA53" s="16">
        <f t="shared" si="22"/>
        <v>-434</v>
      </c>
      <c r="AB53" s="16">
        <f t="shared" si="23"/>
        <v>-2021</v>
      </c>
      <c r="AC53" s="16">
        <f t="shared" si="24"/>
        <v>960</v>
      </c>
      <c r="AD53" s="16">
        <f t="shared" si="25"/>
        <v>-270</v>
      </c>
      <c r="AE53" s="16">
        <f t="shared" si="26"/>
        <v>-26</v>
      </c>
      <c r="AF53" s="16">
        <f t="shared" si="27"/>
        <v>-287</v>
      </c>
      <c r="AG53" s="16">
        <f t="shared" si="28"/>
        <v>-1234</v>
      </c>
      <c r="AH53" s="16">
        <f t="shared" si="29"/>
        <v>-300</v>
      </c>
      <c r="AI53" s="16">
        <f t="shared" si="30"/>
        <v>-4036</v>
      </c>
    </row>
    <row r="54" spans="1:35" x14ac:dyDescent="0.25">
      <c r="A54" s="20" t="s">
        <v>104</v>
      </c>
      <c r="B54" s="14" t="s">
        <v>105</v>
      </c>
      <c r="C54" s="17">
        <v>0</v>
      </c>
      <c r="D54" s="17">
        <v>0</v>
      </c>
      <c r="E54" s="17">
        <v>0</v>
      </c>
      <c r="F54" s="22"/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5958.88</v>
      </c>
      <c r="O54" s="17">
        <v>818.95</v>
      </c>
      <c r="P54" s="22"/>
      <c r="Q54" s="17">
        <v>6777.83</v>
      </c>
      <c r="S54" s="15">
        <v>5</v>
      </c>
      <c r="T54" s="14" t="s">
        <v>1</v>
      </c>
      <c r="U54" s="14" t="s">
        <v>40</v>
      </c>
      <c r="W54" s="16">
        <f t="shared" si="18"/>
        <v>0</v>
      </c>
      <c r="X54" s="16">
        <f t="shared" si="19"/>
        <v>0</v>
      </c>
      <c r="Y54" s="16">
        <f t="shared" si="20"/>
        <v>0</v>
      </c>
      <c r="Z54" s="16">
        <f t="shared" si="21"/>
        <v>0</v>
      </c>
      <c r="AA54" s="16">
        <f t="shared" si="22"/>
        <v>0</v>
      </c>
      <c r="AB54" s="16">
        <f t="shared" si="23"/>
        <v>0</v>
      </c>
      <c r="AC54" s="16">
        <f t="shared" si="24"/>
        <v>0</v>
      </c>
      <c r="AD54" s="16">
        <f t="shared" si="25"/>
        <v>0</v>
      </c>
      <c r="AE54" s="16">
        <f t="shared" si="26"/>
        <v>0</v>
      </c>
      <c r="AF54" s="16">
        <f t="shared" si="27"/>
        <v>0</v>
      </c>
      <c r="AG54" s="16">
        <f t="shared" si="28"/>
        <v>-5958.88</v>
      </c>
      <c r="AH54" s="16">
        <f t="shared" si="29"/>
        <v>-818.95</v>
      </c>
      <c r="AI54" s="16">
        <f t="shared" si="30"/>
        <v>-6777.83</v>
      </c>
    </row>
    <row r="55" spans="1:35" x14ac:dyDescent="0.25">
      <c r="A55" s="20" t="s">
        <v>106</v>
      </c>
      <c r="B55" s="14" t="s">
        <v>107</v>
      </c>
      <c r="C55" s="17">
        <v>0</v>
      </c>
      <c r="D55" s="17">
        <v>0</v>
      </c>
      <c r="E55" s="17">
        <v>566.32000000000005</v>
      </c>
      <c r="F55" s="22"/>
      <c r="G55" s="17">
        <v>674.83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22"/>
      <c r="Q55" s="17">
        <v>1241.1500000000001</v>
      </c>
      <c r="S55" s="15">
        <v>5</v>
      </c>
      <c r="T55" s="14" t="s">
        <v>1</v>
      </c>
      <c r="U55" s="14" t="s">
        <v>40</v>
      </c>
      <c r="W55" s="16">
        <f t="shared" si="18"/>
        <v>0</v>
      </c>
      <c r="X55" s="16">
        <f t="shared" si="19"/>
        <v>0</v>
      </c>
      <c r="Y55" s="16">
        <f t="shared" si="20"/>
        <v>-566.32000000000005</v>
      </c>
      <c r="Z55" s="16">
        <f t="shared" si="21"/>
        <v>-674.83</v>
      </c>
      <c r="AA55" s="16">
        <f t="shared" si="22"/>
        <v>0</v>
      </c>
      <c r="AB55" s="16">
        <f t="shared" si="23"/>
        <v>0</v>
      </c>
      <c r="AC55" s="16">
        <f t="shared" si="24"/>
        <v>0</v>
      </c>
      <c r="AD55" s="16">
        <f t="shared" si="25"/>
        <v>0</v>
      </c>
      <c r="AE55" s="16">
        <f t="shared" si="26"/>
        <v>0</v>
      </c>
      <c r="AF55" s="16">
        <f t="shared" si="27"/>
        <v>0</v>
      </c>
      <c r="AG55" s="16">
        <f t="shared" si="28"/>
        <v>0</v>
      </c>
      <c r="AH55" s="16">
        <f t="shared" si="29"/>
        <v>0</v>
      </c>
      <c r="AI55" s="16">
        <f t="shared" si="30"/>
        <v>-1241.1500000000001</v>
      </c>
    </row>
    <row r="56" spans="1:35" x14ac:dyDescent="0.25">
      <c r="A56" s="20" t="s">
        <v>108</v>
      </c>
      <c r="B56" s="14" t="s">
        <v>109</v>
      </c>
      <c r="C56" s="17">
        <v>0</v>
      </c>
      <c r="D56" s="17">
        <v>0</v>
      </c>
      <c r="E56" s="17">
        <v>0</v>
      </c>
      <c r="F56" s="22"/>
      <c r="G56" s="17">
        <v>0</v>
      </c>
      <c r="H56" s="17">
        <v>270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22"/>
      <c r="Q56" s="17">
        <v>270</v>
      </c>
      <c r="S56" s="15">
        <v>5</v>
      </c>
      <c r="T56" s="14" t="s">
        <v>1</v>
      </c>
      <c r="U56" s="14" t="s">
        <v>40</v>
      </c>
      <c r="W56" s="16">
        <f t="shared" si="18"/>
        <v>0</v>
      </c>
      <c r="X56" s="16">
        <f t="shared" si="19"/>
        <v>0</v>
      </c>
      <c r="Y56" s="16">
        <f t="shared" si="20"/>
        <v>0</v>
      </c>
      <c r="Z56" s="16">
        <f t="shared" si="21"/>
        <v>0</v>
      </c>
      <c r="AA56" s="16">
        <f t="shared" si="22"/>
        <v>-270</v>
      </c>
      <c r="AB56" s="16">
        <f t="shared" si="23"/>
        <v>0</v>
      </c>
      <c r="AC56" s="16">
        <f t="shared" si="24"/>
        <v>0</v>
      </c>
      <c r="AD56" s="16">
        <f t="shared" si="25"/>
        <v>0</v>
      </c>
      <c r="AE56" s="16">
        <f t="shared" si="26"/>
        <v>0</v>
      </c>
      <c r="AF56" s="16">
        <f t="shared" si="27"/>
        <v>0</v>
      </c>
      <c r="AG56" s="16">
        <f t="shared" si="28"/>
        <v>0</v>
      </c>
      <c r="AH56" s="16">
        <f t="shared" si="29"/>
        <v>0</v>
      </c>
      <c r="AI56" s="16">
        <f t="shared" si="30"/>
        <v>-270</v>
      </c>
    </row>
    <row r="57" spans="1:35" x14ac:dyDescent="0.25">
      <c r="A57" s="20" t="s">
        <v>110</v>
      </c>
      <c r="B57" s="14" t="s">
        <v>111</v>
      </c>
      <c r="C57" s="17">
        <v>0</v>
      </c>
      <c r="D57" s="17">
        <v>0</v>
      </c>
      <c r="E57" s="17">
        <v>0</v>
      </c>
      <c r="F57" s="22"/>
      <c r="G57" s="17">
        <v>0</v>
      </c>
      <c r="H57" s="17">
        <v>4.95</v>
      </c>
      <c r="I57" s="17">
        <v>8.3000000000000007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20.02</v>
      </c>
      <c r="P57" s="22"/>
      <c r="Q57" s="17">
        <v>33.270000000000003</v>
      </c>
      <c r="S57" s="15">
        <v>5</v>
      </c>
      <c r="T57" s="14" t="s">
        <v>1</v>
      </c>
      <c r="U57" s="14" t="s">
        <v>40</v>
      </c>
      <c r="W57" s="16">
        <f t="shared" si="18"/>
        <v>0</v>
      </c>
      <c r="X57" s="16">
        <f t="shared" si="19"/>
        <v>0</v>
      </c>
      <c r="Y57" s="16">
        <f t="shared" si="20"/>
        <v>0</v>
      </c>
      <c r="Z57" s="16">
        <f t="shared" si="21"/>
        <v>0</v>
      </c>
      <c r="AA57" s="16">
        <f t="shared" si="22"/>
        <v>-4.95</v>
      </c>
      <c r="AB57" s="16">
        <f t="shared" si="23"/>
        <v>-8.3000000000000007</v>
      </c>
      <c r="AC57" s="16">
        <f t="shared" si="24"/>
        <v>0</v>
      </c>
      <c r="AD57" s="16">
        <f t="shared" si="25"/>
        <v>0</v>
      </c>
      <c r="AE57" s="16">
        <f t="shared" si="26"/>
        <v>0</v>
      </c>
      <c r="AF57" s="16">
        <f t="shared" si="27"/>
        <v>0</v>
      </c>
      <c r="AG57" s="16">
        <f t="shared" si="28"/>
        <v>0</v>
      </c>
      <c r="AH57" s="16">
        <f t="shared" si="29"/>
        <v>-20.02</v>
      </c>
      <c r="AI57" s="16">
        <f t="shared" si="30"/>
        <v>-33.270000000000003</v>
      </c>
    </row>
    <row r="58" spans="1:35" x14ac:dyDescent="0.25">
      <c r="A58" s="20" t="s">
        <v>112</v>
      </c>
      <c r="B58" s="14" t="s">
        <v>113</v>
      </c>
      <c r="C58" s="17">
        <v>0</v>
      </c>
      <c r="D58" s="17">
        <v>0</v>
      </c>
      <c r="E58" s="17">
        <v>0</v>
      </c>
      <c r="F58" s="22"/>
      <c r="G58" s="17">
        <v>225</v>
      </c>
      <c r="H58" s="17">
        <v>225</v>
      </c>
      <c r="I58" s="17">
        <v>63</v>
      </c>
      <c r="J58" s="17">
        <v>176</v>
      </c>
      <c r="K58" s="17">
        <v>174</v>
      </c>
      <c r="L58" s="17">
        <v>113</v>
      </c>
      <c r="M58" s="17">
        <v>256</v>
      </c>
      <c r="N58" s="17">
        <v>376</v>
      </c>
      <c r="O58" s="17">
        <v>0</v>
      </c>
      <c r="P58" s="22"/>
      <c r="Q58" s="17">
        <v>1608</v>
      </c>
      <c r="S58" s="15">
        <v>5</v>
      </c>
      <c r="T58" s="14" t="s">
        <v>1</v>
      </c>
      <c r="U58" s="14" t="s">
        <v>40</v>
      </c>
      <c r="W58" s="16">
        <f t="shared" si="18"/>
        <v>0</v>
      </c>
      <c r="X58" s="16">
        <f t="shared" si="19"/>
        <v>0</v>
      </c>
      <c r="Y58" s="16">
        <f t="shared" si="20"/>
        <v>0</v>
      </c>
      <c r="Z58" s="16">
        <f t="shared" si="21"/>
        <v>-225</v>
      </c>
      <c r="AA58" s="16">
        <f t="shared" si="22"/>
        <v>-225</v>
      </c>
      <c r="AB58" s="16">
        <f t="shared" si="23"/>
        <v>-63</v>
      </c>
      <c r="AC58" s="16">
        <f t="shared" si="24"/>
        <v>-176</v>
      </c>
      <c r="AD58" s="16">
        <f t="shared" si="25"/>
        <v>-174</v>
      </c>
      <c r="AE58" s="16">
        <f t="shared" si="26"/>
        <v>-113</v>
      </c>
      <c r="AF58" s="16">
        <f t="shared" si="27"/>
        <v>-256</v>
      </c>
      <c r="AG58" s="16">
        <f t="shared" si="28"/>
        <v>-376</v>
      </c>
      <c r="AH58" s="16">
        <f t="shared" si="29"/>
        <v>0</v>
      </c>
      <c r="AI58" s="16">
        <f t="shared" si="30"/>
        <v>-1608</v>
      </c>
    </row>
    <row r="59" spans="1:35" x14ac:dyDescent="0.25">
      <c r="A59" s="20" t="s">
        <v>114</v>
      </c>
      <c r="B59" s="14" t="s">
        <v>115</v>
      </c>
      <c r="C59" s="17">
        <v>0</v>
      </c>
      <c r="D59" s="17">
        <v>0</v>
      </c>
      <c r="E59" s="17">
        <v>0</v>
      </c>
      <c r="F59" s="22"/>
      <c r="G59" s="17">
        <v>0</v>
      </c>
      <c r="H59" s="17">
        <v>182.04</v>
      </c>
      <c r="I59" s="17">
        <v>176.01</v>
      </c>
      <c r="J59" s="17">
        <v>128.04</v>
      </c>
      <c r="K59" s="17">
        <v>332.32</v>
      </c>
      <c r="L59" s="17">
        <v>78.819999999999993</v>
      </c>
      <c r="M59" s="17">
        <v>0</v>
      </c>
      <c r="N59" s="17">
        <v>160.86000000000001</v>
      </c>
      <c r="O59" s="17">
        <v>11.95</v>
      </c>
      <c r="P59" s="22"/>
      <c r="Q59" s="17">
        <v>1070.04</v>
      </c>
      <c r="S59" s="15">
        <v>5</v>
      </c>
      <c r="T59" s="14" t="s">
        <v>1</v>
      </c>
      <c r="U59" s="14" t="s">
        <v>40</v>
      </c>
      <c r="W59" s="16">
        <f t="shared" si="18"/>
        <v>0</v>
      </c>
      <c r="X59" s="16">
        <f t="shared" si="19"/>
        <v>0</v>
      </c>
      <c r="Y59" s="16">
        <f t="shared" si="20"/>
        <v>0</v>
      </c>
      <c r="Z59" s="16">
        <f t="shared" si="21"/>
        <v>0</v>
      </c>
      <c r="AA59" s="16">
        <f t="shared" si="22"/>
        <v>-182.04</v>
      </c>
      <c r="AB59" s="16">
        <f t="shared" si="23"/>
        <v>-176.01</v>
      </c>
      <c r="AC59" s="16">
        <f t="shared" si="24"/>
        <v>-128.04</v>
      </c>
      <c r="AD59" s="16">
        <f t="shared" si="25"/>
        <v>-332.32</v>
      </c>
      <c r="AE59" s="16">
        <f t="shared" si="26"/>
        <v>-78.819999999999993</v>
      </c>
      <c r="AF59" s="16">
        <f t="shared" si="27"/>
        <v>0</v>
      </c>
      <c r="AG59" s="16">
        <f t="shared" si="28"/>
        <v>-160.86000000000001</v>
      </c>
      <c r="AH59" s="16">
        <f t="shared" si="29"/>
        <v>-11.95</v>
      </c>
      <c r="AI59" s="16">
        <f t="shared" si="30"/>
        <v>-1070.04</v>
      </c>
    </row>
    <row r="60" spans="1:35" x14ac:dyDescent="0.25">
      <c r="A60" s="20" t="s">
        <v>116</v>
      </c>
      <c r="B60" s="14" t="s">
        <v>117</v>
      </c>
      <c r="C60" s="17">
        <v>0</v>
      </c>
      <c r="D60" s="17">
        <v>0</v>
      </c>
      <c r="E60" s="17">
        <v>574</v>
      </c>
      <c r="F60" s="22"/>
      <c r="G60" s="17">
        <v>425.86</v>
      </c>
      <c r="H60" s="17">
        <v>164.99</v>
      </c>
      <c r="I60" s="17">
        <v>590.07000000000005</v>
      </c>
      <c r="J60" s="17">
        <v>590.04999999999995</v>
      </c>
      <c r="K60" s="17">
        <v>591.28</v>
      </c>
      <c r="L60" s="17">
        <v>591.28</v>
      </c>
      <c r="M60" s="17">
        <v>599.17999999999995</v>
      </c>
      <c r="N60" s="17">
        <v>596.94000000000005</v>
      </c>
      <c r="O60" s="17">
        <v>596.9</v>
      </c>
      <c r="P60" s="22"/>
      <c r="Q60" s="17">
        <v>5320.55</v>
      </c>
      <c r="S60" s="15">
        <v>5</v>
      </c>
      <c r="T60" s="14" t="s">
        <v>1</v>
      </c>
      <c r="U60" s="14" t="s">
        <v>40</v>
      </c>
      <c r="W60" s="16">
        <f t="shared" si="18"/>
        <v>0</v>
      </c>
      <c r="X60" s="16">
        <f t="shared" si="19"/>
        <v>0</v>
      </c>
      <c r="Y60" s="16">
        <f t="shared" si="20"/>
        <v>-574</v>
      </c>
      <c r="Z60" s="16">
        <f t="shared" si="21"/>
        <v>-425.86</v>
      </c>
      <c r="AA60" s="16">
        <f t="shared" si="22"/>
        <v>-164.99</v>
      </c>
      <c r="AB60" s="16">
        <f t="shared" si="23"/>
        <v>-590.07000000000005</v>
      </c>
      <c r="AC60" s="16">
        <f t="shared" si="24"/>
        <v>-590.04999999999995</v>
      </c>
      <c r="AD60" s="16">
        <f t="shared" si="25"/>
        <v>-591.28</v>
      </c>
      <c r="AE60" s="16">
        <f t="shared" si="26"/>
        <v>-591.28</v>
      </c>
      <c r="AF60" s="16">
        <f t="shared" si="27"/>
        <v>-599.17999999999995</v>
      </c>
      <c r="AG60" s="16">
        <f t="shared" si="28"/>
        <v>-596.94000000000005</v>
      </c>
      <c r="AH60" s="16">
        <f t="shared" si="29"/>
        <v>-596.9</v>
      </c>
      <c r="AI60" s="16">
        <f t="shared" si="30"/>
        <v>-5320.55</v>
      </c>
    </row>
    <row r="61" spans="1:35" x14ac:dyDescent="0.25">
      <c r="A61" s="20" t="s">
        <v>118</v>
      </c>
      <c r="B61" s="14" t="s">
        <v>119</v>
      </c>
      <c r="C61" s="17">
        <v>0</v>
      </c>
      <c r="D61" s="17">
        <v>0</v>
      </c>
      <c r="E61" s="17">
        <v>30</v>
      </c>
      <c r="F61" s="22"/>
      <c r="G61" s="17">
        <v>30</v>
      </c>
      <c r="H61" s="17">
        <v>30</v>
      </c>
      <c r="I61" s="17">
        <v>30</v>
      </c>
      <c r="J61" s="17">
        <v>30</v>
      </c>
      <c r="K61" s="17">
        <v>30</v>
      </c>
      <c r="L61" s="17">
        <v>30</v>
      </c>
      <c r="M61" s="17">
        <v>30</v>
      </c>
      <c r="N61" s="17">
        <v>30</v>
      </c>
      <c r="O61" s="17">
        <v>0</v>
      </c>
      <c r="P61" s="22"/>
      <c r="Q61" s="17">
        <v>270</v>
      </c>
      <c r="S61" s="15">
        <v>5</v>
      </c>
      <c r="T61" s="14" t="s">
        <v>1</v>
      </c>
      <c r="U61" s="14" t="s">
        <v>40</v>
      </c>
      <c r="W61" s="16">
        <f t="shared" si="18"/>
        <v>0</v>
      </c>
      <c r="X61" s="16">
        <f t="shared" si="19"/>
        <v>0</v>
      </c>
      <c r="Y61" s="16">
        <f t="shared" si="20"/>
        <v>-30</v>
      </c>
      <c r="Z61" s="16">
        <f t="shared" si="21"/>
        <v>-30</v>
      </c>
      <c r="AA61" s="16">
        <f t="shared" si="22"/>
        <v>-30</v>
      </c>
      <c r="AB61" s="16">
        <f t="shared" si="23"/>
        <v>-30</v>
      </c>
      <c r="AC61" s="16">
        <f t="shared" si="24"/>
        <v>-30</v>
      </c>
      <c r="AD61" s="16">
        <f t="shared" si="25"/>
        <v>-30</v>
      </c>
      <c r="AE61" s="16">
        <f t="shared" si="26"/>
        <v>-30</v>
      </c>
      <c r="AF61" s="16">
        <f t="shared" si="27"/>
        <v>-30</v>
      </c>
      <c r="AG61" s="16">
        <f t="shared" si="28"/>
        <v>-30</v>
      </c>
      <c r="AH61" s="16">
        <f t="shared" si="29"/>
        <v>0</v>
      </c>
      <c r="AI61" s="16">
        <f t="shared" si="30"/>
        <v>-270</v>
      </c>
    </row>
    <row r="62" spans="1:35" x14ac:dyDescent="0.25">
      <c r="A62" s="20" t="s">
        <v>120</v>
      </c>
      <c r="B62" s="14" t="s">
        <v>121</v>
      </c>
      <c r="C62" s="17">
        <v>0</v>
      </c>
      <c r="D62" s="17">
        <v>0</v>
      </c>
      <c r="E62" s="17">
        <v>100</v>
      </c>
      <c r="F62" s="22"/>
      <c r="G62" s="17">
        <v>256.99</v>
      </c>
      <c r="H62" s="17">
        <v>60.84</v>
      </c>
      <c r="I62" s="17">
        <v>60.84</v>
      </c>
      <c r="J62" s="17">
        <v>60.84</v>
      </c>
      <c r="K62" s="17">
        <v>60.84</v>
      </c>
      <c r="L62" s="17">
        <v>60.84</v>
      </c>
      <c r="M62" s="17">
        <v>60.84</v>
      </c>
      <c r="N62" s="17">
        <v>60.84</v>
      </c>
      <c r="O62" s="17">
        <v>145.84</v>
      </c>
      <c r="P62" s="22"/>
      <c r="Q62" s="17">
        <v>928.71</v>
      </c>
      <c r="S62" s="15">
        <v>5</v>
      </c>
      <c r="T62" s="14" t="s">
        <v>1</v>
      </c>
      <c r="U62" s="14" t="s">
        <v>40</v>
      </c>
      <c r="W62" s="16">
        <f t="shared" si="18"/>
        <v>0</v>
      </c>
      <c r="X62" s="16">
        <f t="shared" si="19"/>
        <v>0</v>
      </c>
      <c r="Y62" s="16">
        <f t="shared" si="20"/>
        <v>-100</v>
      </c>
      <c r="Z62" s="16">
        <f t="shared" si="21"/>
        <v>-256.99</v>
      </c>
      <c r="AA62" s="16">
        <f t="shared" si="22"/>
        <v>-60.84</v>
      </c>
      <c r="AB62" s="16">
        <f t="shared" si="23"/>
        <v>-60.84</v>
      </c>
      <c r="AC62" s="16">
        <f t="shared" si="24"/>
        <v>-60.84</v>
      </c>
      <c r="AD62" s="16">
        <f t="shared" si="25"/>
        <v>-60.84</v>
      </c>
      <c r="AE62" s="16">
        <f t="shared" si="26"/>
        <v>-60.84</v>
      </c>
      <c r="AF62" s="16">
        <f t="shared" si="27"/>
        <v>-60.84</v>
      </c>
      <c r="AG62" s="16">
        <f t="shared" si="28"/>
        <v>-60.84</v>
      </c>
      <c r="AH62" s="16">
        <f t="shared" si="29"/>
        <v>-145.84</v>
      </c>
      <c r="AI62" s="16">
        <f t="shared" si="30"/>
        <v>-928.71</v>
      </c>
    </row>
    <row r="63" spans="1:35" x14ac:dyDescent="0.25">
      <c r="A63" s="20" t="s">
        <v>122</v>
      </c>
      <c r="B63" s="14" t="s">
        <v>123</v>
      </c>
      <c r="C63" s="17">
        <v>0</v>
      </c>
      <c r="D63" s="17">
        <v>0</v>
      </c>
      <c r="E63" s="17">
        <v>0</v>
      </c>
      <c r="F63" s="22"/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8.25</v>
      </c>
      <c r="M63" s="17">
        <v>33.630000000000003</v>
      </c>
      <c r="N63" s="17">
        <v>0</v>
      </c>
      <c r="O63" s="17">
        <v>11.4</v>
      </c>
      <c r="P63" s="22"/>
      <c r="Q63" s="17">
        <v>53.28</v>
      </c>
      <c r="S63" s="15">
        <v>5</v>
      </c>
      <c r="T63" s="14" t="s">
        <v>1</v>
      </c>
      <c r="U63" s="14" t="s">
        <v>40</v>
      </c>
      <c r="W63" s="16">
        <f t="shared" si="18"/>
        <v>0</v>
      </c>
      <c r="X63" s="16">
        <f t="shared" si="19"/>
        <v>0</v>
      </c>
      <c r="Y63" s="16">
        <f t="shared" si="20"/>
        <v>0</v>
      </c>
      <c r="Z63" s="16">
        <f t="shared" si="21"/>
        <v>0</v>
      </c>
      <c r="AA63" s="16">
        <f t="shared" si="22"/>
        <v>0</v>
      </c>
      <c r="AB63" s="16">
        <f t="shared" si="23"/>
        <v>0</v>
      </c>
      <c r="AC63" s="16">
        <f t="shared" si="24"/>
        <v>0</v>
      </c>
      <c r="AD63" s="16">
        <f t="shared" si="25"/>
        <v>0</v>
      </c>
      <c r="AE63" s="16">
        <f t="shared" si="26"/>
        <v>-8.25</v>
      </c>
      <c r="AF63" s="16">
        <f t="shared" si="27"/>
        <v>-33.630000000000003</v>
      </c>
      <c r="AG63" s="16">
        <f t="shared" si="28"/>
        <v>0</v>
      </c>
      <c r="AH63" s="16">
        <f t="shared" si="29"/>
        <v>-11.4</v>
      </c>
      <c r="AI63" s="16">
        <f t="shared" si="30"/>
        <v>-53.28</v>
      </c>
    </row>
    <row r="64" spans="1:35" x14ac:dyDescent="0.25">
      <c r="A64" s="20" t="s">
        <v>124</v>
      </c>
      <c r="B64" s="14" t="s">
        <v>125</v>
      </c>
      <c r="C64" s="17">
        <v>0</v>
      </c>
      <c r="D64" s="17">
        <v>0</v>
      </c>
      <c r="E64" s="17">
        <v>0</v>
      </c>
      <c r="F64" s="22"/>
      <c r="G64" s="17">
        <v>0</v>
      </c>
      <c r="H64" s="17">
        <v>0</v>
      </c>
      <c r="I64" s="17">
        <v>0</v>
      </c>
      <c r="J64" s="17">
        <v>32.479999999999997</v>
      </c>
      <c r="K64" s="17">
        <v>13.16</v>
      </c>
      <c r="L64" s="17">
        <v>0</v>
      </c>
      <c r="M64" s="17">
        <v>0</v>
      </c>
      <c r="N64" s="17">
        <v>0</v>
      </c>
      <c r="O64" s="17">
        <v>0</v>
      </c>
      <c r="P64" s="22"/>
      <c r="Q64" s="17">
        <v>45.64</v>
      </c>
      <c r="S64" s="15">
        <v>5</v>
      </c>
      <c r="T64" s="14" t="s">
        <v>1</v>
      </c>
      <c r="U64" s="14" t="s">
        <v>40</v>
      </c>
      <c r="W64" s="16">
        <f t="shared" si="18"/>
        <v>0</v>
      </c>
      <c r="X64" s="16">
        <f t="shared" si="19"/>
        <v>0</v>
      </c>
      <c r="Y64" s="16">
        <f t="shared" si="20"/>
        <v>0</v>
      </c>
      <c r="Z64" s="16">
        <f t="shared" si="21"/>
        <v>0</v>
      </c>
      <c r="AA64" s="16">
        <f t="shared" si="22"/>
        <v>0</v>
      </c>
      <c r="AB64" s="16">
        <f t="shared" si="23"/>
        <v>0</v>
      </c>
      <c r="AC64" s="16">
        <f t="shared" si="24"/>
        <v>-32.479999999999997</v>
      </c>
      <c r="AD64" s="16">
        <f t="shared" si="25"/>
        <v>-13.16</v>
      </c>
      <c r="AE64" s="16">
        <f t="shared" si="26"/>
        <v>0</v>
      </c>
      <c r="AF64" s="16">
        <f t="shared" si="27"/>
        <v>0</v>
      </c>
      <c r="AG64" s="16">
        <f t="shared" si="28"/>
        <v>0</v>
      </c>
      <c r="AH64" s="16">
        <f t="shared" si="29"/>
        <v>0</v>
      </c>
      <c r="AI64" s="16">
        <f t="shared" si="30"/>
        <v>-45.64</v>
      </c>
    </row>
    <row r="65" spans="1:35" x14ac:dyDescent="0.25">
      <c r="A65" s="20" t="s">
        <v>126</v>
      </c>
      <c r="B65" s="14" t="s">
        <v>127</v>
      </c>
      <c r="C65" s="17">
        <v>0</v>
      </c>
      <c r="D65" s="17">
        <v>0</v>
      </c>
      <c r="E65" s="17">
        <v>0</v>
      </c>
      <c r="F65" s="22"/>
      <c r="G65" s="17">
        <v>0</v>
      </c>
      <c r="H65" s="17">
        <v>0</v>
      </c>
      <c r="I65" s="17">
        <v>0</v>
      </c>
      <c r="J65" s="17">
        <v>188.1</v>
      </c>
      <c r="K65" s="17">
        <v>0</v>
      </c>
      <c r="L65" s="17">
        <v>0</v>
      </c>
      <c r="M65" s="17">
        <v>0</v>
      </c>
      <c r="N65" s="17">
        <v>0</v>
      </c>
      <c r="O65" s="17">
        <v>410.51</v>
      </c>
      <c r="P65" s="22"/>
      <c r="Q65" s="17">
        <v>598.61</v>
      </c>
      <c r="S65" s="15">
        <v>5</v>
      </c>
      <c r="T65" s="14" t="s">
        <v>1</v>
      </c>
      <c r="U65" s="14" t="s">
        <v>40</v>
      </c>
      <c r="W65" s="16">
        <f t="shared" si="18"/>
        <v>0</v>
      </c>
      <c r="X65" s="16">
        <f t="shared" si="19"/>
        <v>0</v>
      </c>
      <c r="Y65" s="16">
        <f t="shared" si="20"/>
        <v>0</v>
      </c>
      <c r="Z65" s="16">
        <f t="shared" si="21"/>
        <v>0</v>
      </c>
      <c r="AA65" s="16">
        <f t="shared" si="22"/>
        <v>0</v>
      </c>
      <c r="AB65" s="16">
        <f t="shared" si="23"/>
        <v>0</v>
      </c>
      <c r="AC65" s="16">
        <f t="shared" si="24"/>
        <v>-188.1</v>
      </c>
      <c r="AD65" s="16">
        <f t="shared" si="25"/>
        <v>0</v>
      </c>
      <c r="AE65" s="16">
        <f t="shared" si="26"/>
        <v>0</v>
      </c>
      <c r="AF65" s="16">
        <f t="shared" si="27"/>
        <v>0</v>
      </c>
      <c r="AG65" s="16">
        <f t="shared" si="28"/>
        <v>0</v>
      </c>
      <c r="AH65" s="16">
        <f t="shared" si="29"/>
        <v>-410.51</v>
      </c>
      <c r="AI65" s="16">
        <f t="shared" si="30"/>
        <v>-598.61</v>
      </c>
    </row>
    <row r="66" spans="1:35" x14ac:dyDescent="0.25">
      <c r="A66" s="20" t="s">
        <v>128</v>
      </c>
      <c r="B66" s="14" t="s">
        <v>129</v>
      </c>
      <c r="C66" s="17">
        <v>0</v>
      </c>
      <c r="D66" s="17">
        <v>0</v>
      </c>
      <c r="E66" s="17">
        <v>1583.33</v>
      </c>
      <c r="F66" s="22"/>
      <c r="G66" s="17">
        <v>3285.84</v>
      </c>
      <c r="H66" s="17">
        <v>3490.61</v>
      </c>
      <c r="I66" s="17">
        <v>3715.23</v>
      </c>
      <c r="J66" s="17">
        <v>3930.41</v>
      </c>
      <c r="K66" s="17">
        <v>3532.2</v>
      </c>
      <c r="L66" s="17">
        <v>4206.49</v>
      </c>
      <c r="M66" s="17">
        <v>4214.4799999999996</v>
      </c>
      <c r="N66" s="17">
        <v>4169.72</v>
      </c>
      <c r="O66" s="17">
        <v>4483.5</v>
      </c>
      <c r="P66" s="22"/>
      <c r="Q66" s="17">
        <v>36611.81</v>
      </c>
      <c r="S66" s="15">
        <v>5</v>
      </c>
      <c r="T66" s="14" t="s">
        <v>1</v>
      </c>
      <c r="U66" s="14" t="s">
        <v>40</v>
      </c>
      <c r="W66" s="16">
        <f t="shared" si="18"/>
        <v>0</v>
      </c>
      <c r="X66" s="16">
        <f t="shared" si="19"/>
        <v>0</v>
      </c>
      <c r="Y66" s="16">
        <f t="shared" si="20"/>
        <v>-1583.33</v>
      </c>
      <c r="Z66" s="16">
        <f t="shared" si="21"/>
        <v>-3285.84</v>
      </c>
      <c r="AA66" s="16">
        <f t="shared" si="22"/>
        <v>-3490.61</v>
      </c>
      <c r="AB66" s="16">
        <f t="shared" si="23"/>
        <v>-3715.23</v>
      </c>
      <c r="AC66" s="16">
        <f t="shared" si="24"/>
        <v>-3930.41</v>
      </c>
      <c r="AD66" s="16">
        <f t="shared" si="25"/>
        <v>-3532.2</v>
      </c>
      <c r="AE66" s="16">
        <f t="shared" si="26"/>
        <v>-4206.49</v>
      </c>
      <c r="AF66" s="16">
        <f t="shared" si="27"/>
        <v>-4214.4799999999996</v>
      </c>
      <c r="AG66" s="16">
        <f t="shared" si="28"/>
        <v>-4169.72</v>
      </c>
      <c r="AH66" s="16">
        <f t="shared" si="29"/>
        <v>-4483.5</v>
      </c>
      <c r="AI66" s="16">
        <f t="shared" si="30"/>
        <v>-36611.81</v>
      </c>
    </row>
    <row r="67" spans="1:35" x14ac:dyDescent="0.25">
      <c r="B67" s="12" t="s">
        <v>97</v>
      </c>
      <c r="C67" s="11">
        <f>IF(5 = S67, W67 * -1, W67)</f>
        <v>0</v>
      </c>
      <c r="D67" s="11">
        <f>IF(5 = S67, X67 * -1, X67)</f>
        <v>0</v>
      </c>
      <c r="E67" s="11">
        <f>IF(5 = S67, Y67 * -1, Y67)</f>
        <v>4263.75</v>
      </c>
      <c r="F67" s="11"/>
      <c r="G67" s="11">
        <f>IF(5 = S67, Z67 * -1, Z67)</f>
        <v>5123.1900000000005</v>
      </c>
      <c r="H67" s="11">
        <f>IF(5 = S67, AA67 * -1, AA67)</f>
        <v>4962.12</v>
      </c>
      <c r="I67" s="11">
        <f>IF(5 = S67, AB67 * -1, AB67)</f>
        <v>6824.9400000000005</v>
      </c>
      <c r="J67" s="11">
        <f>IF(5 = S67, AC67 * -1, AC67)</f>
        <v>4271.8099999999995</v>
      </c>
      <c r="K67" s="11">
        <f>IF(5 = S67, AD67 * -1, AD67)</f>
        <v>5119.01</v>
      </c>
      <c r="L67" s="11">
        <f>IF(5 = S67, AE67 * -1, AE67)</f>
        <v>5225.76</v>
      </c>
      <c r="M67" s="11">
        <f>IF(5 = S67, AF67 * -1, AF67)</f>
        <v>5553.7699999999995</v>
      </c>
      <c r="N67" s="11">
        <f>IF(5 = S67, AG67 * -1, AG67)</f>
        <v>12721.240000000002</v>
      </c>
      <c r="O67" s="11">
        <f>IF(5 = S67, AH67 * -1, AH67)</f>
        <v>6979.41</v>
      </c>
      <c r="P67" s="11"/>
      <c r="Q67" s="11">
        <f>IF(5 = S67, AI67 * -1, AI67)</f>
        <v>61045</v>
      </c>
      <c r="S67" s="9">
        <v>5</v>
      </c>
      <c r="T67" s="8" t="str">
        <f>T66</f>
        <v>Haven at South Mountain Apartments</v>
      </c>
      <c r="U67" s="8" t="str">
        <f>U66</f>
        <v>6519</v>
      </c>
      <c r="V67" s="9">
        <f>V66</f>
        <v>0</v>
      </c>
      <c r="W67" s="10">
        <f t="shared" ref="W67:AI67" si="31">SUM(W51:W66)</f>
        <v>0</v>
      </c>
      <c r="X67" s="10">
        <f t="shared" si="31"/>
        <v>0</v>
      </c>
      <c r="Y67" s="10">
        <f t="shared" si="31"/>
        <v>-4263.75</v>
      </c>
      <c r="Z67" s="10">
        <f t="shared" si="31"/>
        <v>-5123.1900000000005</v>
      </c>
      <c r="AA67" s="10">
        <f t="shared" si="31"/>
        <v>-4962.12</v>
      </c>
      <c r="AB67" s="10">
        <f t="shared" si="31"/>
        <v>-6824.9400000000005</v>
      </c>
      <c r="AC67" s="10">
        <f t="shared" si="31"/>
        <v>-4271.8099999999995</v>
      </c>
      <c r="AD67" s="10">
        <f t="shared" si="31"/>
        <v>-5119.01</v>
      </c>
      <c r="AE67" s="10">
        <f t="shared" si="31"/>
        <v>-5225.76</v>
      </c>
      <c r="AF67" s="10">
        <f t="shared" si="31"/>
        <v>-5553.7699999999995</v>
      </c>
      <c r="AG67" s="10">
        <f t="shared" si="31"/>
        <v>-12721.240000000002</v>
      </c>
      <c r="AH67" s="10">
        <f t="shared" si="31"/>
        <v>-6979.41</v>
      </c>
      <c r="AI67" s="10">
        <f t="shared" si="31"/>
        <v>-61045</v>
      </c>
    </row>
    <row r="69" spans="1:35" x14ac:dyDescent="0.25">
      <c r="A69" s="18" t="s">
        <v>130</v>
      </c>
    </row>
    <row r="70" spans="1:35" x14ac:dyDescent="0.25">
      <c r="A70" s="20" t="s">
        <v>131</v>
      </c>
      <c r="B70" s="14" t="s">
        <v>132</v>
      </c>
      <c r="C70" s="17">
        <v>0</v>
      </c>
      <c r="D70" s="17">
        <v>0</v>
      </c>
      <c r="E70" s="17">
        <v>1315.38</v>
      </c>
      <c r="F70" s="22"/>
      <c r="G70" s="17">
        <v>4362.21</v>
      </c>
      <c r="H70" s="17">
        <v>3946.14</v>
      </c>
      <c r="I70" s="17">
        <v>4384.6000000000004</v>
      </c>
      <c r="J70" s="17">
        <v>4384.6000000000004</v>
      </c>
      <c r="K70" s="17">
        <v>6576.91</v>
      </c>
      <c r="L70" s="17">
        <v>4384.6000000000004</v>
      </c>
      <c r="M70" s="17">
        <v>5471.2</v>
      </c>
      <c r="N70" s="17">
        <v>5605.82</v>
      </c>
      <c r="O70" s="17">
        <v>5538.4</v>
      </c>
      <c r="P70" s="22"/>
      <c r="Q70" s="17">
        <v>45969.86</v>
      </c>
      <c r="S70" s="15">
        <v>5</v>
      </c>
      <c r="T70" s="14" t="s">
        <v>1</v>
      </c>
      <c r="U70" s="14" t="s">
        <v>40</v>
      </c>
      <c r="W70" s="16">
        <f t="shared" ref="W70:W81" si="32">IF(5 = S70, C70 * -1, C70)</f>
        <v>0</v>
      </c>
      <c r="X70" s="16">
        <f t="shared" ref="X70:X81" si="33">IF(5 = S70, D70 * -1, D70)</f>
        <v>0</v>
      </c>
      <c r="Y70" s="16">
        <f t="shared" ref="Y70:Y81" si="34">IF(5 = S70, E70 * -1, E70)</f>
        <v>-1315.38</v>
      </c>
      <c r="Z70" s="16">
        <f t="shared" ref="Z70:Z81" si="35">IF(5 = S70, G70 * -1, G70)</f>
        <v>-4362.21</v>
      </c>
      <c r="AA70" s="16">
        <f t="shared" ref="AA70:AA81" si="36">IF(5 = S70, H70 * -1, H70)</f>
        <v>-3946.14</v>
      </c>
      <c r="AB70" s="16">
        <f t="shared" ref="AB70:AB81" si="37">IF(5 = S70, I70 * -1, I70)</f>
        <v>-4384.6000000000004</v>
      </c>
      <c r="AC70" s="16">
        <f t="shared" ref="AC70:AC81" si="38">IF(5 = S70, J70 * -1, J70)</f>
        <v>-4384.6000000000004</v>
      </c>
      <c r="AD70" s="16">
        <f t="shared" ref="AD70:AD81" si="39">IF(5 = S70, K70 * -1, K70)</f>
        <v>-6576.91</v>
      </c>
      <c r="AE70" s="16">
        <f t="shared" ref="AE70:AE81" si="40">IF(5 = S70, L70 * -1, L70)</f>
        <v>-4384.6000000000004</v>
      </c>
      <c r="AF70" s="16">
        <f t="shared" ref="AF70:AF81" si="41">IF(5 = S70, M70 * -1, M70)</f>
        <v>-5471.2</v>
      </c>
      <c r="AG70" s="16">
        <f t="shared" ref="AG70:AG81" si="42">IF(5 = S70, N70 * -1, N70)</f>
        <v>-5605.82</v>
      </c>
      <c r="AH70" s="16">
        <f t="shared" ref="AH70:AH81" si="43">IF(5 = S70, O70 * -1, O70)</f>
        <v>-5538.4</v>
      </c>
      <c r="AI70" s="16">
        <f t="shared" ref="AI70:AI81" si="44">IF(5 = S70, Q70 * -1, Q70)</f>
        <v>-45969.86</v>
      </c>
    </row>
    <row r="71" spans="1:35" x14ac:dyDescent="0.25">
      <c r="A71" s="20" t="s">
        <v>133</v>
      </c>
      <c r="B71" s="14" t="s">
        <v>134</v>
      </c>
      <c r="C71" s="17">
        <v>0</v>
      </c>
      <c r="D71" s="17">
        <v>0</v>
      </c>
      <c r="E71" s="17">
        <v>0</v>
      </c>
      <c r="F71" s="22"/>
      <c r="G71" s="17">
        <v>0</v>
      </c>
      <c r="H71" s="17">
        <v>251.7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22"/>
      <c r="Q71" s="17">
        <v>251.7</v>
      </c>
      <c r="S71" s="15">
        <v>5</v>
      </c>
      <c r="T71" s="14" t="s">
        <v>1</v>
      </c>
      <c r="U71" s="14" t="s">
        <v>40</v>
      </c>
      <c r="W71" s="16">
        <f t="shared" si="32"/>
        <v>0</v>
      </c>
      <c r="X71" s="16">
        <f t="shared" si="33"/>
        <v>0</v>
      </c>
      <c r="Y71" s="16">
        <f t="shared" si="34"/>
        <v>0</v>
      </c>
      <c r="Z71" s="16">
        <f t="shared" si="35"/>
        <v>0</v>
      </c>
      <c r="AA71" s="16">
        <f t="shared" si="36"/>
        <v>-251.7</v>
      </c>
      <c r="AB71" s="16">
        <f t="shared" si="37"/>
        <v>0</v>
      </c>
      <c r="AC71" s="16">
        <f t="shared" si="38"/>
        <v>0</v>
      </c>
      <c r="AD71" s="16">
        <f t="shared" si="39"/>
        <v>0</v>
      </c>
      <c r="AE71" s="16">
        <f t="shared" si="40"/>
        <v>0</v>
      </c>
      <c r="AF71" s="16">
        <f t="shared" si="41"/>
        <v>0</v>
      </c>
      <c r="AG71" s="16">
        <f t="shared" si="42"/>
        <v>0</v>
      </c>
      <c r="AH71" s="16">
        <f t="shared" si="43"/>
        <v>0</v>
      </c>
      <c r="AI71" s="16">
        <f t="shared" si="44"/>
        <v>-251.7</v>
      </c>
    </row>
    <row r="72" spans="1:35" x14ac:dyDescent="0.25">
      <c r="A72" s="20" t="s">
        <v>135</v>
      </c>
      <c r="B72" s="14" t="s">
        <v>136</v>
      </c>
      <c r="C72" s="17">
        <v>0</v>
      </c>
      <c r="D72" s="17">
        <v>0</v>
      </c>
      <c r="E72" s="17">
        <v>0</v>
      </c>
      <c r="F72" s="22"/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35186.01</v>
      </c>
      <c r="O72" s="17">
        <v>5035.6099999999997</v>
      </c>
      <c r="P72" s="22"/>
      <c r="Q72" s="17">
        <v>40221.620000000003</v>
      </c>
      <c r="S72" s="15">
        <v>5</v>
      </c>
      <c r="T72" s="14" t="s">
        <v>1</v>
      </c>
      <c r="U72" s="14" t="s">
        <v>40</v>
      </c>
      <c r="W72" s="16">
        <f t="shared" si="32"/>
        <v>0</v>
      </c>
      <c r="X72" s="16">
        <f t="shared" si="33"/>
        <v>0</v>
      </c>
      <c r="Y72" s="16">
        <f t="shared" si="34"/>
        <v>0</v>
      </c>
      <c r="Z72" s="16">
        <f t="shared" si="35"/>
        <v>0</v>
      </c>
      <c r="AA72" s="16">
        <f t="shared" si="36"/>
        <v>0</v>
      </c>
      <c r="AB72" s="16">
        <f t="shared" si="37"/>
        <v>0</v>
      </c>
      <c r="AC72" s="16">
        <f t="shared" si="38"/>
        <v>0</v>
      </c>
      <c r="AD72" s="16">
        <f t="shared" si="39"/>
        <v>0</v>
      </c>
      <c r="AE72" s="16">
        <f t="shared" si="40"/>
        <v>0</v>
      </c>
      <c r="AF72" s="16">
        <f t="shared" si="41"/>
        <v>0</v>
      </c>
      <c r="AG72" s="16">
        <f t="shared" si="42"/>
        <v>-35186.01</v>
      </c>
      <c r="AH72" s="16">
        <f t="shared" si="43"/>
        <v>-5035.6099999999997</v>
      </c>
      <c r="AI72" s="16">
        <f t="shared" si="44"/>
        <v>-40221.620000000003</v>
      </c>
    </row>
    <row r="73" spans="1:35" x14ac:dyDescent="0.25">
      <c r="A73" s="20" t="s">
        <v>137</v>
      </c>
      <c r="B73" s="14" t="s">
        <v>138</v>
      </c>
      <c r="C73" s="17">
        <v>0</v>
      </c>
      <c r="D73" s="17">
        <v>0</v>
      </c>
      <c r="E73" s="17">
        <v>1206.69</v>
      </c>
      <c r="F73" s="22"/>
      <c r="G73" s="17">
        <v>4421.2700000000004</v>
      </c>
      <c r="H73" s="17">
        <v>4673.72</v>
      </c>
      <c r="I73" s="17">
        <v>5084.92</v>
      </c>
      <c r="J73" s="17">
        <v>4772.78</v>
      </c>
      <c r="K73" s="17">
        <v>7105.75</v>
      </c>
      <c r="L73" s="17">
        <v>4371.4799999999996</v>
      </c>
      <c r="M73" s="17">
        <v>4517.01</v>
      </c>
      <c r="N73" s="17">
        <v>-30525.66</v>
      </c>
      <c r="O73" s="17">
        <v>0</v>
      </c>
      <c r="P73" s="22"/>
      <c r="Q73" s="17">
        <v>5627.96</v>
      </c>
      <c r="S73" s="15">
        <v>5</v>
      </c>
      <c r="T73" s="14" t="s">
        <v>1</v>
      </c>
      <c r="U73" s="14" t="s">
        <v>40</v>
      </c>
      <c r="W73" s="16">
        <f t="shared" si="32"/>
        <v>0</v>
      </c>
      <c r="X73" s="16">
        <f t="shared" si="33"/>
        <v>0</v>
      </c>
      <c r="Y73" s="16">
        <f t="shared" si="34"/>
        <v>-1206.69</v>
      </c>
      <c r="Z73" s="16">
        <f t="shared" si="35"/>
        <v>-4421.2700000000004</v>
      </c>
      <c r="AA73" s="16">
        <f t="shared" si="36"/>
        <v>-4673.72</v>
      </c>
      <c r="AB73" s="16">
        <f t="shared" si="37"/>
        <v>-5084.92</v>
      </c>
      <c r="AC73" s="16">
        <f t="shared" si="38"/>
        <v>-4772.78</v>
      </c>
      <c r="AD73" s="16">
        <f t="shared" si="39"/>
        <v>-7105.75</v>
      </c>
      <c r="AE73" s="16">
        <f t="shared" si="40"/>
        <v>-4371.4799999999996</v>
      </c>
      <c r="AF73" s="16">
        <f t="shared" si="41"/>
        <v>-4517.01</v>
      </c>
      <c r="AG73" s="16">
        <f t="shared" si="42"/>
        <v>30525.66</v>
      </c>
      <c r="AH73" s="16">
        <f t="shared" si="43"/>
        <v>0</v>
      </c>
      <c r="AI73" s="16">
        <f t="shared" si="44"/>
        <v>-5627.96</v>
      </c>
    </row>
    <row r="74" spans="1:35" x14ac:dyDescent="0.25">
      <c r="A74" s="20" t="s">
        <v>139</v>
      </c>
      <c r="B74" s="14" t="s">
        <v>140</v>
      </c>
      <c r="C74" s="17">
        <v>0</v>
      </c>
      <c r="D74" s="17">
        <v>0</v>
      </c>
      <c r="E74" s="17">
        <v>0</v>
      </c>
      <c r="F74" s="22"/>
      <c r="G74" s="17">
        <v>1377.5</v>
      </c>
      <c r="H74" s="17">
        <v>625</v>
      </c>
      <c r="I74" s="17">
        <v>625</v>
      </c>
      <c r="J74" s="17">
        <v>725</v>
      </c>
      <c r="K74" s="17">
        <v>625</v>
      </c>
      <c r="L74" s="17">
        <v>675</v>
      </c>
      <c r="M74" s="17">
        <v>725</v>
      </c>
      <c r="N74" s="17">
        <v>725</v>
      </c>
      <c r="O74" s="17">
        <v>650</v>
      </c>
      <c r="P74" s="22"/>
      <c r="Q74" s="17">
        <v>6752.5</v>
      </c>
      <c r="S74" s="15">
        <v>5</v>
      </c>
      <c r="T74" s="14" t="s">
        <v>1</v>
      </c>
      <c r="U74" s="14" t="s">
        <v>40</v>
      </c>
      <c r="W74" s="16">
        <f t="shared" si="32"/>
        <v>0</v>
      </c>
      <c r="X74" s="16">
        <f t="shared" si="33"/>
        <v>0</v>
      </c>
      <c r="Y74" s="16">
        <f t="shared" si="34"/>
        <v>0</v>
      </c>
      <c r="Z74" s="16">
        <f t="shared" si="35"/>
        <v>-1377.5</v>
      </c>
      <c r="AA74" s="16">
        <f t="shared" si="36"/>
        <v>-625</v>
      </c>
      <c r="AB74" s="16">
        <f t="shared" si="37"/>
        <v>-625</v>
      </c>
      <c r="AC74" s="16">
        <f t="shared" si="38"/>
        <v>-725</v>
      </c>
      <c r="AD74" s="16">
        <f t="shared" si="39"/>
        <v>-625</v>
      </c>
      <c r="AE74" s="16">
        <f t="shared" si="40"/>
        <v>-675</v>
      </c>
      <c r="AF74" s="16">
        <f t="shared" si="41"/>
        <v>-725</v>
      </c>
      <c r="AG74" s="16">
        <f t="shared" si="42"/>
        <v>-725</v>
      </c>
      <c r="AH74" s="16">
        <f t="shared" si="43"/>
        <v>-650</v>
      </c>
      <c r="AI74" s="16">
        <f t="shared" si="44"/>
        <v>-6752.5</v>
      </c>
    </row>
    <row r="75" spans="1:35" x14ac:dyDescent="0.25">
      <c r="A75" s="20" t="s">
        <v>141</v>
      </c>
      <c r="B75" s="14" t="s">
        <v>142</v>
      </c>
      <c r="C75" s="17">
        <v>0</v>
      </c>
      <c r="D75" s="17">
        <v>0</v>
      </c>
      <c r="E75" s="17">
        <v>0</v>
      </c>
      <c r="F75" s="22"/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126</v>
      </c>
      <c r="O75" s="17">
        <v>709.93</v>
      </c>
      <c r="P75" s="22"/>
      <c r="Q75" s="17">
        <v>835.93</v>
      </c>
      <c r="S75" s="15">
        <v>5</v>
      </c>
      <c r="T75" s="14" t="s">
        <v>1</v>
      </c>
      <c r="U75" s="14" t="s">
        <v>40</v>
      </c>
      <c r="W75" s="16">
        <f t="shared" si="32"/>
        <v>0</v>
      </c>
      <c r="X75" s="16">
        <f t="shared" si="33"/>
        <v>0</v>
      </c>
      <c r="Y75" s="16">
        <f t="shared" si="34"/>
        <v>0</v>
      </c>
      <c r="Z75" s="16">
        <f t="shared" si="35"/>
        <v>0</v>
      </c>
      <c r="AA75" s="16">
        <f t="shared" si="36"/>
        <v>0</v>
      </c>
      <c r="AB75" s="16">
        <f t="shared" si="37"/>
        <v>0</v>
      </c>
      <c r="AC75" s="16">
        <f t="shared" si="38"/>
        <v>0</v>
      </c>
      <c r="AD75" s="16">
        <f t="shared" si="39"/>
        <v>0</v>
      </c>
      <c r="AE75" s="16">
        <f t="shared" si="40"/>
        <v>0</v>
      </c>
      <c r="AF75" s="16">
        <f t="shared" si="41"/>
        <v>0</v>
      </c>
      <c r="AG75" s="16">
        <f t="shared" si="42"/>
        <v>-126</v>
      </c>
      <c r="AH75" s="16">
        <f t="shared" si="43"/>
        <v>-709.93</v>
      </c>
      <c r="AI75" s="16">
        <f t="shared" si="44"/>
        <v>-835.93</v>
      </c>
    </row>
    <row r="76" spans="1:35" x14ac:dyDescent="0.25">
      <c r="A76" s="20" t="s">
        <v>143</v>
      </c>
      <c r="B76" s="14" t="s">
        <v>144</v>
      </c>
      <c r="C76" s="17">
        <v>0</v>
      </c>
      <c r="D76" s="17">
        <v>0</v>
      </c>
      <c r="E76" s="17">
        <v>281.79000000000002</v>
      </c>
      <c r="F76" s="22"/>
      <c r="G76" s="17">
        <v>1531.28</v>
      </c>
      <c r="H76" s="17">
        <v>1126.4100000000001</v>
      </c>
      <c r="I76" s="17">
        <v>1101.93</v>
      </c>
      <c r="J76" s="17">
        <v>1044.25</v>
      </c>
      <c r="K76" s="17">
        <v>1504.03</v>
      </c>
      <c r="L76" s="17">
        <v>1003.15</v>
      </c>
      <c r="M76" s="17">
        <v>1162.5999999999999</v>
      </c>
      <c r="N76" s="17">
        <v>1208.3699999999999</v>
      </c>
      <c r="O76" s="17">
        <v>617.85</v>
      </c>
      <c r="P76" s="22"/>
      <c r="Q76" s="17">
        <v>10581.66</v>
      </c>
      <c r="S76" s="15">
        <v>5</v>
      </c>
      <c r="T76" s="14" t="s">
        <v>1</v>
      </c>
      <c r="U76" s="14" t="s">
        <v>40</v>
      </c>
      <c r="W76" s="16">
        <f t="shared" si="32"/>
        <v>0</v>
      </c>
      <c r="X76" s="16">
        <f t="shared" si="33"/>
        <v>0</v>
      </c>
      <c r="Y76" s="16">
        <f t="shared" si="34"/>
        <v>-281.79000000000002</v>
      </c>
      <c r="Z76" s="16">
        <f t="shared" si="35"/>
        <v>-1531.28</v>
      </c>
      <c r="AA76" s="16">
        <f t="shared" si="36"/>
        <v>-1126.4100000000001</v>
      </c>
      <c r="AB76" s="16">
        <f t="shared" si="37"/>
        <v>-1101.93</v>
      </c>
      <c r="AC76" s="16">
        <f t="shared" si="38"/>
        <v>-1044.25</v>
      </c>
      <c r="AD76" s="16">
        <f t="shared" si="39"/>
        <v>-1504.03</v>
      </c>
      <c r="AE76" s="16">
        <f t="shared" si="40"/>
        <v>-1003.15</v>
      </c>
      <c r="AF76" s="16">
        <f t="shared" si="41"/>
        <v>-1162.5999999999999</v>
      </c>
      <c r="AG76" s="16">
        <f t="shared" si="42"/>
        <v>-1208.3699999999999</v>
      </c>
      <c r="AH76" s="16">
        <f t="shared" si="43"/>
        <v>-617.85</v>
      </c>
      <c r="AI76" s="16">
        <f t="shared" si="44"/>
        <v>-10581.66</v>
      </c>
    </row>
    <row r="77" spans="1:35" x14ac:dyDescent="0.25">
      <c r="A77" s="20" t="s">
        <v>145</v>
      </c>
      <c r="B77" s="14" t="s">
        <v>146</v>
      </c>
      <c r="C77" s="17">
        <v>0</v>
      </c>
      <c r="D77" s="17">
        <v>0</v>
      </c>
      <c r="E77" s="17">
        <v>106.14</v>
      </c>
      <c r="F77" s="22"/>
      <c r="G77" s="17">
        <v>574.77</v>
      </c>
      <c r="H77" s="17">
        <v>374.21</v>
      </c>
      <c r="I77" s="17">
        <v>384.91</v>
      </c>
      <c r="J77" s="17">
        <v>390.15</v>
      </c>
      <c r="K77" s="17">
        <v>564.25</v>
      </c>
      <c r="L77" s="17">
        <v>378.99</v>
      </c>
      <c r="M77" s="17">
        <v>438.3</v>
      </c>
      <c r="N77" s="17">
        <v>454.07</v>
      </c>
      <c r="O77" s="17">
        <v>438.7</v>
      </c>
      <c r="P77" s="22"/>
      <c r="Q77" s="17">
        <v>4104.49</v>
      </c>
      <c r="S77" s="15">
        <v>5</v>
      </c>
      <c r="T77" s="14" t="s">
        <v>1</v>
      </c>
      <c r="U77" s="14" t="s">
        <v>40</v>
      </c>
      <c r="W77" s="16">
        <f t="shared" si="32"/>
        <v>0</v>
      </c>
      <c r="X77" s="16">
        <f t="shared" si="33"/>
        <v>0</v>
      </c>
      <c r="Y77" s="16">
        <f t="shared" si="34"/>
        <v>-106.14</v>
      </c>
      <c r="Z77" s="16">
        <f t="shared" si="35"/>
        <v>-574.77</v>
      </c>
      <c r="AA77" s="16">
        <f t="shared" si="36"/>
        <v>-374.21</v>
      </c>
      <c r="AB77" s="16">
        <f t="shared" si="37"/>
        <v>-384.91</v>
      </c>
      <c r="AC77" s="16">
        <f t="shared" si="38"/>
        <v>-390.15</v>
      </c>
      <c r="AD77" s="16">
        <f t="shared" si="39"/>
        <v>-564.25</v>
      </c>
      <c r="AE77" s="16">
        <f t="shared" si="40"/>
        <v>-378.99</v>
      </c>
      <c r="AF77" s="16">
        <f t="shared" si="41"/>
        <v>-438.3</v>
      </c>
      <c r="AG77" s="16">
        <f t="shared" si="42"/>
        <v>-454.07</v>
      </c>
      <c r="AH77" s="16">
        <f t="shared" si="43"/>
        <v>-438.7</v>
      </c>
      <c r="AI77" s="16">
        <f t="shared" si="44"/>
        <v>-4104.49</v>
      </c>
    </row>
    <row r="78" spans="1:35" x14ac:dyDescent="0.25">
      <c r="A78" s="20" t="s">
        <v>147</v>
      </c>
      <c r="B78" s="14" t="s">
        <v>148</v>
      </c>
      <c r="C78" s="17">
        <v>0</v>
      </c>
      <c r="D78" s="17">
        <v>0</v>
      </c>
      <c r="E78" s="17">
        <v>27.07</v>
      </c>
      <c r="F78" s="22"/>
      <c r="G78" s="17">
        <v>190.73</v>
      </c>
      <c r="H78" s="17">
        <v>180.99</v>
      </c>
      <c r="I78" s="17">
        <v>255.7</v>
      </c>
      <c r="J78" s="17">
        <v>259.01</v>
      </c>
      <c r="K78" s="17">
        <v>385.61</v>
      </c>
      <c r="L78" s="17">
        <v>249.44</v>
      </c>
      <c r="M78" s="17">
        <v>290.83</v>
      </c>
      <c r="N78" s="17">
        <v>303.14</v>
      </c>
      <c r="O78" s="17">
        <v>292.45999999999998</v>
      </c>
      <c r="P78" s="22"/>
      <c r="Q78" s="17">
        <v>2434.98</v>
      </c>
      <c r="S78" s="15">
        <v>5</v>
      </c>
      <c r="T78" s="14" t="s">
        <v>1</v>
      </c>
      <c r="U78" s="14" t="s">
        <v>40</v>
      </c>
      <c r="W78" s="16">
        <f t="shared" si="32"/>
        <v>0</v>
      </c>
      <c r="X78" s="16">
        <f t="shared" si="33"/>
        <v>0</v>
      </c>
      <c r="Y78" s="16">
        <f t="shared" si="34"/>
        <v>-27.07</v>
      </c>
      <c r="Z78" s="16">
        <f t="shared" si="35"/>
        <v>-190.73</v>
      </c>
      <c r="AA78" s="16">
        <f t="shared" si="36"/>
        <v>-180.99</v>
      </c>
      <c r="AB78" s="16">
        <f t="shared" si="37"/>
        <v>-255.7</v>
      </c>
      <c r="AC78" s="16">
        <f t="shared" si="38"/>
        <v>-259.01</v>
      </c>
      <c r="AD78" s="16">
        <f t="shared" si="39"/>
        <v>-385.61</v>
      </c>
      <c r="AE78" s="16">
        <f t="shared" si="40"/>
        <v>-249.44</v>
      </c>
      <c r="AF78" s="16">
        <f t="shared" si="41"/>
        <v>-290.83</v>
      </c>
      <c r="AG78" s="16">
        <f t="shared" si="42"/>
        <v>-303.14</v>
      </c>
      <c r="AH78" s="16">
        <f t="shared" si="43"/>
        <v>-292.45999999999998</v>
      </c>
      <c r="AI78" s="16">
        <f t="shared" si="44"/>
        <v>-2434.98</v>
      </c>
    </row>
    <row r="79" spans="1:35" x14ac:dyDescent="0.25">
      <c r="A79" s="20" t="s">
        <v>149</v>
      </c>
      <c r="B79" s="14" t="s">
        <v>150</v>
      </c>
      <c r="C79" s="17">
        <v>0</v>
      </c>
      <c r="D79" s="17">
        <v>0</v>
      </c>
      <c r="E79" s="17">
        <v>-7.5</v>
      </c>
      <c r="F79" s="22"/>
      <c r="G79" s="17">
        <v>570.33000000000004</v>
      </c>
      <c r="H79" s="17">
        <v>607.12</v>
      </c>
      <c r="I79" s="17">
        <v>570.33000000000004</v>
      </c>
      <c r="J79" s="17">
        <v>570.33000000000004</v>
      </c>
      <c r="K79" s="17">
        <v>552.1</v>
      </c>
      <c r="L79" s="17">
        <v>552.1</v>
      </c>
      <c r="M79" s="17">
        <v>554.74</v>
      </c>
      <c r="N79" s="17">
        <v>552.38</v>
      </c>
      <c r="O79" s="17">
        <v>549.89</v>
      </c>
      <c r="P79" s="22"/>
      <c r="Q79" s="17">
        <v>5071.82</v>
      </c>
      <c r="S79" s="15">
        <v>5</v>
      </c>
      <c r="T79" s="14" t="s">
        <v>1</v>
      </c>
      <c r="U79" s="14" t="s">
        <v>40</v>
      </c>
      <c r="W79" s="16">
        <f t="shared" si="32"/>
        <v>0</v>
      </c>
      <c r="X79" s="16">
        <f t="shared" si="33"/>
        <v>0</v>
      </c>
      <c r="Y79" s="16">
        <f t="shared" si="34"/>
        <v>7.5</v>
      </c>
      <c r="Z79" s="16">
        <f t="shared" si="35"/>
        <v>-570.33000000000004</v>
      </c>
      <c r="AA79" s="16">
        <f t="shared" si="36"/>
        <v>-607.12</v>
      </c>
      <c r="AB79" s="16">
        <f t="shared" si="37"/>
        <v>-570.33000000000004</v>
      </c>
      <c r="AC79" s="16">
        <f t="shared" si="38"/>
        <v>-570.33000000000004</v>
      </c>
      <c r="AD79" s="16">
        <f t="shared" si="39"/>
        <v>-552.1</v>
      </c>
      <c r="AE79" s="16">
        <f t="shared" si="40"/>
        <v>-552.1</v>
      </c>
      <c r="AF79" s="16">
        <f t="shared" si="41"/>
        <v>-554.74</v>
      </c>
      <c r="AG79" s="16">
        <f t="shared" si="42"/>
        <v>-552.38</v>
      </c>
      <c r="AH79" s="16">
        <f t="shared" si="43"/>
        <v>-549.89</v>
      </c>
      <c r="AI79" s="16">
        <f t="shared" si="44"/>
        <v>-5071.82</v>
      </c>
    </row>
    <row r="80" spans="1:35" x14ac:dyDescent="0.25">
      <c r="A80" s="20" t="s">
        <v>151</v>
      </c>
      <c r="B80" s="14" t="s">
        <v>152</v>
      </c>
      <c r="C80" s="17">
        <v>0</v>
      </c>
      <c r="D80" s="17">
        <v>0</v>
      </c>
      <c r="E80" s="17">
        <v>30</v>
      </c>
      <c r="F80" s="22"/>
      <c r="G80" s="17">
        <v>202.15</v>
      </c>
      <c r="H80" s="17">
        <v>126</v>
      </c>
      <c r="I80" s="17">
        <v>143.86000000000001</v>
      </c>
      <c r="J80" s="17">
        <v>126</v>
      </c>
      <c r="K80" s="17">
        <v>156</v>
      </c>
      <c r="L80" s="17">
        <v>126</v>
      </c>
      <c r="M80" s="17">
        <v>126</v>
      </c>
      <c r="N80" s="17">
        <v>0</v>
      </c>
      <c r="O80" s="17">
        <v>0</v>
      </c>
      <c r="P80" s="22"/>
      <c r="Q80" s="17">
        <v>1036.01</v>
      </c>
      <c r="S80" s="15">
        <v>5</v>
      </c>
      <c r="T80" s="14" t="s">
        <v>1</v>
      </c>
      <c r="U80" s="14" t="s">
        <v>40</v>
      </c>
      <c r="W80" s="16">
        <f t="shared" si="32"/>
        <v>0</v>
      </c>
      <c r="X80" s="16">
        <f t="shared" si="33"/>
        <v>0</v>
      </c>
      <c r="Y80" s="16">
        <f t="shared" si="34"/>
        <v>-30</v>
      </c>
      <c r="Z80" s="16">
        <f t="shared" si="35"/>
        <v>-202.15</v>
      </c>
      <c r="AA80" s="16">
        <f t="shared" si="36"/>
        <v>-126</v>
      </c>
      <c r="AB80" s="16">
        <f t="shared" si="37"/>
        <v>-143.86000000000001</v>
      </c>
      <c r="AC80" s="16">
        <f t="shared" si="38"/>
        <v>-126</v>
      </c>
      <c r="AD80" s="16">
        <f t="shared" si="39"/>
        <v>-156</v>
      </c>
      <c r="AE80" s="16">
        <f t="shared" si="40"/>
        <v>-126</v>
      </c>
      <c r="AF80" s="16">
        <f t="shared" si="41"/>
        <v>-126</v>
      </c>
      <c r="AG80" s="16">
        <f t="shared" si="42"/>
        <v>0</v>
      </c>
      <c r="AH80" s="16">
        <f t="shared" si="43"/>
        <v>0</v>
      </c>
      <c r="AI80" s="16">
        <f t="shared" si="44"/>
        <v>-1036.01</v>
      </c>
    </row>
    <row r="81" spans="1:35" x14ac:dyDescent="0.25">
      <c r="A81" s="20" t="s">
        <v>153</v>
      </c>
      <c r="B81" s="14" t="s">
        <v>154</v>
      </c>
      <c r="C81" s="17">
        <v>0</v>
      </c>
      <c r="D81" s="17">
        <v>0</v>
      </c>
      <c r="E81" s="17">
        <v>0</v>
      </c>
      <c r="F81" s="22"/>
      <c r="G81" s="17">
        <v>0</v>
      </c>
      <c r="H81" s="17">
        <v>0</v>
      </c>
      <c r="I81" s="17">
        <v>0</v>
      </c>
      <c r="J81" s="17">
        <v>295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22"/>
      <c r="Q81" s="17">
        <v>295</v>
      </c>
      <c r="S81" s="15">
        <v>5</v>
      </c>
      <c r="T81" s="14" t="s">
        <v>1</v>
      </c>
      <c r="U81" s="14" t="s">
        <v>40</v>
      </c>
      <c r="W81" s="16">
        <f t="shared" si="32"/>
        <v>0</v>
      </c>
      <c r="X81" s="16">
        <f t="shared" si="33"/>
        <v>0</v>
      </c>
      <c r="Y81" s="16">
        <f t="shared" si="34"/>
        <v>0</v>
      </c>
      <c r="Z81" s="16">
        <f t="shared" si="35"/>
        <v>0</v>
      </c>
      <c r="AA81" s="16">
        <f t="shared" si="36"/>
        <v>0</v>
      </c>
      <c r="AB81" s="16">
        <f t="shared" si="37"/>
        <v>0</v>
      </c>
      <c r="AC81" s="16">
        <f t="shared" si="38"/>
        <v>-295</v>
      </c>
      <c r="AD81" s="16">
        <f t="shared" si="39"/>
        <v>0</v>
      </c>
      <c r="AE81" s="16">
        <f t="shared" si="40"/>
        <v>0</v>
      </c>
      <c r="AF81" s="16">
        <f t="shared" si="41"/>
        <v>0</v>
      </c>
      <c r="AG81" s="16">
        <f t="shared" si="42"/>
        <v>0</v>
      </c>
      <c r="AH81" s="16">
        <f t="shared" si="43"/>
        <v>0</v>
      </c>
      <c r="AI81" s="16">
        <f t="shared" si="44"/>
        <v>-295</v>
      </c>
    </row>
    <row r="82" spans="1:35" x14ac:dyDescent="0.25">
      <c r="B82" s="12" t="s">
        <v>130</v>
      </c>
      <c r="C82" s="11">
        <f>IF(5 = S82, W82 * -1, W82)</f>
        <v>0</v>
      </c>
      <c r="D82" s="11">
        <f>IF(5 = S82, X82 * -1, X82)</f>
        <v>0</v>
      </c>
      <c r="E82" s="11">
        <f>IF(5 = S82, Y82 * -1, Y82)</f>
        <v>2959.57</v>
      </c>
      <c r="F82" s="11"/>
      <c r="G82" s="11">
        <f>IF(5 = S82, Z82 * -1, Z82)</f>
        <v>13230.24</v>
      </c>
      <c r="H82" s="11">
        <f>IF(5 = S82, AA82 * -1, AA82)</f>
        <v>11911.29</v>
      </c>
      <c r="I82" s="11">
        <f>IF(5 = S82, AB82 * -1, AB82)</f>
        <v>12551.250000000002</v>
      </c>
      <c r="J82" s="11">
        <f>IF(5 = S82, AC82 * -1, AC82)</f>
        <v>12567.12</v>
      </c>
      <c r="K82" s="11">
        <f>IF(5 = S82, AD82 * -1, AD82)</f>
        <v>17469.649999999998</v>
      </c>
      <c r="L82" s="11">
        <f>IF(5 = S82, AE82 * -1, AE82)</f>
        <v>11740.76</v>
      </c>
      <c r="M82" s="11">
        <f>IF(5 = S82, AF82 * -1, AF82)</f>
        <v>13285.679999999998</v>
      </c>
      <c r="N82" s="11">
        <f>IF(5 = S82, AG82 * -1, AG82)</f>
        <v>13635.13</v>
      </c>
      <c r="O82" s="11">
        <f>IF(5 = S82, AH82 * -1, AH82)</f>
        <v>13832.839999999998</v>
      </c>
      <c r="P82" s="11"/>
      <c r="Q82" s="11">
        <f>IF(5 = S82, AI82 * -1, AI82)</f>
        <v>123183.52999999998</v>
      </c>
      <c r="S82" s="9">
        <v>5</v>
      </c>
      <c r="T82" s="8" t="str">
        <f>T81</f>
        <v>Haven at South Mountain Apartments</v>
      </c>
      <c r="U82" s="8" t="str">
        <f>U81</f>
        <v>6519</v>
      </c>
      <c r="V82" s="9">
        <f>V81</f>
        <v>0</v>
      </c>
      <c r="W82" s="10">
        <f t="shared" ref="W82:AI82" si="45">SUM(W70:W81)</f>
        <v>0</v>
      </c>
      <c r="X82" s="10">
        <f t="shared" si="45"/>
        <v>0</v>
      </c>
      <c r="Y82" s="10">
        <f t="shared" si="45"/>
        <v>-2959.57</v>
      </c>
      <c r="Z82" s="10">
        <f t="shared" si="45"/>
        <v>-13230.24</v>
      </c>
      <c r="AA82" s="10">
        <f t="shared" si="45"/>
        <v>-11911.29</v>
      </c>
      <c r="AB82" s="10">
        <f t="shared" si="45"/>
        <v>-12551.250000000002</v>
      </c>
      <c r="AC82" s="10">
        <f t="shared" si="45"/>
        <v>-12567.12</v>
      </c>
      <c r="AD82" s="10">
        <f t="shared" si="45"/>
        <v>-17469.649999999998</v>
      </c>
      <c r="AE82" s="10">
        <f t="shared" si="45"/>
        <v>-11740.76</v>
      </c>
      <c r="AF82" s="10">
        <f t="shared" si="45"/>
        <v>-13285.679999999998</v>
      </c>
      <c r="AG82" s="10">
        <f t="shared" si="45"/>
        <v>-13635.13</v>
      </c>
      <c r="AH82" s="10">
        <f t="shared" si="45"/>
        <v>-13832.839999999998</v>
      </c>
      <c r="AI82" s="10">
        <f t="shared" si="45"/>
        <v>-123183.52999999998</v>
      </c>
    </row>
    <row r="84" spans="1:35" x14ac:dyDescent="0.25">
      <c r="A84" s="18" t="s">
        <v>155</v>
      </c>
    </row>
    <row r="85" spans="1:35" x14ac:dyDescent="0.25">
      <c r="A85" s="20" t="s">
        <v>156</v>
      </c>
      <c r="B85" s="14" t="s">
        <v>157</v>
      </c>
      <c r="C85" s="17">
        <v>0</v>
      </c>
      <c r="D85" s="17">
        <v>0</v>
      </c>
      <c r="E85" s="17">
        <v>0</v>
      </c>
      <c r="F85" s="22"/>
      <c r="G85" s="17">
        <v>60</v>
      </c>
      <c r="H85" s="17">
        <v>110</v>
      </c>
      <c r="I85" s="17">
        <v>710</v>
      </c>
      <c r="J85" s="17">
        <v>-245</v>
      </c>
      <c r="K85" s="17">
        <v>120</v>
      </c>
      <c r="L85" s="17">
        <v>0</v>
      </c>
      <c r="M85" s="17">
        <v>228.04</v>
      </c>
      <c r="N85" s="17">
        <v>60</v>
      </c>
      <c r="O85" s="17">
        <v>160</v>
      </c>
      <c r="P85" s="22"/>
      <c r="Q85" s="17">
        <v>1203.04</v>
      </c>
      <c r="S85" s="15">
        <v>5</v>
      </c>
      <c r="T85" s="14" t="s">
        <v>1</v>
      </c>
      <c r="U85" s="14" t="s">
        <v>40</v>
      </c>
      <c r="W85" s="16">
        <f>IF(5 = S85, C85 * -1, C85)</f>
        <v>0</v>
      </c>
      <c r="X85" s="16">
        <f>IF(5 = S85, D85 * -1, D85)</f>
        <v>0</v>
      </c>
      <c r="Y85" s="16">
        <f>IF(5 = S85, E85 * -1, E85)</f>
        <v>0</v>
      </c>
      <c r="Z85" s="16">
        <f>IF(5 = S85, G85 * -1, G85)</f>
        <v>-60</v>
      </c>
      <c r="AA85" s="16">
        <f>IF(5 = S85, H85 * -1, H85)</f>
        <v>-110</v>
      </c>
      <c r="AB85" s="16">
        <f>IF(5 = S85, I85 * -1, I85)</f>
        <v>-710</v>
      </c>
      <c r="AC85" s="16">
        <f>IF(5 = S85, J85 * -1, J85)</f>
        <v>245</v>
      </c>
      <c r="AD85" s="16">
        <f>IF(5 = S85, K85 * -1, K85)</f>
        <v>-120</v>
      </c>
      <c r="AE85" s="16">
        <f>IF(5 = S85, L85 * -1, L85)</f>
        <v>0</v>
      </c>
      <c r="AF85" s="16">
        <f>IF(5 = S85, M85 * -1, M85)</f>
        <v>-228.04</v>
      </c>
      <c r="AG85" s="16">
        <f>IF(5 = S85, N85 * -1, N85)</f>
        <v>-60</v>
      </c>
      <c r="AH85" s="16">
        <f>IF(5 = S85, O85 * -1, O85)</f>
        <v>-160</v>
      </c>
      <c r="AI85" s="16">
        <f>IF(5 = S85, Q85 * -1, Q85)</f>
        <v>-1203.04</v>
      </c>
    </row>
    <row r="86" spans="1:35" x14ac:dyDescent="0.25">
      <c r="A86" s="20" t="s">
        <v>158</v>
      </c>
      <c r="B86" s="14" t="s">
        <v>159</v>
      </c>
      <c r="C86" s="17">
        <v>0</v>
      </c>
      <c r="D86" s="17">
        <v>0</v>
      </c>
      <c r="E86" s="17">
        <v>675</v>
      </c>
      <c r="F86" s="22"/>
      <c r="G86" s="17">
        <v>675</v>
      </c>
      <c r="H86" s="17">
        <v>2400</v>
      </c>
      <c r="I86" s="17">
        <v>1200</v>
      </c>
      <c r="J86" s="17">
        <v>1200</v>
      </c>
      <c r="K86" s="17">
        <v>1200</v>
      </c>
      <c r="L86" s="17">
        <v>1200</v>
      </c>
      <c r="M86" s="17">
        <v>1200</v>
      </c>
      <c r="N86" s="17">
        <v>1200</v>
      </c>
      <c r="O86" s="17">
        <v>1200</v>
      </c>
      <c r="P86" s="22"/>
      <c r="Q86" s="17">
        <v>12150</v>
      </c>
      <c r="S86" s="15">
        <v>5</v>
      </c>
      <c r="T86" s="14" t="s">
        <v>1</v>
      </c>
      <c r="U86" s="14" t="s">
        <v>40</v>
      </c>
      <c r="W86" s="16">
        <f>IF(5 = S86, C86 * -1, C86)</f>
        <v>0</v>
      </c>
      <c r="X86" s="16">
        <f>IF(5 = S86, D86 * -1, D86)</f>
        <v>0</v>
      </c>
      <c r="Y86" s="16">
        <f>IF(5 = S86, E86 * -1, E86)</f>
        <v>-675</v>
      </c>
      <c r="Z86" s="16">
        <f>IF(5 = S86, G86 * -1, G86)</f>
        <v>-675</v>
      </c>
      <c r="AA86" s="16">
        <f>IF(5 = S86, H86 * -1, H86)</f>
        <v>-2400</v>
      </c>
      <c r="AB86" s="16">
        <f>IF(5 = S86, I86 * -1, I86)</f>
        <v>-1200</v>
      </c>
      <c r="AC86" s="16">
        <f>IF(5 = S86, J86 * -1, J86)</f>
        <v>-1200</v>
      </c>
      <c r="AD86" s="16">
        <f>IF(5 = S86, K86 * -1, K86)</f>
        <v>-1200</v>
      </c>
      <c r="AE86" s="16">
        <f>IF(5 = S86, L86 * -1, L86)</f>
        <v>-1200</v>
      </c>
      <c r="AF86" s="16">
        <f>IF(5 = S86, M86 * -1, M86)</f>
        <v>-1200</v>
      </c>
      <c r="AG86" s="16">
        <f>IF(5 = S86, N86 * -1, N86)</f>
        <v>-1200</v>
      </c>
      <c r="AH86" s="16">
        <f>IF(5 = S86, O86 * -1, O86)</f>
        <v>-1200</v>
      </c>
      <c r="AI86" s="16">
        <f>IF(5 = S86, Q86 * -1, Q86)</f>
        <v>-12150</v>
      </c>
    </row>
    <row r="87" spans="1:35" x14ac:dyDescent="0.25">
      <c r="A87" s="20" t="s">
        <v>160</v>
      </c>
      <c r="B87" s="14" t="s">
        <v>161</v>
      </c>
      <c r="C87" s="17">
        <v>0</v>
      </c>
      <c r="D87" s="17">
        <v>0</v>
      </c>
      <c r="E87" s="17">
        <v>185</v>
      </c>
      <c r="F87" s="22"/>
      <c r="G87" s="17">
        <v>0</v>
      </c>
      <c r="H87" s="17">
        <v>205</v>
      </c>
      <c r="I87" s="17">
        <v>175</v>
      </c>
      <c r="J87" s="17">
        <v>320</v>
      </c>
      <c r="K87" s="17">
        <v>255</v>
      </c>
      <c r="L87" s="17">
        <v>565</v>
      </c>
      <c r="M87" s="17">
        <v>500</v>
      </c>
      <c r="N87" s="17">
        <v>1395</v>
      </c>
      <c r="O87" s="17">
        <v>585</v>
      </c>
      <c r="P87" s="22"/>
      <c r="Q87" s="17">
        <v>4185</v>
      </c>
      <c r="S87" s="15">
        <v>5</v>
      </c>
      <c r="T87" s="14" t="s">
        <v>1</v>
      </c>
      <c r="U87" s="14" t="s">
        <v>40</v>
      </c>
      <c r="W87" s="16">
        <f>IF(5 = S87, C87 * -1, C87)</f>
        <v>0</v>
      </c>
      <c r="X87" s="16">
        <f>IF(5 = S87, D87 * -1, D87)</f>
        <v>0</v>
      </c>
      <c r="Y87" s="16">
        <f>IF(5 = S87, E87 * -1, E87)</f>
        <v>-185</v>
      </c>
      <c r="Z87" s="16">
        <f>IF(5 = S87, G87 * -1, G87)</f>
        <v>0</v>
      </c>
      <c r="AA87" s="16">
        <f>IF(5 = S87, H87 * -1, H87)</f>
        <v>-205</v>
      </c>
      <c r="AB87" s="16">
        <f>IF(5 = S87, I87 * -1, I87)</f>
        <v>-175</v>
      </c>
      <c r="AC87" s="16">
        <f>IF(5 = S87, J87 * -1, J87)</f>
        <v>-320</v>
      </c>
      <c r="AD87" s="16">
        <f>IF(5 = S87, K87 * -1, K87)</f>
        <v>-255</v>
      </c>
      <c r="AE87" s="16">
        <f>IF(5 = S87, L87 * -1, L87)</f>
        <v>-565</v>
      </c>
      <c r="AF87" s="16">
        <f>IF(5 = S87, M87 * -1, M87)</f>
        <v>-500</v>
      </c>
      <c r="AG87" s="16">
        <f>IF(5 = S87, N87 * -1, N87)</f>
        <v>-1395</v>
      </c>
      <c r="AH87" s="16">
        <f>IF(5 = S87, O87 * -1, O87)</f>
        <v>-585</v>
      </c>
      <c r="AI87" s="16">
        <f>IF(5 = S87, Q87 * -1, Q87)</f>
        <v>-4185</v>
      </c>
    </row>
    <row r="88" spans="1:35" x14ac:dyDescent="0.25">
      <c r="A88" s="20" t="s">
        <v>162</v>
      </c>
      <c r="B88" s="14" t="s">
        <v>163</v>
      </c>
      <c r="C88" s="17">
        <v>0</v>
      </c>
      <c r="D88" s="17">
        <v>0</v>
      </c>
      <c r="E88" s="17">
        <v>0</v>
      </c>
      <c r="F88" s="22"/>
      <c r="G88" s="17">
        <v>0</v>
      </c>
      <c r="H88" s="17">
        <v>0</v>
      </c>
      <c r="I88" s="17">
        <v>284.72000000000003</v>
      </c>
      <c r="J88" s="17">
        <v>442.9</v>
      </c>
      <c r="K88" s="17">
        <v>442.9</v>
      </c>
      <c r="L88" s="17">
        <v>442.9</v>
      </c>
      <c r="M88" s="17">
        <v>612.05999999999995</v>
      </c>
      <c r="N88" s="17">
        <v>612.05999999999995</v>
      </c>
      <c r="O88" s="17">
        <v>612.05999999999995</v>
      </c>
      <c r="P88" s="22"/>
      <c r="Q88" s="17">
        <v>3449.6</v>
      </c>
      <c r="S88" s="15">
        <v>5</v>
      </c>
      <c r="T88" s="14" t="s">
        <v>1</v>
      </c>
      <c r="U88" s="14" t="s">
        <v>40</v>
      </c>
      <c r="W88" s="16">
        <f>IF(5 = S88, C88 * -1, C88)</f>
        <v>0</v>
      </c>
      <c r="X88" s="16">
        <f>IF(5 = S88, D88 * -1, D88)</f>
        <v>0</v>
      </c>
      <c r="Y88" s="16">
        <f>IF(5 = S88, E88 * -1, E88)</f>
        <v>0</v>
      </c>
      <c r="Z88" s="16">
        <f>IF(5 = S88, G88 * -1, G88)</f>
        <v>0</v>
      </c>
      <c r="AA88" s="16">
        <f>IF(5 = S88, H88 * -1, H88)</f>
        <v>0</v>
      </c>
      <c r="AB88" s="16">
        <f>IF(5 = S88, I88 * -1, I88)</f>
        <v>-284.72000000000003</v>
      </c>
      <c r="AC88" s="16">
        <f>IF(5 = S88, J88 * -1, J88)</f>
        <v>-442.9</v>
      </c>
      <c r="AD88" s="16">
        <f>IF(5 = S88, K88 * -1, K88)</f>
        <v>-442.9</v>
      </c>
      <c r="AE88" s="16">
        <f>IF(5 = S88, L88 * -1, L88)</f>
        <v>-442.9</v>
      </c>
      <c r="AF88" s="16">
        <f>IF(5 = S88, M88 * -1, M88)</f>
        <v>-612.05999999999995</v>
      </c>
      <c r="AG88" s="16">
        <f>IF(5 = S88, N88 * -1, N88)</f>
        <v>-612.05999999999995</v>
      </c>
      <c r="AH88" s="16">
        <f>IF(5 = S88, O88 * -1, O88)</f>
        <v>-612.05999999999995</v>
      </c>
      <c r="AI88" s="16">
        <f>IF(5 = S88, Q88 * -1, Q88)</f>
        <v>-3449.6</v>
      </c>
    </row>
    <row r="89" spans="1:35" x14ac:dyDescent="0.25">
      <c r="A89" s="20" t="s">
        <v>164</v>
      </c>
      <c r="B89" s="14" t="s">
        <v>165</v>
      </c>
      <c r="C89" s="17">
        <v>0</v>
      </c>
      <c r="D89" s="17">
        <v>0</v>
      </c>
      <c r="E89" s="17">
        <v>935</v>
      </c>
      <c r="F89" s="22"/>
      <c r="G89" s="17">
        <v>1115.72</v>
      </c>
      <c r="H89" s="17">
        <v>726.36</v>
      </c>
      <c r="I89" s="17">
        <v>1589.05</v>
      </c>
      <c r="J89" s="17">
        <v>1674.45</v>
      </c>
      <c r="K89" s="17">
        <v>1035.3399999999999</v>
      </c>
      <c r="L89" s="17">
        <v>1035.3399999999999</v>
      </c>
      <c r="M89" s="17">
        <v>1169.2</v>
      </c>
      <c r="N89" s="17">
        <v>1108.55</v>
      </c>
      <c r="O89" s="17">
        <v>1111.71</v>
      </c>
      <c r="P89" s="22"/>
      <c r="Q89" s="17">
        <v>11500.72</v>
      </c>
      <c r="S89" s="15">
        <v>5</v>
      </c>
      <c r="T89" s="14" t="s">
        <v>1</v>
      </c>
      <c r="U89" s="14" t="s">
        <v>40</v>
      </c>
      <c r="W89" s="16">
        <f>IF(5 = S89, C89 * -1, C89)</f>
        <v>0</v>
      </c>
      <c r="X89" s="16">
        <f>IF(5 = S89, D89 * -1, D89)</f>
        <v>0</v>
      </c>
      <c r="Y89" s="16">
        <f>IF(5 = S89, E89 * -1, E89)</f>
        <v>-935</v>
      </c>
      <c r="Z89" s="16">
        <f>IF(5 = S89, G89 * -1, G89)</f>
        <v>-1115.72</v>
      </c>
      <c r="AA89" s="16">
        <f>IF(5 = S89, H89 * -1, H89)</f>
        <v>-726.36</v>
      </c>
      <c r="AB89" s="16">
        <f>IF(5 = S89, I89 * -1, I89)</f>
        <v>-1589.05</v>
      </c>
      <c r="AC89" s="16">
        <f>IF(5 = S89, J89 * -1, J89)</f>
        <v>-1674.45</v>
      </c>
      <c r="AD89" s="16">
        <f>IF(5 = S89, K89 * -1, K89)</f>
        <v>-1035.3399999999999</v>
      </c>
      <c r="AE89" s="16">
        <f>IF(5 = S89, L89 * -1, L89)</f>
        <v>-1035.3399999999999</v>
      </c>
      <c r="AF89" s="16">
        <f>IF(5 = S89, M89 * -1, M89)</f>
        <v>-1169.2</v>
      </c>
      <c r="AG89" s="16">
        <f>IF(5 = S89, N89 * -1, N89)</f>
        <v>-1108.55</v>
      </c>
      <c r="AH89" s="16">
        <f>IF(5 = S89, O89 * -1, O89)</f>
        <v>-1111.71</v>
      </c>
      <c r="AI89" s="16">
        <f>IF(5 = S89, Q89 * -1, Q89)</f>
        <v>-11500.72</v>
      </c>
    </row>
    <row r="90" spans="1:35" x14ac:dyDescent="0.25">
      <c r="B90" s="12" t="s">
        <v>155</v>
      </c>
      <c r="C90" s="11">
        <f>IF(5 = S90, W90 * -1, W90)</f>
        <v>0</v>
      </c>
      <c r="D90" s="11">
        <f>IF(5 = S90, X90 * -1, X90)</f>
        <v>0</v>
      </c>
      <c r="E90" s="11">
        <f>IF(5 = S90, Y90 * -1, Y90)</f>
        <v>1795</v>
      </c>
      <c r="F90" s="11"/>
      <c r="G90" s="11">
        <f>IF(5 = S90, Z90 * -1, Z90)</f>
        <v>1850.72</v>
      </c>
      <c r="H90" s="11">
        <f>IF(5 = S90, AA90 * -1, AA90)</f>
        <v>3441.36</v>
      </c>
      <c r="I90" s="11">
        <f>IF(5 = S90, AB90 * -1, AB90)</f>
        <v>3958.7700000000004</v>
      </c>
      <c r="J90" s="11">
        <f>IF(5 = S90, AC90 * -1, AC90)</f>
        <v>3392.3500000000004</v>
      </c>
      <c r="K90" s="11">
        <f>IF(5 = S90, AD90 * -1, AD90)</f>
        <v>3053.24</v>
      </c>
      <c r="L90" s="11">
        <f>IF(5 = S90, AE90 * -1, AE90)</f>
        <v>3243.24</v>
      </c>
      <c r="M90" s="11">
        <f>IF(5 = S90, AF90 * -1, AF90)</f>
        <v>3709.3</v>
      </c>
      <c r="N90" s="11">
        <f>IF(5 = S90, AG90 * -1, AG90)</f>
        <v>4375.6099999999997</v>
      </c>
      <c r="O90" s="11">
        <f>IF(5 = S90, AH90 * -1, AH90)</f>
        <v>3668.77</v>
      </c>
      <c r="P90" s="11"/>
      <c r="Q90" s="11">
        <f>IF(5 = S90, AI90 * -1, AI90)</f>
        <v>32488.36</v>
      </c>
      <c r="S90" s="9">
        <v>5</v>
      </c>
      <c r="T90" s="8" t="str">
        <f>T89</f>
        <v>Haven at South Mountain Apartments</v>
      </c>
      <c r="U90" s="8" t="str">
        <f>U89</f>
        <v>6519</v>
      </c>
      <c r="V90" s="9">
        <f>V89</f>
        <v>0</v>
      </c>
      <c r="W90" s="10">
        <f t="shared" ref="W90:AI90" si="46">SUM(W85:W89)</f>
        <v>0</v>
      </c>
      <c r="X90" s="10">
        <f t="shared" si="46"/>
        <v>0</v>
      </c>
      <c r="Y90" s="10">
        <f t="shared" si="46"/>
        <v>-1795</v>
      </c>
      <c r="Z90" s="10">
        <f t="shared" si="46"/>
        <v>-1850.72</v>
      </c>
      <c r="AA90" s="10">
        <f t="shared" si="46"/>
        <v>-3441.36</v>
      </c>
      <c r="AB90" s="10">
        <f t="shared" si="46"/>
        <v>-3958.7700000000004</v>
      </c>
      <c r="AC90" s="10">
        <f t="shared" si="46"/>
        <v>-3392.3500000000004</v>
      </c>
      <c r="AD90" s="10">
        <f t="shared" si="46"/>
        <v>-3053.24</v>
      </c>
      <c r="AE90" s="10">
        <f t="shared" si="46"/>
        <v>-3243.24</v>
      </c>
      <c r="AF90" s="10">
        <f t="shared" si="46"/>
        <v>-3709.3</v>
      </c>
      <c r="AG90" s="10">
        <f t="shared" si="46"/>
        <v>-4375.6099999999997</v>
      </c>
      <c r="AH90" s="10">
        <f t="shared" si="46"/>
        <v>-3668.77</v>
      </c>
      <c r="AI90" s="10">
        <f t="shared" si="46"/>
        <v>-32488.36</v>
      </c>
    </row>
    <row r="92" spans="1:35" x14ac:dyDescent="0.25">
      <c r="A92" s="18" t="s">
        <v>166</v>
      </c>
    </row>
    <row r="93" spans="1:35" x14ac:dyDescent="0.25">
      <c r="A93" s="20" t="s">
        <v>167</v>
      </c>
      <c r="B93" s="14" t="s">
        <v>168</v>
      </c>
      <c r="C93" s="17">
        <v>0</v>
      </c>
      <c r="D93" s="17">
        <v>0</v>
      </c>
      <c r="E93" s="17">
        <v>0</v>
      </c>
      <c r="F93" s="22"/>
      <c r="G93" s="17">
        <v>0</v>
      </c>
      <c r="H93" s="17">
        <v>59.31</v>
      </c>
      <c r="I93" s="17">
        <v>60.49</v>
      </c>
      <c r="J93" s="17">
        <v>0</v>
      </c>
      <c r="K93" s="17">
        <v>296.69</v>
      </c>
      <c r="L93" s="17">
        <v>63.38</v>
      </c>
      <c r="M93" s="17">
        <v>64.08</v>
      </c>
      <c r="N93" s="17">
        <v>0</v>
      </c>
      <c r="O93" s="17">
        <v>0</v>
      </c>
      <c r="P93" s="22"/>
      <c r="Q93" s="17">
        <v>543.95000000000005</v>
      </c>
      <c r="S93" s="15">
        <v>5</v>
      </c>
      <c r="T93" s="14" t="s">
        <v>1</v>
      </c>
      <c r="U93" s="14" t="s">
        <v>40</v>
      </c>
      <c r="W93" s="16">
        <f t="shared" ref="W93:W106" si="47">IF(5 = S93, C93 * -1, C93)</f>
        <v>0</v>
      </c>
      <c r="X93" s="16">
        <f t="shared" ref="X93:X106" si="48">IF(5 = S93, D93 * -1, D93)</f>
        <v>0</v>
      </c>
      <c r="Y93" s="16">
        <f t="shared" ref="Y93:Y106" si="49">IF(5 = S93, E93 * -1, E93)</f>
        <v>0</v>
      </c>
      <c r="Z93" s="16">
        <f t="shared" ref="Z93:Z106" si="50">IF(5 = S93, G93 * -1, G93)</f>
        <v>0</v>
      </c>
      <c r="AA93" s="16">
        <f t="shared" ref="AA93:AA106" si="51">IF(5 = S93, H93 * -1, H93)</f>
        <v>-59.31</v>
      </c>
      <c r="AB93" s="16">
        <f t="shared" ref="AB93:AB106" si="52">IF(5 = S93, I93 * -1, I93)</f>
        <v>-60.49</v>
      </c>
      <c r="AC93" s="16">
        <f t="shared" ref="AC93:AC106" si="53">IF(5 = S93, J93 * -1, J93)</f>
        <v>0</v>
      </c>
      <c r="AD93" s="16">
        <f t="shared" ref="AD93:AD106" si="54">IF(5 = S93, K93 * -1, K93)</f>
        <v>-296.69</v>
      </c>
      <c r="AE93" s="16">
        <f t="shared" ref="AE93:AE106" si="55">IF(5 = S93, L93 * -1, L93)</f>
        <v>-63.38</v>
      </c>
      <c r="AF93" s="16">
        <f t="shared" ref="AF93:AF106" si="56">IF(5 = S93, M93 * -1, M93)</f>
        <v>-64.08</v>
      </c>
      <c r="AG93" s="16">
        <f t="shared" ref="AG93:AG106" si="57">IF(5 = S93, N93 * -1, N93)</f>
        <v>0</v>
      </c>
      <c r="AH93" s="16">
        <f t="shared" ref="AH93:AH106" si="58">IF(5 = S93, O93 * -1, O93)</f>
        <v>0</v>
      </c>
      <c r="AI93" s="16">
        <f t="shared" ref="AI93:AI106" si="59">IF(5 = S93, Q93 * -1, Q93)</f>
        <v>-543.95000000000005</v>
      </c>
    </row>
    <row r="94" spans="1:35" x14ac:dyDescent="0.25">
      <c r="A94" s="20" t="s">
        <v>169</v>
      </c>
      <c r="B94" s="14" t="s">
        <v>170</v>
      </c>
      <c r="C94" s="17">
        <v>0</v>
      </c>
      <c r="D94" s="17">
        <v>0</v>
      </c>
      <c r="E94" s="17">
        <v>0</v>
      </c>
      <c r="F94" s="22"/>
      <c r="G94" s="17">
        <v>0</v>
      </c>
      <c r="H94" s="17">
        <v>59.29</v>
      </c>
      <c r="I94" s="17">
        <v>288.77999999999997</v>
      </c>
      <c r="J94" s="17">
        <v>46.3</v>
      </c>
      <c r="K94" s="17">
        <v>0</v>
      </c>
      <c r="L94" s="17">
        <v>135.25</v>
      </c>
      <c r="M94" s="17">
        <v>121.41</v>
      </c>
      <c r="N94" s="17">
        <v>0</v>
      </c>
      <c r="O94" s="17">
        <v>0</v>
      </c>
      <c r="P94" s="22"/>
      <c r="Q94" s="17">
        <v>651.03</v>
      </c>
      <c r="S94" s="15">
        <v>5</v>
      </c>
      <c r="T94" s="14" t="s">
        <v>1</v>
      </c>
      <c r="U94" s="14" t="s">
        <v>40</v>
      </c>
      <c r="W94" s="16">
        <f t="shared" si="47"/>
        <v>0</v>
      </c>
      <c r="X94" s="16">
        <f t="shared" si="48"/>
        <v>0</v>
      </c>
      <c r="Y94" s="16">
        <f t="shared" si="49"/>
        <v>0</v>
      </c>
      <c r="Z94" s="16">
        <f t="shared" si="50"/>
        <v>0</v>
      </c>
      <c r="AA94" s="16">
        <f t="shared" si="51"/>
        <v>-59.29</v>
      </c>
      <c r="AB94" s="16">
        <f t="shared" si="52"/>
        <v>-288.77999999999997</v>
      </c>
      <c r="AC94" s="16">
        <f t="shared" si="53"/>
        <v>-46.3</v>
      </c>
      <c r="AD94" s="16">
        <f t="shared" si="54"/>
        <v>0</v>
      </c>
      <c r="AE94" s="16">
        <f t="shared" si="55"/>
        <v>-135.25</v>
      </c>
      <c r="AF94" s="16">
        <f t="shared" si="56"/>
        <v>-121.41</v>
      </c>
      <c r="AG94" s="16">
        <f t="shared" si="57"/>
        <v>0</v>
      </c>
      <c r="AH94" s="16">
        <f t="shared" si="58"/>
        <v>0</v>
      </c>
      <c r="AI94" s="16">
        <f t="shared" si="59"/>
        <v>-651.03</v>
      </c>
    </row>
    <row r="95" spans="1:35" x14ac:dyDescent="0.25">
      <c r="A95" s="20" t="s">
        <v>171</v>
      </c>
      <c r="B95" s="14" t="s">
        <v>172</v>
      </c>
      <c r="C95" s="17">
        <v>0</v>
      </c>
      <c r="D95" s="17">
        <v>0</v>
      </c>
      <c r="E95" s="17">
        <v>0</v>
      </c>
      <c r="F95" s="22"/>
      <c r="G95" s="17">
        <v>85.39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22"/>
      <c r="Q95" s="17">
        <v>85.39</v>
      </c>
      <c r="S95" s="15">
        <v>5</v>
      </c>
      <c r="T95" s="14" t="s">
        <v>1</v>
      </c>
      <c r="U95" s="14" t="s">
        <v>40</v>
      </c>
      <c r="W95" s="16">
        <f t="shared" si="47"/>
        <v>0</v>
      </c>
      <c r="X95" s="16">
        <f t="shared" si="48"/>
        <v>0</v>
      </c>
      <c r="Y95" s="16">
        <f t="shared" si="49"/>
        <v>0</v>
      </c>
      <c r="Z95" s="16">
        <f t="shared" si="50"/>
        <v>-85.39</v>
      </c>
      <c r="AA95" s="16">
        <f t="shared" si="51"/>
        <v>0</v>
      </c>
      <c r="AB95" s="16">
        <f t="shared" si="52"/>
        <v>0</v>
      </c>
      <c r="AC95" s="16">
        <f t="shared" si="53"/>
        <v>0</v>
      </c>
      <c r="AD95" s="16">
        <f t="shared" si="54"/>
        <v>0</v>
      </c>
      <c r="AE95" s="16">
        <f t="shared" si="55"/>
        <v>0</v>
      </c>
      <c r="AF95" s="16">
        <f t="shared" si="56"/>
        <v>0</v>
      </c>
      <c r="AG95" s="16">
        <f t="shared" si="57"/>
        <v>0</v>
      </c>
      <c r="AH95" s="16">
        <f t="shared" si="58"/>
        <v>0</v>
      </c>
      <c r="AI95" s="16">
        <f t="shared" si="59"/>
        <v>-85.39</v>
      </c>
    </row>
    <row r="96" spans="1:35" x14ac:dyDescent="0.25">
      <c r="A96" s="20" t="s">
        <v>173</v>
      </c>
      <c r="B96" s="14" t="s">
        <v>174</v>
      </c>
      <c r="C96" s="17">
        <v>0</v>
      </c>
      <c r="D96" s="17">
        <v>0</v>
      </c>
      <c r="E96" s="17">
        <v>0</v>
      </c>
      <c r="F96" s="22"/>
      <c r="G96" s="17">
        <v>0</v>
      </c>
      <c r="H96" s="17">
        <v>0</v>
      </c>
      <c r="I96" s="17">
        <v>127.8</v>
      </c>
      <c r="J96" s="17">
        <v>0</v>
      </c>
      <c r="K96" s="17">
        <v>0</v>
      </c>
      <c r="L96" s="17">
        <v>0</v>
      </c>
      <c r="M96" s="17">
        <v>17.03</v>
      </c>
      <c r="N96" s="17">
        <v>0</v>
      </c>
      <c r="O96" s="17">
        <v>0</v>
      </c>
      <c r="P96" s="22"/>
      <c r="Q96" s="17">
        <v>144.83000000000001</v>
      </c>
      <c r="S96" s="15">
        <v>5</v>
      </c>
      <c r="T96" s="14" t="s">
        <v>1</v>
      </c>
      <c r="U96" s="14" t="s">
        <v>40</v>
      </c>
      <c r="W96" s="16">
        <f t="shared" si="47"/>
        <v>0</v>
      </c>
      <c r="X96" s="16">
        <f t="shared" si="48"/>
        <v>0</v>
      </c>
      <c r="Y96" s="16">
        <f t="shared" si="49"/>
        <v>0</v>
      </c>
      <c r="Z96" s="16">
        <f t="shared" si="50"/>
        <v>0</v>
      </c>
      <c r="AA96" s="16">
        <f t="shared" si="51"/>
        <v>0</v>
      </c>
      <c r="AB96" s="16">
        <f t="shared" si="52"/>
        <v>-127.8</v>
      </c>
      <c r="AC96" s="16">
        <f t="shared" si="53"/>
        <v>0</v>
      </c>
      <c r="AD96" s="16">
        <f t="shared" si="54"/>
        <v>0</v>
      </c>
      <c r="AE96" s="16">
        <f t="shared" si="55"/>
        <v>0</v>
      </c>
      <c r="AF96" s="16">
        <f t="shared" si="56"/>
        <v>-17.03</v>
      </c>
      <c r="AG96" s="16">
        <f t="shared" si="57"/>
        <v>0</v>
      </c>
      <c r="AH96" s="16">
        <f t="shared" si="58"/>
        <v>0</v>
      </c>
      <c r="AI96" s="16">
        <f t="shared" si="59"/>
        <v>-144.83000000000001</v>
      </c>
    </row>
    <row r="97" spans="1:35" x14ac:dyDescent="0.25">
      <c r="A97" s="20" t="s">
        <v>175</v>
      </c>
      <c r="B97" s="14" t="s">
        <v>176</v>
      </c>
      <c r="C97" s="17">
        <v>0</v>
      </c>
      <c r="D97" s="17">
        <v>0</v>
      </c>
      <c r="E97" s="17">
        <v>0</v>
      </c>
      <c r="F97" s="22"/>
      <c r="G97" s="17">
        <v>104.9</v>
      </c>
      <c r="H97" s="17">
        <v>120.16</v>
      </c>
      <c r="I97" s="17">
        <v>44.14</v>
      </c>
      <c r="J97" s="17">
        <v>190.67</v>
      </c>
      <c r="K97" s="17">
        <v>0</v>
      </c>
      <c r="L97" s="17">
        <v>285.82</v>
      </c>
      <c r="M97" s="17">
        <v>92.78</v>
      </c>
      <c r="N97" s="17">
        <v>26.1</v>
      </c>
      <c r="O97" s="17">
        <v>503.74</v>
      </c>
      <c r="P97" s="22"/>
      <c r="Q97" s="17">
        <v>1368.31</v>
      </c>
      <c r="S97" s="15">
        <v>5</v>
      </c>
      <c r="T97" s="14" t="s">
        <v>1</v>
      </c>
      <c r="U97" s="14" t="s">
        <v>40</v>
      </c>
      <c r="W97" s="16">
        <f t="shared" si="47"/>
        <v>0</v>
      </c>
      <c r="X97" s="16">
        <f t="shared" si="48"/>
        <v>0</v>
      </c>
      <c r="Y97" s="16">
        <f t="shared" si="49"/>
        <v>0</v>
      </c>
      <c r="Z97" s="16">
        <f t="shared" si="50"/>
        <v>-104.9</v>
      </c>
      <c r="AA97" s="16">
        <f t="shared" si="51"/>
        <v>-120.16</v>
      </c>
      <c r="AB97" s="16">
        <f t="shared" si="52"/>
        <v>-44.14</v>
      </c>
      <c r="AC97" s="16">
        <f t="shared" si="53"/>
        <v>-190.67</v>
      </c>
      <c r="AD97" s="16">
        <f t="shared" si="54"/>
        <v>0</v>
      </c>
      <c r="AE97" s="16">
        <f t="shared" si="55"/>
        <v>-285.82</v>
      </c>
      <c r="AF97" s="16">
        <f t="shared" si="56"/>
        <v>-92.78</v>
      </c>
      <c r="AG97" s="16">
        <f t="shared" si="57"/>
        <v>-26.1</v>
      </c>
      <c r="AH97" s="16">
        <f t="shared" si="58"/>
        <v>-503.74</v>
      </c>
      <c r="AI97" s="16">
        <f t="shared" si="59"/>
        <v>-1368.31</v>
      </c>
    </row>
    <row r="98" spans="1:35" x14ac:dyDescent="0.25">
      <c r="A98" s="20" t="s">
        <v>177</v>
      </c>
      <c r="B98" s="14" t="s">
        <v>178</v>
      </c>
      <c r="C98" s="17">
        <v>0</v>
      </c>
      <c r="D98" s="17">
        <v>0</v>
      </c>
      <c r="E98" s="17">
        <v>0</v>
      </c>
      <c r="F98" s="22"/>
      <c r="G98" s="17">
        <v>44.24</v>
      </c>
      <c r="H98" s="17">
        <v>441.57</v>
      </c>
      <c r="I98" s="17">
        <v>701.41</v>
      </c>
      <c r="J98" s="17">
        <v>236.57</v>
      </c>
      <c r="K98" s="17">
        <v>0</v>
      </c>
      <c r="L98" s="17">
        <v>298.95</v>
      </c>
      <c r="M98" s="17">
        <v>107.64</v>
      </c>
      <c r="N98" s="17">
        <v>99.26</v>
      </c>
      <c r="O98" s="17">
        <v>310.52999999999997</v>
      </c>
      <c r="P98" s="22"/>
      <c r="Q98" s="17">
        <v>2240.17</v>
      </c>
      <c r="S98" s="15">
        <v>5</v>
      </c>
      <c r="T98" s="14" t="s">
        <v>1</v>
      </c>
      <c r="U98" s="14" t="s">
        <v>40</v>
      </c>
      <c r="W98" s="16">
        <f t="shared" si="47"/>
        <v>0</v>
      </c>
      <c r="X98" s="16">
        <f t="shared" si="48"/>
        <v>0</v>
      </c>
      <c r="Y98" s="16">
        <f t="shared" si="49"/>
        <v>0</v>
      </c>
      <c r="Z98" s="16">
        <f t="shared" si="50"/>
        <v>-44.24</v>
      </c>
      <c r="AA98" s="16">
        <f t="shared" si="51"/>
        <v>-441.57</v>
      </c>
      <c r="AB98" s="16">
        <f t="shared" si="52"/>
        <v>-701.41</v>
      </c>
      <c r="AC98" s="16">
        <f t="shared" si="53"/>
        <v>-236.57</v>
      </c>
      <c r="AD98" s="16">
        <f t="shared" si="54"/>
        <v>0</v>
      </c>
      <c r="AE98" s="16">
        <f t="shared" si="55"/>
        <v>-298.95</v>
      </c>
      <c r="AF98" s="16">
        <f t="shared" si="56"/>
        <v>-107.64</v>
      </c>
      <c r="AG98" s="16">
        <f t="shared" si="57"/>
        <v>-99.26</v>
      </c>
      <c r="AH98" s="16">
        <f t="shared" si="58"/>
        <v>-310.52999999999997</v>
      </c>
      <c r="AI98" s="16">
        <f t="shared" si="59"/>
        <v>-2240.17</v>
      </c>
    </row>
    <row r="99" spans="1:35" x14ac:dyDescent="0.25">
      <c r="A99" s="20" t="s">
        <v>179</v>
      </c>
      <c r="B99" s="14" t="s">
        <v>180</v>
      </c>
      <c r="C99" s="17">
        <v>0</v>
      </c>
      <c r="D99" s="17">
        <v>0</v>
      </c>
      <c r="E99" s="17">
        <v>250</v>
      </c>
      <c r="F99" s="22"/>
      <c r="G99" s="17">
        <v>-142.22</v>
      </c>
      <c r="H99" s="17">
        <v>278.73</v>
      </c>
      <c r="I99" s="17">
        <v>492.53</v>
      </c>
      <c r="J99" s="17">
        <v>269.66000000000003</v>
      </c>
      <c r="K99" s="17">
        <v>1077.83</v>
      </c>
      <c r="L99" s="17">
        <v>381.7</v>
      </c>
      <c r="M99" s="17">
        <v>1125</v>
      </c>
      <c r="N99" s="17">
        <v>51.18</v>
      </c>
      <c r="O99" s="17">
        <v>785.58</v>
      </c>
      <c r="P99" s="22"/>
      <c r="Q99" s="17">
        <v>4569.99</v>
      </c>
      <c r="S99" s="15">
        <v>5</v>
      </c>
      <c r="T99" s="14" t="s">
        <v>1</v>
      </c>
      <c r="U99" s="14" t="s">
        <v>40</v>
      </c>
      <c r="W99" s="16">
        <f t="shared" si="47"/>
        <v>0</v>
      </c>
      <c r="X99" s="16">
        <f t="shared" si="48"/>
        <v>0</v>
      </c>
      <c r="Y99" s="16">
        <f t="shared" si="49"/>
        <v>-250</v>
      </c>
      <c r="Z99" s="16">
        <f t="shared" si="50"/>
        <v>142.22</v>
      </c>
      <c r="AA99" s="16">
        <f t="shared" si="51"/>
        <v>-278.73</v>
      </c>
      <c r="AB99" s="16">
        <f t="shared" si="52"/>
        <v>-492.53</v>
      </c>
      <c r="AC99" s="16">
        <f t="shared" si="53"/>
        <v>-269.66000000000003</v>
      </c>
      <c r="AD99" s="16">
        <f t="shared" si="54"/>
        <v>-1077.83</v>
      </c>
      <c r="AE99" s="16">
        <f t="shared" si="55"/>
        <v>-381.7</v>
      </c>
      <c r="AF99" s="16">
        <f t="shared" si="56"/>
        <v>-1125</v>
      </c>
      <c r="AG99" s="16">
        <f t="shared" si="57"/>
        <v>-51.18</v>
      </c>
      <c r="AH99" s="16">
        <f t="shared" si="58"/>
        <v>-785.58</v>
      </c>
      <c r="AI99" s="16">
        <f t="shared" si="59"/>
        <v>-4569.99</v>
      </c>
    </row>
    <row r="100" spans="1:35" x14ac:dyDescent="0.25">
      <c r="A100" s="20" t="s">
        <v>181</v>
      </c>
      <c r="B100" s="14" t="s">
        <v>182</v>
      </c>
      <c r="C100" s="17">
        <v>0</v>
      </c>
      <c r="D100" s="17">
        <v>0</v>
      </c>
      <c r="E100" s="17">
        <v>0</v>
      </c>
      <c r="F100" s="22"/>
      <c r="G100" s="17">
        <v>178.94</v>
      </c>
      <c r="H100" s="17">
        <v>367.14</v>
      </c>
      <c r="I100" s="17">
        <v>167.16</v>
      </c>
      <c r="J100" s="17">
        <v>120.06</v>
      </c>
      <c r="K100" s="17">
        <v>189.28</v>
      </c>
      <c r="L100" s="17">
        <v>417.92</v>
      </c>
      <c r="M100" s="17">
        <v>152.15</v>
      </c>
      <c r="N100" s="17">
        <v>109.12</v>
      </c>
      <c r="O100" s="17">
        <v>115.19</v>
      </c>
      <c r="P100" s="22"/>
      <c r="Q100" s="17">
        <v>1816.96</v>
      </c>
      <c r="S100" s="15">
        <v>5</v>
      </c>
      <c r="T100" s="14" t="s">
        <v>1</v>
      </c>
      <c r="U100" s="14" t="s">
        <v>40</v>
      </c>
      <c r="W100" s="16">
        <f t="shared" si="47"/>
        <v>0</v>
      </c>
      <c r="X100" s="16">
        <f t="shared" si="48"/>
        <v>0</v>
      </c>
      <c r="Y100" s="16">
        <f t="shared" si="49"/>
        <v>0</v>
      </c>
      <c r="Z100" s="16">
        <f t="shared" si="50"/>
        <v>-178.94</v>
      </c>
      <c r="AA100" s="16">
        <f t="shared" si="51"/>
        <v>-367.14</v>
      </c>
      <c r="AB100" s="16">
        <f t="shared" si="52"/>
        <v>-167.16</v>
      </c>
      <c r="AC100" s="16">
        <f t="shared" si="53"/>
        <v>-120.06</v>
      </c>
      <c r="AD100" s="16">
        <f t="shared" si="54"/>
        <v>-189.28</v>
      </c>
      <c r="AE100" s="16">
        <f t="shared" si="55"/>
        <v>-417.92</v>
      </c>
      <c r="AF100" s="16">
        <f t="shared" si="56"/>
        <v>-152.15</v>
      </c>
      <c r="AG100" s="16">
        <f t="shared" si="57"/>
        <v>-109.12</v>
      </c>
      <c r="AH100" s="16">
        <f t="shared" si="58"/>
        <v>-115.19</v>
      </c>
      <c r="AI100" s="16">
        <f t="shared" si="59"/>
        <v>-1816.96</v>
      </c>
    </row>
    <row r="101" spans="1:35" x14ac:dyDescent="0.25">
      <c r="A101" s="20" t="s">
        <v>183</v>
      </c>
      <c r="B101" s="14" t="s">
        <v>184</v>
      </c>
      <c r="C101" s="17">
        <v>0</v>
      </c>
      <c r="D101" s="17">
        <v>0</v>
      </c>
      <c r="E101" s="17">
        <v>0</v>
      </c>
      <c r="F101" s="22"/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420</v>
      </c>
      <c r="N101" s="17">
        <v>0</v>
      </c>
      <c r="O101" s="17">
        <v>0</v>
      </c>
      <c r="P101" s="22"/>
      <c r="Q101" s="17">
        <v>420</v>
      </c>
      <c r="S101" s="15">
        <v>5</v>
      </c>
      <c r="T101" s="14" t="s">
        <v>1</v>
      </c>
      <c r="U101" s="14" t="s">
        <v>40</v>
      </c>
      <c r="W101" s="16">
        <f t="shared" si="47"/>
        <v>0</v>
      </c>
      <c r="X101" s="16">
        <f t="shared" si="48"/>
        <v>0</v>
      </c>
      <c r="Y101" s="16">
        <f t="shared" si="49"/>
        <v>0</v>
      </c>
      <c r="Z101" s="16">
        <f t="shared" si="50"/>
        <v>0</v>
      </c>
      <c r="AA101" s="16">
        <f t="shared" si="51"/>
        <v>0</v>
      </c>
      <c r="AB101" s="16">
        <f t="shared" si="52"/>
        <v>0</v>
      </c>
      <c r="AC101" s="16">
        <f t="shared" si="53"/>
        <v>0</v>
      </c>
      <c r="AD101" s="16">
        <f t="shared" si="54"/>
        <v>0</v>
      </c>
      <c r="AE101" s="16">
        <f t="shared" si="55"/>
        <v>0</v>
      </c>
      <c r="AF101" s="16">
        <f t="shared" si="56"/>
        <v>-420</v>
      </c>
      <c r="AG101" s="16">
        <f t="shared" si="57"/>
        <v>0</v>
      </c>
      <c r="AH101" s="16">
        <f t="shared" si="58"/>
        <v>0</v>
      </c>
      <c r="AI101" s="16">
        <f t="shared" si="59"/>
        <v>-420</v>
      </c>
    </row>
    <row r="102" spans="1:35" x14ac:dyDescent="0.25">
      <c r="A102" s="20" t="s">
        <v>185</v>
      </c>
      <c r="B102" s="14" t="s">
        <v>186</v>
      </c>
      <c r="C102" s="17">
        <v>0</v>
      </c>
      <c r="D102" s="17">
        <v>0</v>
      </c>
      <c r="E102" s="17">
        <v>0</v>
      </c>
      <c r="F102" s="22"/>
      <c r="G102" s="17">
        <v>230</v>
      </c>
      <c r="H102" s="17">
        <v>210</v>
      </c>
      <c r="I102" s="17">
        <v>76.599999999999994</v>
      </c>
      <c r="J102" s="17">
        <v>0</v>
      </c>
      <c r="K102" s="17">
        <v>0</v>
      </c>
      <c r="L102" s="17">
        <v>0</v>
      </c>
      <c r="M102" s="17">
        <v>640</v>
      </c>
      <c r="N102" s="17">
        <v>-322.5</v>
      </c>
      <c r="O102" s="17">
        <v>0</v>
      </c>
      <c r="P102" s="22"/>
      <c r="Q102" s="17">
        <v>834.1</v>
      </c>
      <c r="S102" s="15">
        <v>5</v>
      </c>
      <c r="T102" s="14" t="s">
        <v>1</v>
      </c>
      <c r="U102" s="14" t="s">
        <v>40</v>
      </c>
      <c r="W102" s="16">
        <f t="shared" si="47"/>
        <v>0</v>
      </c>
      <c r="X102" s="16">
        <f t="shared" si="48"/>
        <v>0</v>
      </c>
      <c r="Y102" s="16">
        <f t="shared" si="49"/>
        <v>0</v>
      </c>
      <c r="Z102" s="16">
        <f t="shared" si="50"/>
        <v>-230</v>
      </c>
      <c r="AA102" s="16">
        <f t="shared" si="51"/>
        <v>-210</v>
      </c>
      <c r="AB102" s="16">
        <f t="shared" si="52"/>
        <v>-76.599999999999994</v>
      </c>
      <c r="AC102" s="16">
        <f t="shared" si="53"/>
        <v>0</v>
      </c>
      <c r="AD102" s="16">
        <f t="shared" si="54"/>
        <v>0</v>
      </c>
      <c r="AE102" s="16">
        <f t="shared" si="55"/>
        <v>0</v>
      </c>
      <c r="AF102" s="16">
        <f t="shared" si="56"/>
        <v>-640</v>
      </c>
      <c r="AG102" s="16">
        <f t="shared" si="57"/>
        <v>322.5</v>
      </c>
      <c r="AH102" s="16">
        <f t="shared" si="58"/>
        <v>0</v>
      </c>
      <c r="AI102" s="16">
        <f t="shared" si="59"/>
        <v>-834.1</v>
      </c>
    </row>
    <row r="103" spans="1:35" x14ac:dyDescent="0.25">
      <c r="A103" s="20" t="s">
        <v>187</v>
      </c>
      <c r="B103" s="14" t="s">
        <v>188</v>
      </c>
      <c r="C103" s="17">
        <v>0</v>
      </c>
      <c r="D103" s="17">
        <v>0</v>
      </c>
      <c r="E103" s="17">
        <v>275</v>
      </c>
      <c r="F103" s="22"/>
      <c r="G103" s="17">
        <v>113.63</v>
      </c>
      <c r="H103" s="17">
        <v>306.05</v>
      </c>
      <c r="I103" s="17">
        <v>796.61</v>
      </c>
      <c r="J103" s="17">
        <v>543.70000000000005</v>
      </c>
      <c r="K103" s="17">
        <v>7.77</v>
      </c>
      <c r="L103" s="17">
        <v>1268.73</v>
      </c>
      <c r="M103" s="17">
        <v>233.67</v>
      </c>
      <c r="N103" s="17">
        <v>180.14</v>
      </c>
      <c r="O103" s="17">
        <v>0</v>
      </c>
      <c r="P103" s="22"/>
      <c r="Q103" s="17">
        <v>3725.3</v>
      </c>
      <c r="S103" s="15">
        <v>5</v>
      </c>
      <c r="T103" s="14" t="s">
        <v>1</v>
      </c>
      <c r="U103" s="14" t="s">
        <v>40</v>
      </c>
      <c r="W103" s="16">
        <f t="shared" si="47"/>
        <v>0</v>
      </c>
      <c r="X103" s="16">
        <f t="shared" si="48"/>
        <v>0</v>
      </c>
      <c r="Y103" s="16">
        <f t="shared" si="49"/>
        <v>-275</v>
      </c>
      <c r="Z103" s="16">
        <f t="shared" si="50"/>
        <v>-113.63</v>
      </c>
      <c r="AA103" s="16">
        <f t="shared" si="51"/>
        <v>-306.05</v>
      </c>
      <c r="AB103" s="16">
        <f t="shared" si="52"/>
        <v>-796.61</v>
      </c>
      <c r="AC103" s="16">
        <f t="shared" si="53"/>
        <v>-543.70000000000005</v>
      </c>
      <c r="AD103" s="16">
        <f t="shared" si="54"/>
        <v>-7.77</v>
      </c>
      <c r="AE103" s="16">
        <f t="shared" si="55"/>
        <v>-1268.73</v>
      </c>
      <c r="AF103" s="16">
        <f t="shared" si="56"/>
        <v>-233.67</v>
      </c>
      <c r="AG103" s="16">
        <f t="shared" si="57"/>
        <v>-180.14</v>
      </c>
      <c r="AH103" s="16">
        <f t="shared" si="58"/>
        <v>0</v>
      </c>
      <c r="AI103" s="16">
        <f t="shared" si="59"/>
        <v>-3725.3</v>
      </c>
    </row>
    <row r="104" spans="1:35" x14ac:dyDescent="0.25">
      <c r="A104" s="20" t="s">
        <v>189</v>
      </c>
      <c r="B104" s="14" t="s">
        <v>190</v>
      </c>
      <c r="C104" s="17">
        <v>0</v>
      </c>
      <c r="D104" s="17">
        <v>0</v>
      </c>
      <c r="E104" s="17">
        <v>0</v>
      </c>
      <c r="F104" s="22"/>
      <c r="G104" s="17">
        <v>0</v>
      </c>
      <c r="H104" s="17">
        <v>131.72</v>
      </c>
      <c r="I104" s="17">
        <v>0</v>
      </c>
      <c r="J104" s="17">
        <v>0</v>
      </c>
      <c r="K104" s="17">
        <v>106.69</v>
      </c>
      <c r="L104" s="17">
        <v>238.01</v>
      </c>
      <c r="M104" s="17">
        <v>400.43</v>
      </c>
      <c r="N104" s="17">
        <v>786.17</v>
      </c>
      <c r="O104" s="17">
        <v>32.64</v>
      </c>
      <c r="P104" s="22"/>
      <c r="Q104" s="17">
        <v>1695.66</v>
      </c>
      <c r="S104" s="15">
        <v>5</v>
      </c>
      <c r="T104" s="14" t="s">
        <v>1</v>
      </c>
      <c r="U104" s="14" t="s">
        <v>40</v>
      </c>
      <c r="W104" s="16">
        <f t="shared" si="47"/>
        <v>0</v>
      </c>
      <c r="X104" s="16">
        <f t="shared" si="48"/>
        <v>0</v>
      </c>
      <c r="Y104" s="16">
        <f t="shared" si="49"/>
        <v>0</v>
      </c>
      <c r="Z104" s="16">
        <f t="shared" si="50"/>
        <v>0</v>
      </c>
      <c r="AA104" s="16">
        <f t="shared" si="51"/>
        <v>-131.72</v>
      </c>
      <c r="AB104" s="16">
        <f t="shared" si="52"/>
        <v>0</v>
      </c>
      <c r="AC104" s="16">
        <f t="shared" si="53"/>
        <v>0</v>
      </c>
      <c r="AD104" s="16">
        <f t="shared" si="54"/>
        <v>-106.69</v>
      </c>
      <c r="AE104" s="16">
        <f t="shared" si="55"/>
        <v>-238.01</v>
      </c>
      <c r="AF104" s="16">
        <f t="shared" si="56"/>
        <v>-400.43</v>
      </c>
      <c r="AG104" s="16">
        <f t="shared" si="57"/>
        <v>-786.17</v>
      </c>
      <c r="AH104" s="16">
        <f t="shared" si="58"/>
        <v>-32.64</v>
      </c>
      <c r="AI104" s="16">
        <f t="shared" si="59"/>
        <v>-1695.66</v>
      </c>
    </row>
    <row r="105" spans="1:35" x14ac:dyDescent="0.25">
      <c r="A105" s="20" t="s">
        <v>191</v>
      </c>
      <c r="B105" s="14" t="s">
        <v>192</v>
      </c>
      <c r="C105" s="17">
        <v>0</v>
      </c>
      <c r="D105" s="17">
        <v>0</v>
      </c>
      <c r="E105" s="17">
        <v>0</v>
      </c>
      <c r="F105" s="22"/>
      <c r="G105" s="17">
        <v>0</v>
      </c>
      <c r="H105" s="17">
        <v>201.55</v>
      </c>
      <c r="I105" s="17">
        <v>310.94</v>
      </c>
      <c r="J105" s="17">
        <v>-103.1</v>
      </c>
      <c r="K105" s="17">
        <v>19</v>
      </c>
      <c r="L105" s="17">
        <v>193.38</v>
      </c>
      <c r="M105" s="17">
        <v>210.82</v>
      </c>
      <c r="N105" s="17">
        <v>122.95</v>
      </c>
      <c r="O105" s="17">
        <v>111.24</v>
      </c>
      <c r="P105" s="22"/>
      <c r="Q105" s="17">
        <v>1066.78</v>
      </c>
      <c r="S105" s="15">
        <v>5</v>
      </c>
      <c r="T105" s="14" t="s">
        <v>1</v>
      </c>
      <c r="U105" s="14" t="s">
        <v>40</v>
      </c>
      <c r="W105" s="16">
        <f t="shared" si="47"/>
        <v>0</v>
      </c>
      <c r="X105" s="16">
        <f t="shared" si="48"/>
        <v>0</v>
      </c>
      <c r="Y105" s="16">
        <f t="shared" si="49"/>
        <v>0</v>
      </c>
      <c r="Z105" s="16">
        <f t="shared" si="50"/>
        <v>0</v>
      </c>
      <c r="AA105" s="16">
        <f t="shared" si="51"/>
        <v>-201.55</v>
      </c>
      <c r="AB105" s="16">
        <f t="shared" si="52"/>
        <v>-310.94</v>
      </c>
      <c r="AC105" s="16">
        <f t="shared" si="53"/>
        <v>103.1</v>
      </c>
      <c r="AD105" s="16">
        <f t="shared" si="54"/>
        <v>-19</v>
      </c>
      <c r="AE105" s="16">
        <f t="shared" si="55"/>
        <v>-193.38</v>
      </c>
      <c r="AF105" s="16">
        <f t="shared" si="56"/>
        <v>-210.82</v>
      </c>
      <c r="AG105" s="16">
        <f t="shared" si="57"/>
        <v>-122.95</v>
      </c>
      <c r="AH105" s="16">
        <f t="shared" si="58"/>
        <v>-111.24</v>
      </c>
      <c r="AI105" s="16">
        <f t="shared" si="59"/>
        <v>-1066.78</v>
      </c>
    </row>
    <row r="106" spans="1:35" x14ac:dyDescent="0.25">
      <c r="A106" s="20" t="s">
        <v>193</v>
      </c>
      <c r="B106" s="14" t="s">
        <v>194</v>
      </c>
      <c r="C106" s="17">
        <v>0</v>
      </c>
      <c r="D106" s="17">
        <v>0</v>
      </c>
      <c r="E106" s="17">
        <v>0</v>
      </c>
      <c r="F106" s="22"/>
      <c r="G106" s="17">
        <v>0</v>
      </c>
      <c r="H106" s="17">
        <v>0</v>
      </c>
      <c r="I106" s="17">
        <v>8.23</v>
      </c>
      <c r="J106" s="17">
        <v>3.44</v>
      </c>
      <c r="K106" s="17">
        <v>65.52</v>
      </c>
      <c r="L106" s="17">
        <v>0</v>
      </c>
      <c r="M106" s="17">
        <v>0</v>
      </c>
      <c r="N106" s="17">
        <v>0</v>
      </c>
      <c r="O106" s="17">
        <v>69.569999999999993</v>
      </c>
      <c r="P106" s="22"/>
      <c r="Q106" s="17">
        <v>146.76</v>
      </c>
      <c r="S106" s="15">
        <v>5</v>
      </c>
      <c r="T106" s="14" t="s">
        <v>1</v>
      </c>
      <c r="U106" s="14" t="s">
        <v>40</v>
      </c>
      <c r="W106" s="16">
        <f t="shared" si="47"/>
        <v>0</v>
      </c>
      <c r="X106" s="16">
        <f t="shared" si="48"/>
        <v>0</v>
      </c>
      <c r="Y106" s="16">
        <f t="shared" si="49"/>
        <v>0</v>
      </c>
      <c r="Z106" s="16">
        <f t="shared" si="50"/>
        <v>0</v>
      </c>
      <c r="AA106" s="16">
        <f t="shared" si="51"/>
        <v>0</v>
      </c>
      <c r="AB106" s="16">
        <f t="shared" si="52"/>
        <v>-8.23</v>
      </c>
      <c r="AC106" s="16">
        <f t="shared" si="53"/>
        <v>-3.44</v>
      </c>
      <c r="AD106" s="16">
        <f t="shared" si="54"/>
        <v>-65.52</v>
      </c>
      <c r="AE106" s="16">
        <f t="shared" si="55"/>
        <v>0</v>
      </c>
      <c r="AF106" s="16">
        <f t="shared" si="56"/>
        <v>0</v>
      </c>
      <c r="AG106" s="16">
        <f t="shared" si="57"/>
        <v>0</v>
      </c>
      <c r="AH106" s="16">
        <f t="shared" si="58"/>
        <v>-69.569999999999993</v>
      </c>
      <c r="AI106" s="16">
        <f t="shared" si="59"/>
        <v>-146.76</v>
      </c>
    </row>
    <row r="107" spans="1:35" x14ac:dyDescent="0.25">
      <c r="B107" s="12" t="s">
        <v>166</v>
      </c>
      <c r="C107" s="11">
        <f>IF(5 = S107, W107 * -1, W107)</f>
        <v>0</v>
      </c>
      <c r="D107" s="11">
        <f>IF(5 = S107, X107 * -1, X107)</f>
        <v>0</v>
      </c>
      <c r="E107" s="11">
        <f>IF(5 = S107, Y107 * -1, Y107)</f>
        <v>525</v>
      </c>
      <c r="F107" s="11"/>
      <c r="G107" s="11">
        <f>IF(5 = S107, Z107 * -1, Z107)</f>
        <v>614.88</v>
      </c>
      <c r="H107" s="11">
        <f>IF(5 = S107, AA107 * -1, AA107)</f>
        <v>2175.52</v>
      </c>
      <c r="I107" s="11">
        <f>IF(5 = S107, AB107 * -1, AB107)</f>
        <v>3074.69</v>
      </c>
      <c r="J107" s="11">
        <f>IF(5 = S107, AC107 * -1, AC107)</f>
        <v>1307.3000000000002</v>
      </c>
      <c r="K107" s="11">
        <f>IF(5 = S107, AD107 * -1, AD107)</f>
        <v>1762.78</v>
      </c>
      <c r="L107" s="11">
        <f>IF(5 = S107, AE107 * -1, AE107)</f>
        <v>3283.1400000000003</v>
      </c>
      <c r="M107" s="11">
        <f>IF(5 = S107, AF107 * -1, AF107)</f>
        <v>3585.01</v>
      </c>
      <c r="N107" s="11">
        <f>IF(5 = S107, AG107 * -1, AG107)</f>
        <v>1052.42</v>
      </c>
      <c r="O107" s="11">
        <f>IF(5 = S107, AH107 * -1, AH107)</f>
        <v>1928.49</v>
      </c>
      <c r="P107" s="11"/>
      <c r="Q107" s="11">
        <f>IF(5 = S107, AI107 * -1, AI107)</f>
        <v>19309.23</v>
      </c>
      <c r="S107" s="9">
        <v>5</v>
      </c>
      <c r="T107" s="8" t="str">
        <f>T106</f>
        <v>Haven at South Mountain Apartments</v>
      </c>
      <c r="U107" s="8" t="str">
        <f>U106</f>
        <v>6519</v>
      </c>
      <c r="V107" s="9">
        <f>V106</f>
        <v>0</v>
      </c>
      <c r="W107" s="10">
        <f t="shared" ref="W107:AI107" si="60">SUM(W93:W106)</f>
        <v>0</v>
      </c>
      <c r="X107" s="10">
        <f t="shared" si="60"/>
        <v>0</v>
      </c>
      <c r="Y107" s="10">
        <f t="shared" si="60"/>
        <v>-525</v>
      </c>
      <c r="Z107" s="10">
        <f t="shared" si="60"/>
        <v>-614.88</v>
      </c>
      <c r="AA107" s="10">
        <f t="shared" si="60"/>
        <v>-2175.52</v>
      </c>
      <c r="AB107" s="10">
        <f t="shared" si="60"/>
        <v>-3074.69</v>
      </c>
      <c r="AC107" s="10">
        <f t="shared" si="60"/>
        <v>-1307.3000000000002</v>
      </c>
      <c r="AD107" s="10">
        <f t="shared" si="60"/>
        <v>-1762.78</v>
      </c>
      <c r="AE107" s="10">
        <f t="shared" si="60"/>
        <v>-3283.1400000000003</v>
      </c>
      <c r="AF107" s="10">
        <f t="shared" si="60"/>
        <v>-3585.01</v>
      </c>
      <c r="AG107" s="10">
        <f t="shared" si="60"/>
        <v>-1052.42</v>
      </c>
      <c r="AH107" s="10">
        <f t="shared" si="60"/>
        <v>-1928.49</v>
      </c>
      <c r="AI107" s="10">
        <f t="shared" si="60"/>
        <v>-19309.23</v>
      </c>
    </row>
    <row r="109" spans="1:35" x14ac:dyDescent="0.25">
      <c r="A109" s="18" t="s">
        <v>195</v>
      </c>
    </row>
    <row r="110" spans="1:35" x14ac:dyDescent="0.25">
      <c r="A110" s="20" t="s">
        <v>196</v>
      </c>
      <c r="B110" s="14" t="s">
        <v>197</v>
      </c>
      <c r="C110" s="17">
        <v>0</v>
      </c>
      <c r="D110" s="17">
        <v>0</v>
      </c>
      <c r="E110" s="17">
        <v>0</v>
      </c>
      <c r="F110" s="22"/>
      <c r="G110" s="17">
        <v>300</v>
      </c>
      <c r="H110" s="17">
        <v>915</v>
      </c>
      <c r="I110" s="17">
        <v>-915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95</v>
      </c>
      <c r="P110" s="22"/>
      <c r="Q110" s="17">
        <v>395</v>
      </c>
      <c r="S110" s="15">
        <v>5</v>
      </c>
      <c r="T110" s="14" t="s">
        <v>1</v>
      </c>
      <c r="U110" s="14" t="s">
        <v>40</v>
      </c>
      <c r="W110" s="16">
        <f>IF(5 = S110, C110 * -1, C110)</f>
        <v>0</v>
      </c>
      <c r="X110" s="16">
        <f>IF(5 = S110, D110 * -1, D110)</f>
        <v>0</v>
      </c>
      <c r="Y110" s="16">
        <f>IF(5 = S110, E110 * -1, E110)</f>
        <v>0</v>
      </c>
      <c r="Z110" s="16">
        <f>IF(5 = S110, G110 * -1, G110)</f>
        <v>-300</v>
      </c>
      <c r="AA110" s="16">
        <f>IF(5 = S110, H110 * -1, H110)</f>
        <v>-915</v>
      </c>
      <c r="AB110" s="16">
        <f>IF(5 = S110, I110 * -1, I110)</f>
        <v>915</v>
      </c>
      <c r="AC110" s="16">
        <f>IF(5 = S110, J110 * -1, J110)</f>
        <v>0</v>
      </c>
      <c r="AD110" s="16">
        <f>IF(5 = S110, K110 * -1, K110)</f>
        <v>0</v>
      </c>
      <c r="AE110" s="16">
        <f>IF(5 = S110, L110 * -1, L110)</f>
        <v>0</v>
      </c>
      <c r="AF110" s="16">
        <f>IF(5 = S110, M110 * -1, M110)</f>
        <v>0</v>
      </c>
      <c r="AG110" s="16">
        <f>IF(5 = S110, N110 * -1, N110)</f>
        <v>0</v>
      </c>
      <c r="AH110" s="16">
        <f>IF(5 = S110, O110 * -1, O110)</f>
        <v>-95</v>
      </c>
      <c r="AI110" s="16">
        <f>IF(5 = S110, Q110 * -1, Q110)</f>
        <v>-395</v>
      </c>
    </row>
    <row r="111" spans="1:35" x14ac:dyDescent="0.25">
      <c r="A111" s="20" t="s">
        <v>198</v>
      </c>
      <c r="B111" s="14" t="s">
        <v>199</v>
      </c>
      <c r="C111" s="17">
        <v>0</v>
      </c>
      <c r="D111" s="17">
        <v>0</v>
      </c>
      <c r="E111" s="17">
        <v>0</v>
      </c>
      <c r="F111" s="22"/>
      <c r="G111" s="17">
        <v>250</v>
      </c>
      <c r="H111" s="17">
        <v>250</v>
      </c>
      <c r="I111" s="17">
        <v>-250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22"/>
      <c r="Q111" s="17">
        <v>250</v>
      </c>
      <c r="S111" s="15">
        <v>5</v>
      </c>
      <c r="T111" s="14" t="s">
        <v>1</v>
      </c>
      <c r="U111" s="14" t="s">
        <v>40</v>
      </c>
      <c r="W111" s="16">
        <f>IF(5 = S111, C111 * -1, C111)</f>
        <v>0</v>
      </c>
      <c r="X111" s="16">
        <f>IF(5 = S111, D111 * -1, D111)</f>
        <v>0</v>
      </c>
      <c r="Y111" s="16">
        <f>IF(5 = S111, E111 * -1, E111)</f>
        <v>0</v>
      </c>
      <c r="Z111" s="16">
        <f>IF(5 = S111, G111 * -1, G111)</f>
        <v>-250</v>
      </c>
      <c r="AA111" s="16">
        <f>IF(5 = S111, H111 * -1, H111)</f>
        <v>-250</v>
      </c>
      <c r="AB111" s="16">
        <f>IF(5 = S111, I111 * -1, I111)</f>
        <v>250</v>
      </c>
      <c r="AC111" s="16">
        <f>IF(5 = S111, J111 * -1, J111)</f>
        <v>0</v>
      </c>
      <c r="AD111" s="16">
        <f>IF(5 = S111, K111 * -1, K111)</f>
        <v>0</v>
      </c>
      <c r="AE111" s="16">
        <f>IF(5 = S111, L111 * -1, L111)</f>
        <v>0</v>
      </c>
      <c r="AF111" s="16">
        <f>IF(5 = S111, M111 * -1, M111)</f>
        <v>0</v>
      </c>
      <c r="AG111" s="16">
        <f>IF(5 = S111, N111 * -1, N111)</f>
        <v>0</v>
      </c>
      <c r="AH111" s="16">
        <f>IF(5 = S111, O111 * -1, O111)</f>
        <v>0</v>
      </c>
      <c r="AI111" s="16">
        <f>IF(5 = S111, Q111 * -1, Q111)</f>
        <v>-250</v>
      </c>
    </row>
    <row r="112" spans="1:35" x14ac:dyDescent="0.25">
      <c r="A112" s="20" t="s">
        <v>200</v>
      </c>
      <c r="B112" s="14" t="s">
        <v>201</v>
      </c>
      <c r="C112" s="17">
        <v>0</v>
      </c>
      <c r="D112" s="17">
        <v>0</v>
      </c>
      <c r="E112" s="17">
        <v>0</v>
      </c>
      <c r="F112" s="22"/>
      <c r="G112" s="17">
        <v>57.62</v>
      </c>
      <c r="H112" s="17">
        <v>0</v>
      </c>
      <c r="I112" s="17">
        <v>0</v>
      </c>
      <c r="J112" s="17">
        <v>41.09</v>
      </c>
      <c r="K112" s="17">
        <v>252.88</v>
      </c>
      <c r="L112" s="17">
        <v>81.39</v>
      </c>
      <c r="M112" s="17">
        <v>11.9</v>
      </c>
      <c r="N112" s="17">
        <v>39.94</v>
      </c>
      <c r="O112" s="17">
        <v>24.2</v>
      </c>
      <c r="P112" s="22"/>
      <c r="Q112" s="17">
        <v>509.02</v>
      </c>
      <c r="S112" s="15">
        <v>5</v>
      </c>
      <c r="T112" s="14" t="s">
        <v>1</v>
      </c>
      <c r="U112" s="14" t="s">
        <v>40</v>
      </c>
      <c r="W112" s="16">
        <f>IF(5 = S112, C112 * -1, C112)</f>
        <v>0</v>
      </c>
      <c r="X112" s="16">
        <f>IF(5 = S112, D112 * -1, D112)</f>
        <v>0</v>
      </c>
      <c r="Y112" s="16">
        <f>IF(5 = S112, E112 * -1, E112)</f>
        <v>0</v>
      </c>
      <c r="Z112" s="16">
        <f>IF(5 = S112, G112 * -1, G112)</f>
        <v>-57.62</v>
      </c>
      <c r="AA112" s="16">
        <f>IF(5 = S112, H112 * -1, H112)</f>
        <v>0</v>
      </c>
      <c r="AB112" s="16">
        <f>IF(5 = S112, I112 * -1, I112)</f>
        <v>0</v>
      </c>
      <c r="AC112" s="16">
        <f>IF(5 = S112, J112 * -1, J112)</f>
        <v>-41.09</v>
      </c>
      <c r="AD112" s="16">
        <f>IF(5 = S112, K112 * -1, K112)</f>
        <v>-252.88</v>
      </c>
      <c r="AE112" s="16">
        <f>IF(5 = S112, L112 * -1, L112)</f>
        <v>-81.39</v>
      </c>
      <c r="AF112" s="16">
        <f>IF(5 = S112, M112 * -1, M112)</f>
        <v>-11.9</v>
      </c>
      <c r="AG112" s="16">
        <f>IF(5 = S112, N112 * -1, N112)</f>
        <v>-39.94</v>
      </c>
      <c r="AH112" s="16">
        <f>IF(5 = S112, O112 * -1, O112)</f>
        <v>-24.2</v>
      </c>
      <c r="AI112" s="16">
        <f>IF(5 = S112, Q112 * -1, Q112)</f>
        <v>-509.02</v>
      </c>
    </row>
    <row r="113" spans="1:35" x14ac:dyDescent="0.25">
      <c r="A113" s="20" t="s">
        <v>202</v>
      </c>
      <c r="B113" s="14" t="s">
        <v>203</v>
      </c>
      <c r="C113" s="17">
        <v>0</v>
      </c>
      <c r="D113" s="17">
        <v>0</v>
      </c>
      <c r="E113" s="17">
        <v>0</v>
      </c>
      <c r="F113" s="22"/>
      <c r="G113" s="17">
        <v>190.92</v>
      </c>
      <c r="H113" s="17">
        <v>72.64</v>
      </c>
      <c r="I113" s="17">
        <v>59.61</v>
      </c>
      <c r="J113" s="17">
        <v>80.48</v>
      </c>
      <c r="K113" s="17">
        <v>46.16</v>
      </c>
      <c r="L113" s="17">
        <v>202.2</v>
      </c>
      <c r="M113" s="17">
        <v>54.36</v>
      </c>
      <c r="N113" s="17">
        <v>129.03</v>
      </c>
      <c r="O113" s="17">
        <v>138.53</v>
      </c>
      <c r="P113" s="22"/>
      <c r="Q113" s="17">
        <v>973.93</v>
      </c>
      <c r="S113" s="15">
        <v>5</v>
      </c>
      <c r="T113" s="14" t="s">
        <v>1</v>
      </c>
      <c r="U113" s="14" t="s">
        <v>40</v>
      </c>
      <c r="W113" s="16">
        <f>IF(5 = S113, C113 * -1, C113)</f>
        <v>0</v>
      </c>
      <c r="X113" s="16">
        <f>IF(5 = S113, D113 * -1, D113)</f>
        <v>0</v>
      </c>
      <c r="Y113" s="16">
        <f>IF(5 = S113, E113 * -1, E113)</f>
        <v>0</v>
      </c>
      <c r="Z113" s="16">
        <f>IF(5 = S113, G113 * -1, G113)</f>
        <v>-190.92</v>
      </c>
      <c r="AA113" s="16">
        <f>IF(5 = S113, H113 * -1, H113)</f>
        <v>-72.64</v>
      </c>
      <c r="AB113" s="16">
        <f>IF(5 = S113, I113 * -1, I113)</f>
        <v>-59.61</v>
      </c>
      <c r="AC113" s="16">
        <f>IF(5 = S113, J113 * -1, J113)</f>
        <v>-80.48</v>
      </c>
      <c r="AD113" s="16">
        <f>IF(5 = S113, K113 * -1, K113)</f>
        <v>-46.16</v>
      </c>
      <c r="AE113" s="16">
        <f>IF(5 = S113, L113 * -1, L113)</f>
        <v>-202.2</v>
      </c>
      <c r="AF113" s="16">
        <f>IF(5 = S113, M113 * -1, M113)</f>
        <v>-54.36</v>
      </c>
      <c r="AG113" s="16">
        <f>IF(5 = S113, N113 * -1, N113)</f>
        <v>-129.03</v>
      </c>
      <c r="AH113" s="16">
        <f>IF(5 = S113, O113 * -1, O113)</f>
        <v>-138.53</v>
      </c>
      <c r="AI113" s="16">
        <f>IF(5 = S113, Q113 * -1, Q113)</f>
        <v>-973.93</v>
      </c>
    </row>
    <row r="114" spans="1:35" x14ac:dyDescent="0.25">
      <c r="B114" s="12" t="s">
        <v>195</v>
      </c>
      <c r="C114" s="11">
        <f>IF(5 = S114, W114 * -1, W114)</f>
        <v>0</v>
      </c>
      <c r="D114" s="11">
        <f>IF(5 = S114, X114 * -1, X114)</f>
        <v>0</v>
      </c>
      <c r="E114" s="11">
        <f>IF(5 = S114, Y114 * -1, Y114)</f>
        <v>0</v>
      </c>
      <c r="F114" s="11"/>
      <c r="G114" s="11">
        <f>IF(5 = S114, Z114 * -1, Z114)</f>
        <v>798.54</v>
      </c>
      <c r="H114" s="11">
        <f>IF(5 = S114, AA114 * -1, AA114)</f>
        <v>1237.6400000000001</v>
      </c>
      <c r="I114" s="11">
        <f>IF(5 = S114, AB114 * -1, AB114)</f>
        <v>-1105.3900000000001</v>
      </c>
      <c r="J114" s="11">
        <f>IF(5 = S114, AC114 * -1, AC114)</f>
        <v>121.57000000000001</v>
      </c>
      <c r="K114" s="11">
        <f>IF(5 = S114, AD114 * -1, AD114)</f>
        <v>299.03999999999996</v>
      </c>
      <c r="L114" s="11">
        <f>IF(5 = S114, AE114 * -1, AE114)</f>
        <v>283.58999999999997</v>
      </c>
      <c r="M114" s="11">
        <f>IF(5 = S114, AF114 * -1, AF114)</f>
        <v>66.260000000000005</v>
      </c>
      <c r="N114" s="11">
        <f>IF(5 = S114, AG114 * -1, AG114)</f>
        <v>168.97</v>
      </c>
      <c r="O114" s="11">
        <f>IF(5 = S114, AH114 * -1, AH114)</f>
        <v>257.73</v>
      </c>
      <c r="P114" s="11"/>
      <c r="Q114" s="11">
        <f>IF(5 = S114, AI114 * -1, AI114)</f>
        <v>2127.9499999999998</v>
      </c>
      <c r="S114" s="9">
        <v>5</v>
      </c>
      <c r="T114" s="8" t="str">
        <f>T113</f>
        <v>Haven at South Mountain Apartments</v>
      </c>
      <c r="U114" s="8" t="str">
        <f>U113</f>
        <v>6519</v>
      </c>
      <c r="V114" s="9">
        <f>V113</f>
        <v>0</v>
      </c>
      <c r="W114" s="10">
        <f t="shared" ref="W114:AI114" si="61">SUM(W110:W113)</f>
        <v>0</v>
      </c>
      <c r="X114" s="10">
        <f t="shared" si="61"/>
        <v>0</v>
      </c>
      <c r="Y114" s="10">
        <f t="shared" si="61"/>
        <v>0</v>
      </c>
      <c r="Z114" s="10">
        <f t="shared" si="61"/>
        <v>-798.54</v>
      </c>
      <c r="AA114" s="10">
        <f t="shared" si="61"/>
        <v>-1237.6400000000001</v>
      </c>
      <c r="AB114" s="10">
        <f t="shared" si="61"/>
        <v>1105.3900000000001</v>
      </c>
      <c r="AC114" s="10">
        <f t="shared" si="61"/>
        <v>-121.57000000000001</v>
      </c>
      <c r="AD114" s="10">
        <f t="shared" si="61"/>
        <v>-299.03999999999996</v>
      </c>
      <c r="AE114" s="10">
        <f t="shared" si="61"/>
        <v>-283.58999999999997</v>
      </c>
      <c r="AF114" s="10">
        <f t="shared" si="61"/>
        <v>-66.260000000000005</v>
      </c>
      <c r="AG114" s="10">
        <f t="shared" si="61"/>
        <v>-168.97</v>
      </c>
      <c r="AH114" s="10">
        <f t="shared" si="61"/>
        <v>-257.73</v>
      </c>
      <c r="AI114" s="10">
        <f t="shared" si="61"/>
        <v>-2127.9499999999998</v>
      </c>
    </row>
    <row r="116" spans="1:35" x14ac:dyDescent="0.25">
      <c r="A116" s="18" t="s">
        <v>204</v>
      </c>
    </row>
    <row r="117" spans="1:35" x14ac:dyDescent="0.25">
      <c r="A117" s="20" t="s">
        <v>205</v>
      </c>
      <c r="B117" s="14" t="s">
        <v>206</v>
      </c>
      <c r="C117" s="17">
        <v>0</v>
      </c>
      <c r="D117" s="17">
        <v>0</v>
      </c>
      <c r="E117" s="17">
        <v>909</v>
      </c>
      <c r="F117" s="22"/>
      <c r="G117" s="17">
        <v>465</v>
      </c>
      <c r="H117" s="17">
        <v>0</v>
      </c>
      <c r="I117" s="17">
        <v>1350</v>
      </c>
      <c r="J117" s="17">
        <v>1349</v>
      </c>
      <c r="K117" s="17">
        <v>1349</v>
      </c>
      <c r="L117" s="17">
        <v>2697</v>
      </c>
      <c r="M117" s="17">
        <v>1349</v>
      </c>
      <c r="N117" s="17">
        <v>1350</v>
      </c>
      <c r="O117" s="17">
        <v>1348</v>
      </c>
      <c r="P117" s="22"/>
      <c r="Q117" s="17">
        <v>12166</v>
      </c>
      <c r="S117" s="15">
        <v>5</v>
      </c>
      <c r="T117" s="14" t="s">
        <v>1</v>
      </c>
      <c r="U117" s="14" t="s">
        <v>40</v>
      </c>
      <c r="W117" s="16">
        <f>IF(5 = S117, C117 * -1, C117)</f>
        <v>0</v>
      </c>
      <c r="X117" s="16">
        <f>IF(5 = S117, D117 * -1, D117)</f>
        <v>0</v>
      </c>
      <c r="Y117" s="16">
        <f>IF(5 = S117, E117 * -1, E117)</f>
        <v>-909</v>
      </c>
      <c r="Z117" s="16">
        <f>IF(5 = S117, G117 * -1, G117)</f>
        <v>-465</v>
      </c>
      <c r="AA117" s="16">
        <f>IF(5 = S117, H117 * -1, H117)</f>
        <v>0</v>
      </c>
      <c r="AB117" s="16">
        <f>IF(5 = S117, I117 * -1, I117)</f>
        <v>-1350</v>
      </c>
      <c r="AC117" s="16">
        <f>IF(5 = S117, J117 * -1, J117)</f>
        <v>-1349</v>
      </c>
      <c r="AD117" s="16">
        <f>IF(5 = S117, K117 * -1, K117)</f>
        <v>-1349</v>
      </c>
      <c r="AE117" s="16">
        <f>IF(5 = S117, L117 * -1, L117)</f>
        <v>-2697</v>
      </c>
      <c r="AF117" s="16">
        <f>IF(5 = S117, M117 * -1, M117)</f>
        <v>-1349</v>
      </c>
      <c r="AG117" s="16">
        <f>IF(5 = S117, N117 * -1, N117)</f>
        <v>-1350</v>
      </c>
      <c r="AH117" s="16">
        <f>IF(5 = S117, O117 * -1, O117)</f>
        <v>-1348</v>
      </c>
      <c r="AI117" s="16">
        <f>IF(5 = S117, Q117 * -1, Q117)</f>
        <v>-12166</v>
      </c>
    </row>
    <row r="118" spans="1:35" x14ac:dyDescent="0.25">
      <c r="A118" s="20" t="s">
        <v>207</v>
      </c>
      <c r="B118" s="14" t="s">
        <v>208</v>
      </c>
      <c r="C118" s="17">
        <v>0</v>
      </c>
      <c r="D118" s="17">
        <v>0</v>
      </c>
      <c r="E118" s="17">
        <v>0</v>
      </c>
      <c r="F118" s="22"/>
      <c r="G118" s="17">
        <v>0</v>
      </c>
      <c r="H118" s="17">
        <v>0</v>
      </c>
      <c r="I118" s="17">
        <v>29.42</v>
      </c>
      <c r="J118" s="17">
        <v>18.989999999999998</v>
      </c>
      <c r="K118" s="17">
        <v>23.13</v>
      </c>
      <c r="L118" s="17">
        <v>72.239999999999995</v>
      </c>
      <c r="M118" s="17">
        <v>0</v>
      </c>
      <c r="N118" s="17">
        <v>0</v>
      </c>
      <c r="O118" s="17">
        <v>0</v>
      </c>
      <c r="P118" s="22"/>
      <c r="Q118" s="17">
        <v>143.78</v>
      </c>
      <c r="S118" s="15">
        <v>5</v>
      </c>
      <c r="T118" s="14" t="s">
        <v>1</v>
      </c>
      <c r="U118" s="14" t="s">
        <v>40</v>
      </c>
      <c r="W118" s="16">
        <f>IF(5 = S118, C118 * -1, C118)</f>
        <v>0</v>
      </c>
      <c r="X118" s="16">
        <f>IF(5 = S118, D118 * -1, D118)</f>
        <v>0</v>
      </c>
      <c r="Y118" s="16">
        <f>IF(5 = S118, E118 * -1, E118)</f>
        <v>0</v>
      </c>
      <c r="Z118" s="16">
        <f>IF(5 = S118, G118 * -1, G118)</f>
        <v>0</v>
      </c>
      <c r="AA118" s="16">
        <f>IF(5 = S118, H118 * -1, H118)</f>
        <v>0</v>
      </c>
      <c r="AB118" s="16">
        <f>IF(5 = S118, I118 * -1, I118)</f>
        <v>-29.42</v>
      </c>
      <c r="AC118" s="16">
        <f>IF(5 = S118, J118 * -1, J118)</f>
        <v>-18.989999999999998</v>
      </c>
      <c r="AD118" s="16">
        <f>IF(5 = S118, K118 * -1, K118)</f>
        <v>-23.13</v>
      </c>
      <c r="AE118" s="16">
        <f>IF(5 = S118, L118 * -1, L118)</f>
        <v>-72.239999999999995</v>
      </c>
      <c r="AF118" s="16">
        <f>IF(5 = S118, M118 * -1, M118)</f>
        <v>0</v>
      </c>
      <c r="AG118" s="16">
        <f>IF(5 = S118, N118 * -1, N118)</f>
        <v>0</v>
      </c>
      <c r="AH118" s="16">
        <f>IF(5 = S118, O118 * -1, O118)</f>
        <v>0</v>
      </c>
      <c r="AI118" s="16">
        <f>IF(5 = S118, Q118 * -1, Q118)</f>
        <v>-143.78</v>
      </c>
    </row>
    <row r="119" spans="1:35" x14ac:dyDescent="0.25">
      <c r="A119" s="20" t="s">
        <v>209</v>
      </c>
      <c r="B119" s="14" t="s">
        <v>210</v>
      </c>
      <c r="C119" s="17">
        <v>0</v>
      </c>
      <c r="D119" s="17">
        <v>0</v>
      </c>
      <c r="E119" s="17">
        <v>265</v>
      </c>
      <c r="F119" s="22"/>
      <c r="G119" s="17">
        <v>-68.31</v>
      </c>
      <c r="H119" s="17">
        <v>848.12</v>
      </c>
      <c r="I119" s="17">
        <v>314.57</v>
      </c>
      <c r="J119" s="17">
        <v>560</v>
      </c>
      <c r="K119" s="17">
        <v>781.91</v>
      </c>
      <c r="L119" s="17">
        <v>310</v>
      </c>
      <c r="M119" s="17">
        <v>310</v>
      </c>
      <c r="N119" s="17">
        <v>479.96</v>
      </c>
      <c r="O119" s="17">
        <v>1069.21</v>
      </c>
      <c r="P119" s="22"/>
      <c r="Q119" s="17">
        <v>4870.46</v>
      </c>
      <c r="S119" s="15">
        <v>5</v>
      </c>
      <c r="T119" s="14" t="s">
        <v>1</v>
      </c>
      <c r="U119" s="14" t="s">
        <v>40</v>
      </c>
      <c r="W119" s="16">
        <f>IF(5 = S119, C119 * -1, C119)</f>
        <v>0</v>
      </c>
      <c r="X119" s="16">
        <f>IF(5 = S119, D119 * -1, D119)</f>
        <v>0</v>
      </c>
      <c r="Y119" s="16">
        <f>IF(5 = S119, E119 * -1, E119)</f>
        <v>-265</v>
      </c>
      <c r="Z119" s="16">
        <f>IF(5 = S119, G119 * -1, G119)</f>
        <v>68.31</v>
      </c>
      <c r="AA119" s="16">
        <f>IF(5 = S119, H119 * -1, H119)</f>
        <v>-848.12</v>
      </c>
      <c r="AB119" s="16">
        <f>IF(5 = S119, I119 * -1, I119)</f>
        <v>-314.57</v>
      </c>
      <c r="AC119" s="16">
        <f>IF(5 = S119, J119 * -1, J119)</f>
        <v>-560</v>
      </c>
      <c r="AD119" s="16">
        <f>IF(5 = S119, K119 * -1, K119)</f>
        <v>-781.91</v>
      </c>
      <c r="AE119" s="16">
        <f>IF(5 = S119, L119 * -1, L119)</f>
        <v>-310</v>
      </c>
      <c r="AF119" s="16">
        <f>IF(5 = S119, M119 * -1, M119)</f>
        <v>-310</v>
      </c>
      <c r="AG119" s="16">
        <f>IF(5 = S119, N119 * -1, N119)</f>
        <v>-479.96</v>
      </c>
      <c r="AH119" s="16">
        <f>IF(5 = S119, O119 * -1, O119)</f>
        <v>-1069.21</v>
      </c>
      <c r="AI119" s="16">
        <f>IF(5 = S119, Q119 * -1, Q119)</f>
        <v>-4870.46</v>
      </c>
    </row>
    <row r="120" spans="1:35" x14ac:dyDescent="0.25">
      <c r="A120" s="20" t="s">
        <v>211</v>
      </c>
      <c r="B120" s="14" t="s">
        <v>212</v>
      </c>
      <c r="C120" s="17">
        <v>0</v>
      </c>
      <c r="D120" s="17">
        <v>0</v>
      </c>
      <c r="E120" s="17">
        <v>0</v>
      </c>
      <c r="F120" s="22"/>
      <c r="G120" s="17">
        <v>23.34</v>
      </c>
      <c r="H120" s="17">
        <v>7.99</v>
      </c>
      <c r="I120" s="17">
        <v>0</v>
      </c>
      <c r="J120" s="17">
        <v>46.13</v>
      </c>
      <c r="K120" s="17">
        <v>116.89</v>
      </c>
      <c r="L120" s="17">
        <v>0</v>
      </c>
      <c r="M120" s="17">
        <v>27.34</v>
      </c>
      <c r="N120" s="17">
        <v>0</v>
      </c>
      <c r="O120" s="17">
        <v>98.79</v>
      </c>
      <c r="P120" s="22"/>
      <c r="Q120" s="17">
        <v>320.48</v>
      </c>
      <c r="S120" s="15">
        <v>5</v>
      </c>
      <c r="T120" s="14" t="s">
        <v>1</v>
      </c>
      <c r="U120" s="14" t="s">
        <v>40</v>
      </c>
      <c r="W120" s="16">
        <f>IF(5 = S120, C120 * -1, C120)</f>
        <v>0</v>
      </c>
      <c r="X120" s="16">
        <f>IF(5 = S120, D120 * -1, D120)</f>
        <v>0</v>
      </c>
      <c r="Y120" s="16">
        <f>IF(5 = S120, E120 * -1, E120)</f>
        <v>0</v>
      </c>
      <c r="Z120" s="16">
        <f>IF(5 = S120, G120 * -1, G120)</f>
        <v>-23.34</v>
      </c>
      <c r="AA120" s="16">
        <f>IF(5 = S120, H120 * -1, H120)</f>
        <v>-7.99</v>
      </c>
      <c r="AB120" s="16">
        <f>IF(5 = S120, I120 * -1, I120)</f>
        <v>0</v>
      </c>
      <c r="AC120" s="16">
        <f>IF(5 = S120, J120 * -1, J120)</f>
        <v>-46.13</v>
      </c>
      <c r="AD120" s="16">
        <f>IF(5 = S120, K120 * -1, K120)</f>
        <v>-116.89</v>
      </c>
      <c r="AE120" s="16">
        <f>IF(5 = S120, L120 * -1, L120)</f>
        <v>0</v>
      </c>
      <c r="AF120" s="16">
        <f>IF(5 = S120, M120 * -1, M120)</f>
        <v>-27.34</v>
      </c>
      <c r="AG120" s="16">
        <f>IF(5 = S120, N120 * -1, N120)</f>
        <v>0</v>
      </c>
      <c r="AH120" s="16">
        <f>IF(5 = S120, O120 * -1, O120)</f>
        <v>-98.79</v>
      </c>
      <c r="AI120" s="16">
        <f>IF(5 = S120, Q120 * -1, Q120)</f>
        <v>-320.48</v>
      </c>
    </row>
    <row r="121" spans="1:35" x14ac:dyDescent="0.25">
      <c r="B121" s="12" t="s">
        <v>204</v>
      </c>
      <c r="C121" s="11">
        <f>IF(5 = S121, W121 * -1, W121)</f>
        <v>0</v>
      </c>
      <c r="D121" s="11">
        <f>IF(5 = S121, X121 * -1, X121)</f>
        <v>0</v>
      </c>
      <c r="E121" s="11">
        <f>IF(5 = S121, Y121 * -1, Y121)</f>
        <v>1174</v>
      </c>
      <c r="F121" s="11"/>
      <c r="G121" s="11">
        <f>IF(5 = S121, Z121 * -1, Z121)</f>
        <v>420.03</v>
      </c>
      <c r="H121" s="11">
        <f>IF(5 = S121, AA121 * -1, AA121)</f>
        <v>856.11</v>
      </c>
      <c r="I121" s="11">
        <f>IF(5 = S121, AB121 * -1, AB121)</f>
        <v>1693.99</v>
      </c>
      <c r="J121" s="11">
        <f>IF(5 = S121, AC121 * -1, AC121)</f>
        <v>1974.1200000000001</v>
      </c>
      <c r="K121" s="11">
        <f>IF(5 = S121, AD121 * -1, AD121)</f>
        <v>2270.9299999999998</v>
      </c>
      <c r="L121" s="11">
        <f>IF(5 = S121, AE121 * -1, AE121)</f>
        <v>3079.24</v>
      </c>
      <c r="M121" s="11">
        <f>IF(5 = S121, AF121 * -1, AF121)</f>
        <v>1686.34</v>
      </c>
      <c r="N121" s="11">
        <f>IF(5 = S121, AG121 * -1, AG121)</f>
        <v>1829.96</v>
      </c>
      <c r="O121" s="11">
        <f>IF(5 = S121, AH121 * -1, AH121)</f>
        <v>2516</v>
      </c>
      <c r="P121" s="11"/>
      <c r="Q121" s="11">
        <f>IF(5 = S121, AI121 * -1, AI121)</f>
        <v>17500.72</v>
      </c>
      <c r="S121" s="9">
        <v>5</v>
      </c>
      <c r="T121" s="8" t="str">
        <f>T120</f>
        <v>Haven at South Mountain Apartments</v>
      </c>
      <c r="U121" s="8" t="str">
        <f>U120</f>
        <v>6519</v>
      </c>
      <c r="V121" s="9">
        <f>V120</f>
        <v>0</v>
      </c>
      <c r="W121" s="10">
        <f t="shared" ref="W121:AI121" si="62">SUM(W117:W120)</f>
        <v>0</v>
      </c>
      <c r="X121" s="10">
        <f t="shared" si="62"/>
        <v>0</v>
      </c>
      <c r="Y121" s="10">
        <f t="shared" si="62"/>
        <v>-1174</v>
      </c>
      <c r="Z121" s="10">
        <f t="shared" si="62"/>
        <v>-420.03</v>
      </c>
      <c r="AA121" s="10">
        <f t="shared" si="62"/>
        <v>-856.11</v>
      </c>
      <c r="AB121" s="10">
        <f t="shared" si="62"/>
        <v>-1693.99</v>
      </c>
      <c r="AC121" s="10">
        <f t="shared" si="62"/>
        <v>-1974.1200000000001</v>
      </c>
      <c r="AD121" s="10">
        <f t="shared" si="62"/>
        <v>-2270.9299999999998</v>
      </c>
      <c r="AE121" s="10">
        <f t="shared" si="62"/>
        <v>-3079.24</v>
      </c>
      <c r="AF121" s="10">
        <f t="shared" si="62"/>
        <v>-1686.34</v>
      </c>
      <c r="AG121" s="10">
        <f t="shared" si="62"/>
        <v>-1829.96</v>
      </c>
      <c r="AH121" s="10">
        <f t="shared" si="62"/>
        <v>-2516</v>
      </c>
      <c r="AI121" s="10">
        <f t="shared" si="62"/>
        <v>-17500.72</v>
      </c>
    </row>
    <row r="123" spans="1:35" x14ac:dyDescent="0.25">
      <c r="A123" s="18" t="s">
        <v>213</v>
      </c>
    </row>
    <row r="124" spans="1:35" x14ac:dyDescent="0.25">
      <c r="A124" s="20" t="s">
        <v>214</v>
      </c>
      <c r="B124" s="14" t="s">
        <v>215</v>
      </c>
      <c r="C124" s="17">
        <v>0</v>
      </c>
      <c r="D124" s="17">
        <v>0</v>
      </c>
      <c r="E124" s="17">
        <v>900</v>
      </c>
      <c r="F124" s="22"/>
      <c r="G124" s="17">
        <v>907.83</v>
      </c>
      <c r="H124" s="17">
        <v>-39.58</v>
      </c>
      <c r="I124" s="17">
        <v>657.45</v>
      </c>
      <c r="J124" s="17">
        <v>381.97</v>
      </c>
      <c r="K124" s="17">
        <v>367.01</v>
      </c>
      <c r="L124" s="17">
        <v>552.47</v>
      </c>
      <c r="M124" s="17">
        <v>1043.68</v>
      </c>
      <c r="N124" s="17">
        <v>950</v>
      </c>
      <c r="O124" s="17">
        <v>950.76</v>
      </c>
      <c r="P124" s="22"/>
      <c r="Q124" s="17">
        <v>6671.59</v>
      </c>
      <c r="S124" s="15">
        <v>5</v>
      </c>
      <c r="T124" s="14" t="s">
        <v>1</v>
      </c>
      <c r="U124" s="14" t="s">
        <v>40</v>
      </c>
      <c r="W124" s="16">
        <f t="shared" ref="W124:W129" si="63">IF(5 = S124, C124 * -1, C124)</f>
        <v>0</v>
      </c>
      <c r="X124" s="16">
        <f t="shared" ref="X124:X129" si="64">IF(5 = S124, D124 * -1, D124)</f>
        <v>0</v>
      </c>
      <c r="Y124" s="16">
        <f t="shared" ref="Y124:Y129" si="65">IF(5 = S124, E124 * -1, E124)</f>
        <v>-900</v>
      </c>
      <c r="Z124" s="16">
        <f t="shared" ref="Z124:Z129" si="66">IF(5 = S124, G124 * -1, G124)</f>
        <v>-907.83</v>
      </c>
      <c r="AA124" s="16">
        <f t="shared" ref="AA124:AA129" si="67">IF(5 = S124, H124 * -1, H124)</f>
        <v>39.58</v>
      </c>
      <c r="AB124" s="16">
        <f t="shared" ref="AB124:AB129" si="68">IF(5 = S124, I124 * -1, I124)</f>
        <v>-657.45</v>
      </c>
      <c r="AC124" s="16">
        <f t="shared" ref="AC124:AC129" si="69">IF(5 = S124, J124 * -1, J124)</f>
        <v>-381.97</v>
      </c>
      <c r="AD124" s="16">
        <f t="shared" ref="AD124:AD129" si="70">IF(5 = S124, K124 * -1, K124)</f>
        <v>-367.01</v>
      </c>
      <c r="AE124" s="16">
        <f t="shared" ref="AE124:AE129" si="71">IF(5 = S124, L124 * -1, L124)</f>
        <v>-552.47</v>
      </c>
      <c r="AF124" s="16">
        <f t="shared" ref="AF124:AF129" si="72">IF(5 = S124, M124 * -1, M124)</f>
        <v>-1043.68</v>
      </c>
      <c r="AG124" s="16">
        <f t="shared" ref="AG124:AG129" si="73">IF(5 = S124, N124 * -1, N124)</f>
        <v>-950</v>
      </c>
      <c r="AH124" s="16">
        <f t="shared" ref="AH124:AH129" si="74">IF(5 = S124, O124 * -1, O124)</f>
        <v>-950.76</v>
      </c>
      <c r="AI124" s="16">
        <f t="shared" ref="AI124:AI129" si="75">IF(5 = S124, Q124 * -1, Q124)</f>
        <v>-6671.59</v>
      </c>
    </row>
    <row r="125" spans="1:35" x14ac:dyDescent="0.25">
      <c r="A125" s="20" t="s">
        <v>216</v>
      </c>
      <c r="B125" s="14" t="s">
        <v>217</v>
      </c>
      <c r="C125" s="17">
        <v>0</v>
      </c>
      <c r="D125" s="17">
        <v>0</v>
      </c>
      <c r="E125" s="17">
        <v>385</v>
      </c>
      <c r="F125" s="22"/>
      <c r="G125" s="17">
        <v>203.67</v>
      </c>
      <c r="H125" s="17">
        <v>279.35000000000002</v>
      </c>
      <c r="I125" s="17">
        <v>132.69999999999999</v>
      </c>
      <c r="J125" s="17">
        <v>366.46</v>
      </c>
      <c r="K125" s="17">
        <v>244.56</v>
      </c>
      <c r="L125" s="17">
        <v>287.75</v>
      </c>
      <c r="M125" s="17">
        <v>230.62</v>
      </c>
      <c r="N125" s="17">
        <v>225.28</v>
      </c>
      <c r="O125" s="17">
        <v>286.82</v>
      </c>
      <c r="P125" s="22"/>
      <c r="Q125" s="17">
        <v>2642.21</v>
      </c>
      <c r="S125" s="15">
        <v>5</v>
      </c>
      <c r="T125" s="14" t="s">
        <v>1</v>
      </c>
      <c r="U125" s="14" t="s">
        <v>40</v>
      </c>
      <c r="W125" s="16">
        <f t="shared" si="63"/>
        <v>0</v>
      </c>
      <c r="X125" s="16">
        <f t="shared" si="64"/>
        <v>0</v>
      </c>
      <c r="Y125" s="16">
        <f t="shared" si="65"/>
        <v>-385</v>
      </c>
      <c r="Z125" s="16">
        <f t="shared" si="66"/>
        <v>-203.67</v>
      </c>
      <c r="AA125" s="16">
        <f t="shared" si="67"/>
        <v>-279.35000000000002</v>
      </c>
      <c r="AB125" s="16">
        <f t="shared" si="68"/>
        <v>-132.69999999999999</v>
      </c>
      <c r="AC125" s="16">
        <f t="shared" si="69"/>
        <v>-366.46</v>
      </c>
      <c r="AD125" s="16">
        <f t="shared" si="70"/>
        <v>-244.56</v>
      </c>
      <c r="AE125" s="16">
        <f t="shared" si="71"/>
        <v>-287.75</v>
      </c>
      <c r="AF125" s="16">
        <f t="shared" si="72"/>
        <v>-230.62</v>
      </c>
      <c r="AG125" s="16">
        <f t="shared" si="73"/>
        <v>-225.28</v>
      </c>
      <c r="AH125" s="16">
        <f t="shared" si="74"/>
        <v>-286.82</v>
      </c>
      <c r="AI125" s="16">
        <f t="shared" si="75"/>
        <v>-2642.21</v>
      </c>
    </row>
    <row r="126" spans="1:35" x14ac:dyDescent="0.25">
      <c r="A126" s="20" t="s">
        <v>218</v>
      </c>
      <c r="B126" s="14" t="s">
        <v>219</v>
      </c>
      <c r="C126" s="17">
        <v>0</v>
      </c>
      <c r="D126" s="17">
        <v>0</v>
      </c>
      <c r="E126" s="17">
        <v>80</v>
      </c>
      <c r="F126" s="22"/>
      <c r="G126" s="17">
        <v>80</v>
      </c>
      <c r="H126" s="17">
        <v>63.12</v>
      </c>
      <c r="I126" s="17">
        <v>79.64</v>
      </c>
      <c r="J126" s="17">
        <v>89.7</v>
      </c>
      <c r="K126" s="17">
        <v>80</v>
      </c>
      <c r="L126" s="17">
        <v>163.58000000000001</v>
      </c>
      <c r="M126" s="17">
        <v>90.2</v>
      </c>
      <c r="N126" s="17">
        <v>90.19</v>
      </c>
      <c r="O126" s="17">
        <v>61.91</v>
      </c>
      <c r="P126" s="22"/>
      <c r="Q126" s="17">
        <v>878.34</v>
      </c>
      <c r="S126" s="15">
        <v>5</v>
      </c>
      <c r="T126" s="14" t="s">
        <v>1</v>
      </c>
      <c r="U126" s="14" t="s">
        <v>40</v>
      </c>
      <c r="W126" s="16">
        <f t="shared" si="63"/>
        <v>0</v>
      </c>
      <c r="X126" s="16">
        <f t="shared" si="64"/>
        <v>0</v>
      </c>
      <c r="Y126" s="16">
        <f t="shared" si="65"/>
        <v>-80</v>
      </c>
      <c r="Z126" s="16">
        <f t="shared" si="66"/>
        <v>-80</v>
      </c>
      <c r="AA126" s="16">
        <f t="shared" si="67"/>
        <v>-63.12</v>
      </c>
      <c r="AB126" s="16">
        <f t="shared" si="68"/>
        <v>-79.64</v>
      </c>
      <c r="AC126" s="16">
        <f t="shared" si="69"/>
        <v>-89.7</v>
      </c>
      <c r="AD126" s="16">
        <f t="shared" si="70"/>
        <v>-80</v>
      </c>
      <c r="AE126" s="16">
        <f t="shared" si="71"/>
        <v>-163.58000000000001</v>
      </c>
      <c r="AF126" s="16">
        <f t="shared" si="72"/>
        <v>-90.2</v>
      </c>
      <c r="AG126" s="16">
        <f t="shared" si="73"/>
        <v>-90.19</v>
      </c>
      <c r="AH126" s="16">
        <f t="shared" si="74"/>
        <v>-61.91</v>
      </c>
      <c r="AI126" s="16">
        <f t="shared" si="75"/>
        <v>-878.34</v>
      </c>
    </row>
    <row r="127" spans="1:35" x14ac:dyDescent="0.25">
      <c r="A127" s="20" t="s">
        <v>220</v>
      </c>
      <c r="B127" s="14" t="s">
        <v>221</v>
      </c>
      <c r="C127" s="17">
        <v>0</v>
      </c>
      <c r="D127" s="17">
        <v>0</v>
      </c>
      <c r="E127" s="17">
        <v>6470.04</v>
      </c>
      <c r="F127" s="22"/>
      <c r="G127" s="17">
        <v>6367.34</v>
      </c>
      <c r="H127" s="17">
        <v>-4583.37</v>
      </c>
      <c r="I127" s="17">
        <v>3876.9</v>
      </c>
      <c r="J127" s="17">
        <v>3362.89</v>
      </c>
      <c r="K127" s="17">
        <v>3242.56</v>
      </c>
      <c r="L127" s="17">
        <v>3974.77</v>
      </c>
      <c r="M127" s="17">
        <v>9152.33</v>
      </c>
      <c r="N127" s="17">
        <v>-1352.33</v>
      </c>
      <c r="O127" s="17">
        <v>6070.06</v>
      </c>
      <c r="P127" s="22"/>
      <c r="Q127" s="17">
        <v>36581.19</v>
      </c>
      <c r="S127" s="15">
        <v>5</v>
      </c>
      <c r="T127" s="14" t="s">
        <v>1</v>
      </c>
      <c r="U127" s="14" t="s">
        <v>40</v>
      </c>
      <c r="W127" s="16">
        <f t="shared" si="63"/>
        <v>0</v>
      </c>
      <c r="X127" s="16">
        <f t="shared" si="64"/>
        <v>0</v>
      </c>
      <c r="Y127" s="16">
        <f t="shared" si="65"/>
        <v>-6470.04</v>
      </c>
      <c r="Z127" s="16">
        <f t="shared" si="66"/>
        <v>-6367.34</v>
      </c>
      <c r="AA127" s="16">
        <f t="shared" si="67"/>
        <v>4583.37</v>
      </c>
      <c r="AB127" s="16">
        <f t="shared" si="68"/>
        <v>-3876.9</v>
      </c>
      <c r="AC127" s="16">
        <f t="shared" si="69"/>
        <v>-3362.89</v>
      </c>
      <c r="AD127" s="16">
        <f t="shared" si="70"/>
        <v>-3242.56</v>
      </c>
      <c r="AE127" s="16">
        <f t="shared" si="71"/>
        <v>-3974.77</v>
      </c>
      <c r="AF127" s="16">
        <f t="shared" si="72"/>
        <v>-9152.33</v>
      </c>
      <c r="AG127" s="16">
        <f t="shared" si="73"/>
        <v>1352.33</v>
      </c>
      <c r="AH127" s="16">
        <f t="shared" si="74"/>
        <v>-6070.06</v>
      </c>
      <c r="AI127" s="16">
        <f t="shared" si="75"/>
        <v>-36581.19</v>
      </c>
    </row>
    <row r="128" spans="1:35" x14ac:dyDescent="0.25">
      <c r="A128" s="20" t="s">
        <v>222</v>
      </c>
      <c r="B128" s="14" t="s">
        <v>223</v>
      </c>
      <c r="C128" s="17">
        <v>0</v>
      </c>
      <c r="D128" s="17">
        <v>0</v>
      </c>
      <c r="E128" s="17">
        <v>2700</v>
      </c>
      <c r="F128" s="22"/>
      <c r="G128" s="17">
        <v>2700</v>
      </c>
      <c r="H128" s="17">
        <v>372.24</v>
      </c>
      <c r="I128" s="17">
        <v>2770.77</v>
      </c>
      <c r="J128" s="17">
        <v>2847.67</v>
      </c>
      <c r="K128" s="17">
        <v>2847.67</v>
      </c>
      <c r="L128" s="17">
        <v>2800</v>
      </c>
      <c r="M128" s="17">
        <v>8447.67</v>
      </c>
      <c r="N128" s="17">
        <v>4929.95</v>
      </c>
      <c r="O128" s="17">
        <v>1870.39</v>
      </c>
      <c r="P128" s="22"/>
      <c r="Q128" s="17">
        <v>32286.36</v>
      </c>
      <c r="S128" s="15">
        <v>5</v>
      </c>
      <c r="T128" s="14" t="s">
        <v>1</v>
      </c>
      <c r="U128" s="14" t="s">
        <v>40</v>
      </c>
      <c r="W128" s="16">
        <f t="shared" si="63"/>
        <v>0</v>
      </c>
      <c r="X128" s="16">
        <f t="shared" si="64"/>
        <v>0</v>
      </c>
      <c r="Y128" s="16">
        <f t="shared" si="65"/>
        <v>-2700</v>
      </c>
      <c r="Z128" s="16">
        <f t="shared" si="66"/>
        <v>-2700</v>
      </c>
      <c r="AA128" s="16">
        <f t="shared" si="67"/>
        <v>-372.24</v>
      </c>
      <c r="AB128" s="16">
        <f t="shared" si="68"/>
        <v>-2770.77</v>
      </c>
      <c r="AC128" s="16">
        <f t="shared" si="69"/>
        <v>-2847.67</v>
      </c>
      <c r="AD128" s="16">
        <f t="shared" si="70"/>
        <v>-2847.67</v>
      </c>
      <c r="AE128" s="16">
        <f t="shared" si="71"/>
        <v>-2800</v>
      </c>
      <c r="AF128" s="16">
        <f t="shared" si="72"/>
        <v>-8447.67</v>
      </c>
      <c r="AG128" s="16">
        <f t="shared" si="73"/>
        <v>-4929.95</v>
      </c>
      <c r="AH128" s="16">
        <f t="shared" si="74"/>
        <v>-1870.39</v>
      </c>
      <c r="AI128" s="16">
        <f t="shared" si="75"/>
        <v>-32286.36</v>
      </c>
    </row>
    <row r="129" spans="1:35" x14ac:dyDescent="0.25">
      <c r="A129" s="20" t="s">
        <v>224</v>
      </c>
      <c r="B129" s="14" t="s">
        <v>225</v>
      </c>
      <c r="C129" s="17">
        <v>0</v>
      </c>
      <c r="D129" s="17">
        <v>0</v>
      </c>
      <c r="E129" s="17">
        <v>203</v>
      </c>
      <c r="F129" s="22"/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22"/>
      <c r="Q129" s="17">
        <v>203</v>
      </c>
      <c r="S129" s="15">
        <v>5</v>
      </c>
      <c r="T129" s="14" t="s">
        <v>1</v>
      </c>
      <c r="U129" s="14" t="s">
        <v>40</v>
      </c>
      <c r="W129" s="16">
        <f t="shared" si="63"/>
        <v>0</v>
      </c>
      <c r="X129" s="16">
        <f t="shared" si="64"/>
        <v>0</v>
      </c>
      <c r="Y129" s="16">
        <f t="shared" si="65"/>
        <v>-203</v>
      </c>
      <c r="Z129" s="16">
        <f t="shared" si="66"/>
        <v>0</v>
      </c>
      <c r="AA129" s="16">
        <f t="shared" si="67"/>
        <v>0</v>
      </c>
      <c r="AB129" s="16">
        <f t="shared" si="68"/>
        <v>0</v>
      </c>
      <c r="AC129" s="16">
        <f t="shared" si="69"/>
        <v>0</v>
      </c>
      <c r="AD129" s="16">
        <f t="shared" si="70"/>
        <v>0</v>
      </c>
      <c r="AE129" s="16">
        <f t="shared" si="71"/>
        <v>0</v>
      </c>
      <c r="AF129" s="16">
        <f t="shared" si="72"/>
        <v>0</v>
      </c>
      <c r="AG129" s="16">
        <f t="shared" si="73"/>
        <v>0</v>
      </c>
      <c r="AH129" s="16">
        <f t="shared" si="74"/>
        <v>0</v>
      </c>
      <c r="AI129" s="16">
        <f t="shared" si="75"/>
        <v>-203</v>
      </c>
    </row>
    <row r="130" spans="1:35" x14ac:dyDescent="0.25">
      <c r="B130" s="12" t="s">
        <v>213</v>
      </c>
      <c r="C130" s="11">
        <f>IF(5 = S130, W130 * -1, W130)</f>
        <v>0</v>
      </c>
      <c r="D130" s="11">
        <f>IF(5 = S130, X130 * -1, X130)</f>
        <v>0</v>
      </c>
      <c r="E130" s="11">
        <f>IF(5 = S130, Y130 * -1, Y130)</f>
        <v>10738.04</v>
      </c>
      <c r="F130" s="11"/>
      <c r="G130" s="11">
        <f>IF(5 = S130, Z130 * -1, Z130)</f>
        <v>10258.84</v>
      </c>
      <c r="H130" s="11">
        <f>IF(5 = S130, AA130 * -1, AA130)</f>
        <v>-3908.24</v>
      </c>
      <c r="I130" s="11">
        <f>IF(5 = S130, AB130 * -1, AB130)</f>
        <v>7517.4600000000009</v>
      </c>
      <c r="J130" s="11">
        <f>IF(5 = S130, AC130 * -1, AC130)</f>
        <v>7048.6900000000005</v>
      </c>
      <c r="K130" s="11">
        <f>IF(5 = S130, AD130 * -1, AD130)</f>
        <v>6781.8</v>
      </c>
      <c r="L130" s="11">
        <f>IF(5 = S130, AE130 * -1, AE130)</f>
        <v>7778.57</v>
      </c>
      <c r="M130" s="11">
        <f>IF(5 = S130, AF130 * -1, AF130)</f>
        <v>18964.5</v>
      </c>
      <c r="N130" s="11">
        <f>IF(5 = S130, AG130 * -1, AG130)</f>
        <v>4843.09</v>
      </c>
      <c r="O130" s="11">
        <f>IF(5 = S130, AH130 * -1, AH130)</f>
        <v>9239.94</v>
      </c>
      <c r="P130" s="11"/>
      <c r="Q130" s="11">
        <f>IF(5 = S130, AI130 * -1, AI130)</f>
        <v>79262.69</v>
      </c>
      <c r="S130" s="9">
        <v>5</v>
      </c>
      <c r="T130" s="8" t="str">
        <f>T129</f>
        <v>Haven at South Mountain Apartments</v>
      </c>
      <c r="U130" s="8" t="str">
        <f>U129</f>
        <v>6519</v>
      </c>
      <c r="V130" s="9">
        <f>V129</f>
        <v>0</v>
      </c>
      <c r="W130" s="10">
        <f t="shared" ref="W130:AI130" si="76">SUM(W124:W129)</f>
        <v>0</v>
      </c>
      <c r="X130" s="10">
        <f t="shared" si="76"/>
        <v>0</v>
      </c>
      <c r="Y130" s="10">
        <f t="shared" si="76"/>
        <v>-10738.04</v>
      </c>
      <c r="Z130" s="10">
        <f t="shared" si="76"/>
        <v>-10258.84</v>
      </c>
      <c r="AA130" s="10">
        <f t="shared" si="76"/>
        <v>3908.24</v>
      </c>
      <c r="AB130" s="10">
        <f t="shared" si="76"/>
        <v>-7517.4600000000009</v>
      </c>
      <c r="AC130" s="10">
        <f t="shared" si="76"/>
        <v>-7048.6900000000005</v>
      </c>
      <c r="AD130" s="10">
        <f t="shared" si="76"/>
        <v>-6781.8</v>
      </c>
      <c r="AE130" s="10">
        <f t="shared" si="76"/>
        <v>-7778.57</v>
      </c>
      <c r="AF130" s="10">
        <f t="shared" si="76"/>
        <v>-18964.5</v>
      </c>
      <c r="AG130" s="10">
        <f t="shared" si="76"/>
        <v>-4843.09</v>
      </c>
      <c r="AH130" s="10">
        <f t="shared" si="76"/>
        <v>-9239.94</v>
      </c>
      <c r="AI130" s="10">
        <f t="shared" si="76"/>
        <v>-79262.69</v>
      </c>
    </row>
    <row r="132" spans="1:35" x14ac:dyDescent="0.25">
      <c r="A132" s="18" t="s">
        <v>226</v>
      </c>
    </row>
    <row r="133" spans="1:35" x14ac:dyDescent="0.25">
      <c r="A133" s="20" t="s">
        <v>227</v>
      </c>
      <c r="B133" s="14" t="s">
        <v>228</v>
      </c>
      <c r="C133" s="17">
        <v>0</v>
      </c>
      <c r="D133" s="17">
        <v>0</v>
      </c>
      <c r="E133" s="17">
        <v>2597.16</v>
      </c>
      <c r="F133" s="22"/>
      <c r="G133" s="17">
        <v>4281.8100000000004</v>
      </c>
      <c r="H133" s="17">
        <v>4410.26</v>
      </c>
      <c r="I133" s="17">
        <v>4410.26</v>
      </c>
      <c r="J133" s="17">
        <v>4410.26</v>
      </c>
      <c r="K133" s="17">
        <v>4410.26</v>
      </c>
      <c r="L133" s="17">
        <v>4410.26</v>
      </c>
      <c r="M133" s="17">
        <v>4410.26</v>
      </c>
      <c r="N133" s="17">
        <v>4410.26</v>
      </c>
      <c r="O133" s="17">
        <v>4410.26</v>
      </c>
      <c r="P133" s="22"/>
      <c r="Q133" s="17">
        <v>42161.05</v>
      </c>
      <c r="S133" s="15">
        <v>5</v>
      </c>
      <c r="T133" s="14" t="s">
        <v>1</v>
      </c>
      <c r="U133" s="14" t="s">
        <v>40</v>
      </c>
      <c r="W133" s="16">
        <f>IF(5 = S133, C133 * -1, C133)</f>
        <v>0</v>
      </c>
      <c r="X133" s="16">
        <f>IF(5 = S133, D133 * -1, D133)</f>
        <v>0</v>
      </c>
      <c r="Y133" s="16">
        <f>IF(5 = S133, E133 * -1, E133)</f>
        <v>-2597.16</v>
      </c>
      <c r="Z133" s="16">
        <f>IF(5 = S133, G133 * -1, G133)</f>
        <v>-4281.8100000000004</v>
      </c>
      <c r="AA133" s="16">
        <f>IF(5 = S133, H133 * -1, H133)</f>
        <v>-4410.26</v>
      </c>
      <c r="AB133" s="16">
        <f>IF(5 = S133, I133 * -1, I133)</f>
        <v>-4410.26</v>
      </c>
      <c r="AC133" s="16">
        <f>IF(5 = S133, J133 * -1, J133)</f>
        <v>-4410.26</v>
      </c>
      <c r="AD133" s="16">
        <f>IF(5 = S133, K133 * -1, K133)</f>
        <v>-4410.26</v>
      </c>
      <c r="AE133" s="16">
        <f>IF(5 = S133, L133 * -1, L133)</f>
        <v>-4410.26</v>
      </c>
      <c r="AF133" s="16">
        <f>IF(5 = S133, M133 * -1, M133)</f>
        <v>-4410.26</v>
      </c>
      <c r="AG133" s="16">
        <f>IF(5 = S133, N133 * -1, N133)</f>
        <v>-4410.26</v>
      </c>
      <c r="AH133" s="16">
        <f>IF(5 = S133, O133 * -1, O133)</f>
        <v>-4410.26</v>
      </c>
      <c r="AI133" s="16">
        <f>IF(5 = S133, Q133 * -1, Q133)</f>
        <v>-42161.05</v>
      </c>
    </row>
    <row r="134" spans="1:35" x14ac:dyDescent="0.25">
      <c r="A134" s="20" t="s">
        <v>229</v>
      </c>
      <c r="B134" s="14" t="s">
        <v>230</v>
      </c>
      <c r="C134" s="17">
        <v>0</v>
      </c>
      <c r="D134" s="17">
        <v>0</v>
      </c>
      <c r="E134" s="17">
        <v>0</v>
      </c>
      <c r="F134" s="22"/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200</v>
      </c>
      <c r="M134" s="17">
        <v>0</v>
      </c>
      <c r="N134" s="17">
        <v>0</v>
      </c>
      <c r="O134" s="17">
        <v>0</v>
      </c>
      <c r="P134" s="22"/>
      <c r="Q134" s="17">
        <v>200</v>
      </c>
      <c r="S134" s="15">
        <v>5</v>
      </c>
      <c r="T134" s="14" t="s">
        <v>1</v>
      </c>
      <c r="U134" s="14" t="s">
        <v>40</v>
      </c>
      <c r="W134" s="16">
        <f>IF(5 = S134, C134 * -1, C134)</f>
        <v>0</v>
      </c>
      <c r="X134" s="16">
        <f>IF(5 = S134, D134 * -1, D134)</f>
        <v>0</v>
      </c>
      <c r="Y134" s="16">
        <f>IF(5 = S134, E134 * -1, E134)</f>
        <v>0</v>
      </c>
      <c r="Z134" s="16">
        <f>IF(5 = S134, G134 * -1, G134)</f>
        <v>0</v>
      </c>
      <c r="AA134" s="16">
        <f>IF(5 = S134, H134 * -1, H134)</f>
        <v>0</v>
      </c>
      <c r="AB134" s="16">
        <f>IF(5 = S134, I134 * -1, I134)</f>
        <v>0</v>
      </c>
      <c r="AC134" s="16">
        <f>IF(5 = S134, J134 * -1, J134)</f>
        <v>0</v>
      </c>
      <c r="AD134" s="16">
        <f>IF(5 = S134, K134 * -1, K134)</f>
        <v>0</v>
      </c>
      <c r="AE134" s="16">
        <f>IF(5 = S134, L134 * -1, L134)</f>
        <v>-200</v>
      </c>
      <c r="AF134" s="16">
        <f>IF(5 = S134, M134 * -1, M134)</f>
        <v>0</v>
      </c>
      <c r="AG134" s="16">
        <f>IF(5 = S134, N134 * -1, N134)</f>
        <v>0</v>
      </c>
      <c r="AH134" s="16">
        <f>IF(5 = S134, O134 * -1, O134)</f>
        <v>0</v>
      </c>
      <c r="AI134" s="16">
        <f>IF(5 = S134, Q134 * -1, Q134)</f>
        <v>-200</v>
      </c>
    </row>
    <row r="135" spans="1:35" x14ac:dyDescent="0.25">
      <c r="B135" s="12" t="s">
        <v>226</v>
      </c>
      <c r="C135" s="11">
        <f>IF(5 = S135, W135 * -1, W135)</f>
        <v>0</v>
      </c>
      <c r="D135" s="11">
        <f>IF(5 = S135, X135 * -1, X135)</f>
        <v>0</v>
      </c>
      <c r="E135" s="11">
        <f>IF(5 = S135, Y135 * -1, Y135)</f>
        <v>2597.16</v>
      </c>
      <c r="F135" s="11"/>
      <c r="G135" s="11">
        <f>IF(5 = S135, Z135 * -1, Z135)</f>
        <v>4281.8100000000004</v>
      </c>
      <c r="H135" s="11">
        <f>IF(5 = S135, AA135 * -1, AA135)</f>
        <v>4410.26</v>
      </c>
      <c r="I135" s="11">
        <f>IF(5 = S135, AB135 * -1, AB135)</f>
        <v>4410.26</v>
      </c>
      <c r="J135" s="11">
        <f>IF(5 = S135, AC135 * -1, AC135)</f>
        <v>4410.26</v>
      </c>
      <c r="K135" s="11">
        <f>IF(5 = S135, AD135 * -1, AD135)</f>
        <v>4410.26</v>
      </c>
      <c r="L135" s="11">
        <f>IF(5 = S135, AE135 * -1, AE135)</f>
        <v>4610.26</v>
      </c>
      <c r="M135" s="11">
        <f>IF(5 = S135, AF135 * -1, AF135)</f>
        <v>4410.26</v>
      </c>
      <c r="N135" s="11">
        <f>IF(5 = S135, AG135 * -1, AG135)</f>
        <v>4410.26</v>
      </c>
      <c r="O135" s="11">
        <f>IF(5 = S135, AH135 * -1, AH135)</f>
        <v>4410.26</v>
      </c>
      <c r="P135" s="11"/>
      <c r="Q135" s="11">
        <f>IF(5 = S135, AI135 * -1, AI135)</f>
        <v>42361.05</v>
      </c>
      <c r="S135" s="9">
        <v>5</v>
      </c>
      <c r="T135" s="8" t="str">
        <f>T134</f>
        <v>Haven at South Mountain Apartments</v>
      </c>
      <c r="U135" s="8" t="str">
        <f>U134</f>
        <v>6519</v>
      </c>
      <c r="V135" s="9">
        <f>V134</f>
        <v>0</v>
      </c>
      <c r="W135" s="10">
        <f t="shared" ref="W135:AI135" si="77">SUM(W133:W134)</f>
        <v>0</v>
      </c>
      <c r="X135" s="10">
        <f t="shared" si="77"/>
        <v>0</v>
      </c>
      <c r="Y135" s="10">
        <f t="shared" si="77"/>
        <v>-2597.16</v>
      </c>
      <c r="Z135" s="10">
        <f t="shared" si="77"/>
        <v>-4281.8100000000004</v>
      </c>
      <c r="AA135" s="10">
        <f t="shared" si="77"/>
        <v>-4410.26</v>
      </c>
      <c r="AB135" s="10">
        <f t="shared" si="77"/>
        <v>-4410.26</v>
      </c>
      <c r="AC135" s="10">
        <f t="shared" si="77"/>
        <v>-4410.26</v>
      </c>
      <c r="AD135" s="10">
        <f t="shared" si="77"/>
        <v>-4410.26</v>
      </c>
      <c r="AE135" s="10">
        <f t="shared" si="77"/>
        <v>-4610.26</v>
      </c>
      <c r="AF135" s="10">
        <f t="shared" si="77"/>
        <v>-4410.26</v>
      </c>
      <c r="AG135" s="10">
        <f t="shared" si="77"/>
        <v>-4410.26</v>
      </c>
      <c r="AH135" s="10">
        <f t="shared" si="77"/>
        <v>-4410.26</v>
      </c>
      <c r="AI135" s="10">
        <f t="shared" si="77"/>
        <v>-42361.05</v>
      </c>
    </row>
    <row r="137" spans="1:35" x14ac:dyDescent="0.25">
      <c r="A137" s="18" t="s">
        <v>231</v>
      </c>
    </row>
    <row r="138" spans="1:35" x14ac:dyDescent="0.25">
      <c r="A138" s="20" t="s">
        <v>232</v>
      </c>
      <c r="B138" s="14" t="s">
        <v>233</v>
      </c>
      <c r="C138" s="17">
        <v>0</v>
      </c>
      <c r="D138" s="17">
        <v>0</v>
      </c>
      <c r="E138" s="17">
        <v>1002.83</v>
      </c>
      <c r="F138" s="22"/>
      <c r="G138" s="17">
        <v>2005.67</v>
      </c>
      <c r="H138" s="17">
        <v>2005.67</v>
      </c>
      <c r="I138" s="17">
        <v>2005.67</v>
      </c>
      <c r="J138" s="17">
        <v>2005.67</v>
      </c>
      <c r="K138" s="17">
        <v>2005.67</v>
      </c>
      <c r="L138" s="17">
        <v>2005.67</v>
      </c>
      <c r="M138" s="17">
        <v>2005.67</v>
      </c>
      <c r="N138" s="17">
        <v>2005.67</v>
      </c>
      <c r="O138" s="17">
        <v>2005.67</v>
      </c>
      <c r="P138" s="22"/>
      <c r="Q138" s="17">
        <v>19053.86</v>
      </c>
      <c r="S138" s="15">
        <v>5</v>
      </c>
      <c r="T138" s="14" t="s">
        <v>1</v>
      </c>
      <c r="U138" s="14" t="s">
        <v>40</v>
      </c>
      <c r="W138" s="16">
        <f>IF(5 = S138, C138 * -1, C138)</f>
        <v>0</v>
      </c>
      <c r="X138" s="16">
        <f>IF(5 = S138, D138 * -1, D138)</f>
        <v>0</v>
      </c>
      <c r="Y138" s="16">
        <f>IF(5 = S138, E138 * -1, E138)</f>
        <v>-1002.83</v>
      </c>
      <c r="Z138" s="16">
        <f>IF(5 = S138, G138 * -1, G138)</f>
        <v>-2005.67</v>
      </c>
      <c r="AA138" s="16">
        <f>IF(5 = S138, H138 * -1, H138)</f>
        <v>-2005.67</v>
      </c>
      <c r="AB138" s="16">
        <f>IF(5 = S138, I138 * -1, I138)</f>
        <v>-2005.67</v>
      </c>
      <c r="AC138" s="16">
        <f>IF(5 = S138, J138 * -1, J138)</f>
        <v>-2005.67</v>
      </c>
      <c r="AD138" s="16">
        <f>IF(5 = S138, K138 * -1, K138)</f>
        <v>-2005.67</v>
      </c>
      <c r="AE138" s="16">
        <f>IF(5 = S138, L138 * -1, L138)</f>
        <v>-2005.67</v>
      </c>
      <c r="AF138" s="16">
        <f>IF(5 = S138, M138 * -1, M138)</f>
        <v>-2005.67</v>
      </c>
      <c r="AG138" s="16">
        <f>IF(5 = S138, N138 * -1, N138)</f>
        <v>-2005.67</v>
      </c>
      <c r="AH138" s="16">
        <f>IF(5 = S138, O138 * -1, O138)</f>
        <v>-2005.67</v>
      </c>
      <c r="AI138" s="16">
        <f>IF(5 = S138, Q138 * -1, Q138)</f>
        <v>-19053.86</v>
      </c>
    </row>
    <row r="139" spans="1:35" x14ac:dyDescent="0.25">
      <c r="A139" s="20" t="s">
        <v>234</v>
      </c>
      <c r="B139" s="14" t="s">
        <v>235</v>
      </c>
      <c r="C139" s="17">
        <v>0</v>
      </c>
      <c r="D139" s="17">
        <v>0</v>
      </c>
      <c r="E139" s="17">
        <v>0</v>
      </c>
      <c r="F139" s="22"/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8</v>
      </c>
      <c r="M139" s="17">
        <v>10</v>
      </c>
      <c r="N139" s="17">
        <v>0</v>
      </c>
      <c r="O139" s="17">
        <v>20</v>
      </c>
      <c r="P139" s="22"/>
      <c r="Q139" s="17">
        <v>38</v>
      </c>
      <c r="S139" s="15">
        <v>5</v>
      </c>
      <c r="T139" s="14" t="s">
        <v>1</v>
      </c>
      <c r="U139" s="14" t="s">
        <v>40</v>
      </c>
      <c r="W139" s="16">
        <f>IF(5 = S139, C139 * -1, C139)</f>
        <v>0</v>
      </c>
      <c r="X139" s="16">
        <f>IF(5 = S139, D139 * -1, D139)</f>
        <v>0</v>
      </c>
      <c r="Y139" s="16">
        <f>IF(5 = S139, E139 * -1, E139)</f>
        <v>0</v>
      </c>
      <c r="Z139" s="16">
        <f>IF(5 = S139, G139 * -1, G139)</f>
        <v>0</v>
      </c>
      <c r="AA139" s="16">
        <f>IF(5 = S139, H139 * -1, H139)</f>
        <v>0</v>
      </c>
      <c r="AB139" s="16">
        <f>IF(5 = S139, I139 * -1, I139)</f>
        <v>0</v>
      </c>
      <c r="AC139" s="16">
        <f>IF(5 = S139, J139 * -1, J139)</f>
        <v>0</v>
      </c>
      <c r="AD139" s="16">
        <f>IF(5 = S139, K139 * -1, K139)</f>
        <v>0</v>
      </c>
      <c r="AE139" s="16">
        <f>IF(5 = S139, L139 * -1, L139)</f>
        <v>-8</v>
      </c>
      <c r="AF139" s="16">
        <f>IF(5 = S139, M139 * -1, M139)</f>
        <v>-10</v>
      </c>
      <c r="AG139" s="16">
        <f>IF(5 = S139, N139 * -1, N139)</f>
        <v>0</v>
      </c>
      <c r="AH139" s="16">
        <f>IF(5 = S139, O139 * -1, O139)</f>
        <v>-20</v>
      </c>
      <c r="AI139" s="16">
        <f>IF(5 = S139, Q139 * -1, Q139)</f>
        <v>-38</v>
      </c>
    </row>
    <row r="140" spans="1:35" x14ac:dyDescent="0.25">
      <c r="B140" s="12" t="s">
        <v>231</v>
      </c>
      <c r="C140" s="11">
        <f>IF(5 = S140, W140 * -1, W140)</f>
        <v>0</v>
      </c>
      <c r="D140" s="11">
        <f>IF(5 = S140, X140 * -1, X140)</f>
        <v>0</v>
      </c>
      <c r="E140" s="11">
        <f>IF(5 = S140, Y140 * -1, Y140)</f>
        <v>1002.83</v>
      </c>
      <c r="F140" s="11"/>
      <c r="G140" s="11">
        <f>IF(5 = S140, Z140 * -1, Z140)</f>
        <v>2005.67</v>
      </c>
      <c r="H140" s="11">
        <f>IF(5 = S140, AA140 * -1, AA140)</f>
        <v>2005.67</v>
      </c>
      <c r="I140" s="11">
        <f>IF(5 = S140, AB140 * -1, AB140)</f>
        <v>2005.67</v>
      </c>
      <c r="J140" s="11">
        <f>IF(5 = S140, AC140 * -1, AC140)</f>
        <v>2005.67</v>
      </c>
      <c r="K140" s="11">
        <f>IF(5 = S140, AD140 * -1, AD140)</f>
        <v>2005.67</v>
      </c>
      <c r="L140" s="11">
        <f>IF(5 = S140, AE140 * -1, AE140)</f>
        <v>2013.67</v>
      </c>
      <c r="M140" s="11">
        <f>IF(5 = S140, AF140 * -1, AF140)</f>
        <v>2015.67</v>
      </c>
      <c r="N140" s="11">
        <f>IF(5 = S140, AG140 * -1, AG140)</f>
        <v>2005.67</v>
      </c>
      <c r="O140" s="11">
        <f>IF(5 = S140, AH140 * -1, AH140)</f>
        <v>2025.67</v>
      </c>
      <c r="P140" s="11"/>
      <c r="Q140" s="11">
        <f>IF(5 = S140, AI140 * -1, AI140)</f>
        <v>19091.86</v>
      </c>
      <c r="S140" s="9">
        <v>5</v>
      </c>
      <c r="T140" s="8" t="str">
        <f>T139</f>
        <v>Haven at South Mountain Apartments</v>
      </c>
      <c r="U140" s="8" t="str">
        <f>U139</f>
        <v>6519</v>
      </c>
      <c r="V140" s="9">
        <f>V139</f>
        <v>0</v>
      </c>
      <c r="W140" s="10">
        <f t="shared" ref="W140:AI140" si="78">SUM(W138:W139)</f>
        <v>0</v>
      </c>
      <c r="X140" s="10">
        <f t="shared" si="78"/>
        <v>0</v>
      </c>
      <c r="Y140" s="10">
        <f t="shared" si="78"/>
        <v>-1002.83</v>
      </c>
      <c r="Z140" s="10">
        <f t="shared" si="78"/>
        <v>-2005.67</v>
      </c>
      <c r="AA140" s="10">
        <f t="shared" si="78"/>
        <v>-2005.67</v>
      </c>
      <c r="AB140" s="10">
        <f t="shared" si="78"/>
        <v>-2005.67</v>
      </c>
      <c r="AC140" s="10">
        <f t="shared" si="78"/>
        <v>-2005.67</v>
      </c>
      <c r="AD140" s="10">
        <f t="shared" si="78"/>
        <v>-2005.67</v>
      </c>
      <c r="AE140" s="10">
        <f t="shared" si="78"/>
        <v>-2013.67</v>
      </c>
      <c r="AF140" s="10">
        <f t="shared" si="78"/>
        <v>-2015.67</v>
      </c>
      <c r="AG140" s="10">
        <f t="shared" si="78"/>
        <v>-2005.67</v>
      </c>
      <c r="AH140" s="10">
        <f t="shared" si="78"/>
        <v>-2025.67</v>
      </c>
      <c r="AI140" s="10">
        <f t="shared" si="78"/>
        <v>-19091.86</v>
      </c>
    </row>
    <row r="142" spans="1:35" x14ac:dyDescent="0.25">
      <c r="B142" s="12" t="s">
        <v>96</v>
      </c>
      <c r="C142" s="11">
        <f>IF(5 = S142, W142 * -1, W142)</f>
        <v>0</v>
      </c>
      <c r="D142" s="11">
        <f>IF(5 = S142, X142 * -1, X142)</f>
        <v>0</v>
      </c>
      <c r="E142" s="11">
        <f>IF(5 = S142, Y142 * -1, Y142)</f>
        <v>25055.350000000002</v>
      </c>
      <c r="F142" s="11"/>
      <c r="G142" s="11">
        <f>IF(5 = S142, Z142 * -1, Z142)</f>
        <v>38583.919999999998</v>
      </c>
      <c r="H142" s="11">
        <f>IF(5 = S142, AA142 * -1, AA142)</f>
        <v>27091.730000000003</v>
      </c>
      <c r="I142" s="11">
        <f>IF(5 = S142, AB142 * -1, AB142)</f>
        <v>40931.640000000007</v>
      </c>
      <c r="J142" s="11">
        <f>IF(5 = S142, AC142 * -1, AC142)</f>
        <v>37098.89</v>
      </c>
      <c r="K142" s="11">
        <f>IF(5 = S142, AD142 * -1, AD142)</f>
        <v>43172.38</v>
      </c>
      <c r="L142" s="11">
        <f>IF(5 = S142, AE142 * -1, AE142)</f>
        <v>41258.230000000003</v>
      </c>
      <c r="M142" s="11">
        <f>IF(5 = S142, AF142 * -1, AF142)</f>
        <v>53276.789999999994</v>
      </c>
      <c r="N142" s="11">
        <f>IF(5 = S142, AG142 * -1, AG142)</f>
        <v>45042.35</v>
      </c>
      <c r="O142" s="11">
        <f>IF(5 = S142, AH142 * -1, AH142)</f>
        <v>44859.11</v>
      </c>
      <c r="P142" s="11"/>
      <c r="Q142" s="11">
        <f>IF(5 = S142, AI142 * -1, AI142)</f>
        <v>396370.38999999996</v>
      </c>
      <c r="S142" s="9">
        <v>5</v>
      </c>
      <c r="T142" s="8" t="str">
        <f>T139</f>
        <v>Haven at South Mountain Apartments</v>
      </c>
      <c r="U142" s="8" t="str">
        <f>U139</f>
        <v>6519</v>
      </c>
      <c r="V142" s="9">
        <f>V139</f>
        <v>0</v>
      </c>
      <c r="W142" s="10">
        <f t="shared" ref="W142:AI142" si="79">SUM(W51:W66)+SUM(W70:W81)+SUM(W85:W89)+SUM(W93:W106)+SUM(W110:W113)+SUM(W117:W120)+SUM(W124:W129)+SUM(W133:W134)+SUM(W138:W139)</f>
        <v>0</v>
      </c>
      <c r="X142" s="10">
        <f t="shared" si="79"/>
        <v>0</v>
      </c>
      <c r="Y142" s="10">
        <f t="shared" si="79"/>
        <v>-25055.350000000002</v>
      </c>
      <c r="Z142" s="10">
        <f t="shared" si="79"/>
        <v>-38583.919999999998</v>
      </c>
      <c r="AA142" s="10">
        <f t="shared" si="79"/>
        <v>-27091.730000000003</v>
      </c>
      <c r="AB142" s="10">
        <f t="shared" si="79"/>
        <v>-40931.640000000007</v>
      </c>
      <c r="AC142" s="10">
        <f t="shared" si="79"/>
        <v>-37098.89</v>
      </c>
      <c r="AD142" s="10">
        <f t="shared" si="79"/>
        <v>-43172.38</v>
      </c>
      <c r="AE142" s="10">
        <f t="shared" si="79"/>
        <v>-41258.230000000003</v>
      </c>
      <c r="AF142" s="10">
        <f t="shared" si="79"/>
        <v>-53276.789999999994</v>
      </c>
      <c r="AG142" s="10">
        <f t="shared" si="79"/>
        <v>-45042.35</v>
      </c>
      <c r="AH142" s="10">
        <f t="shared" si="79"/>
        <v>-44859.11</v>
      </c>
      <c r="AI142" s="10">
        <f t="shared" si="79"/>
        <v>-396370.38999999996</v>
      </c>
    </row>
    <row r="144" spans="1:35" x14ac:dyDescent="0.25">
      <c r="B144" s="12" t="s">
        <v>236</v>
      </c>
      <c r="C144" s="11">
        <f>IF(5 = S144, W144 * -1, W144)</f>
        <v>0</v>
      </c>
      <c r="D144" s="11">
        <f>IF(5 = S144, X144 * -1, X144)</f>
        <v>0</v>
      </c>
      <c r="E144" s="11">
        <f>IF(5 = S144, Y144 * -1, Y144)</f>
        <v>65508.939999999988</v>
      </c>
      <c r="F144" s="11"/>
      <c r="G144" s="11">
        <f>IF(5 = S144, Z144 * -1, Z144)</f>
        <v>74720.98000000001</v>
      </c>
      <c r="H144" s="11">
        <f>IF(5 = S144, AA144 * -1, AA144)</f>
        <v>93274.190000000017</v>
      </c>
      <c r="I144" s="11">
        <f>IF(5 = S144, AB144 * -1, AB144)</f>
        <v>87179.629999999976</v>
      </c>
      <c r="J144" s="11">
        <f>IF(5 = S144, AC144 * -1, AC144)</f>
        <v>98432.36</v>
      </c>
      <c r="K144" s="11">
        <f>IF(5 = S144, AD144 * -1, AD144)</f>
        <v>78707.910000000033</v>
      </c>
      <c r="L144" s="11">
        <f>IF(5 = S144, AE144 * -1, AE144)</f>
        <v>103793.13999999998</v>
      </c>
      <c r="M144" s="11">
        <f>IF(5 = S144, AF144 * -1, AF144)</f>
        <v>92050.050000000032</v>
      </c>
      <c r="N144" s="11">
        <f>IF(5 = S144, AG144 * -1, AG144)</f>
        <v>98741.16</v>
      </c>
      <c r="O144" s="11">
        <f>IF(5 = S144, AH144 * -1, AH144)</f>
        <v>109744.32000000002</v>
      </c>
      <c r="P144" s="11"/>
      <c r="Q144" s="11">
        <f>IF(5 = S144, AI144 * -1, AI144)</f>
        <v>902152.67999999982</v>
      </c>
      <c r="S144" s="9">
        <v>4</v>
      </c>
      <c r="T144" s="8" t="str">
        <f>T139</f>
        <v>Haven at South Mountain Apartments</v>
      </c>
      <c r="U144" s="8" t="str">
        <f>U139</f>
        <v>6519</v>
      </c>
      <c r="V144" s="9">
        <f>V139</f>
        <v>0</v>
      </c>
      <c r="W144" s="10">
        <f t="shared" ref="W144:AI144" si="80">SUM(W10:W11)+SUM(W15:W18)+SUM(W24:W44)+SUM(W51:W66)+SUM(W70:W81)+SUM(W85:W89)+SUM(W93:W106)+SUM(W110:W113)+SUM(W117:W120)+SUM(W124:W129)+SUM(W133:W134)+SUM(W138:W139)</f>
        <v>0</v>
      </c>
      <c r="X144" s="10">
        <f t="shared" si="80"/>
        <v>0</v>
      </c>
      <c r="Y144" s="10">
        <f t="shared" si="80"/>
        <v>65508.939999999988</v>
      </c>
      <c r="Z144" s="10">
        <f t="shared" si="80"/>
        <v>74720.98000000001</v>
      </c>
      <c r="AA144" s="10">
        <f t="shared" si="80"/>
        <v>93274.190000000017</v>
      </c>
      <c r="AB144" s="10">
        <f t="shared" si="80"/>
        <v>87179.629999999976</v>
      </c>
      <c r="AC144" s="10">
        <f t="shared" si="80"/>
        <v>98432.36</v>
      </c>
      <c r="AD144" s="10">
        <f t="shared" si="80"/>
        <v>78707.910000000033</v>
      </c>
      <c r="AE144" s="10">
        <f t="shared" si="80"/>
        <v>103793.13999999998</v>
      </c>
      <c r="AF144" s="10">
        <f t="shared" si="80"/>
        <v>92050.050000000032</v>
      </c>
      <c r="AG144" s="10">
        <f t="shared" si="80"/>
        <v>98741.16</v>
      </c>
      <c r="AH144" s="10">
        <f t="shared" si="80"/>
        <v>109744.32000000002</v>
      </c>
      <c r="AI144" s="10">
        <f t="shared" si="80"/>
        <v>902152.67999999982</v>
      </c>
    </row>
  </sheetData>
  <pageMargins left="0.25" right="0.25" top="0.75" bottom="0.75" header="0.3" footer="0.3"/>
  <pageSetup scale="54" fitToHeight="3" orientation="landscape" r:id="rId1"/>
  <headerFooter>
    <oddHeader>&amp;L Income Statement</oddHeader>
    <oddFooter>&amp;L Page &amp;P of &amp;N &amp;R &amp;I Income Statement 2.8 generated09/15/2021 at 1:34pm PDT&amp;I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b38b9866e598264c7153252b7405185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9c84ed69dced04c8ea4b567fde59b25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86f38-4d7f-485e-abd0-3231a1949af1">
      <Terms xmlns="http://schemas.microsoft.com/office/infopath/2007/PartnerControls"/>
    </lcf76f155ced4ddcb4097134ff3c332f>
    <TaxCatchAll xmlns="50d909ce-c72d-4a31-988d-55dad3d83c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45367-E07D-4129-8025-1F3B7468989B}"/>
</file>

<file path=customXml/itemProps2.xml><?xml version="1.0" encoding="utf-8"?>
<ds:datastoreItem xmlns:ds="http://schemas.openxmlformats.org/officeDocument/2006/customXml" ds:itemID="{419C5A12-53D8-4636-9800-617927A86166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70d82416-943e-47ce-9967-7310ebc6a22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fdaf2df-0552-4d22-a16f-118a1a663ac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B51894D-F22B-4FD6-9C4E-249A479784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Haven At South Mountain Apartme</vt:lpstr>
      <vt:lpstr>'Haven At South Mountain Apartme'!Print_Area</vt:lpstr>
      <vt:lpstr>'Haven At South Mountain Apartme'!Print_Titles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Shnitzer</dc:creator>
  <cp:lastModifiedBy>Zack Rall</cp:lastModifiedBy>
  <cp:lastPrinted>2021-09-22T00:55:59Z</cp:lastPrinted>
  <dcterms:created xsi:type="dcterms:W3CDTF">2021-09-16T18:22:24Z</dcterms:created>
  <dcterms:modified xsi:type="dcterms:W3CDTF">2021-11-03T17:32:01Z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Year">
    <vt:lpwstr/>
  </property>
  <property fmtid="{D5CDD505-2E9C-101B-9397-08002B2CF9AE}" pid="4" name="ContentTypeId">
    <vt:lpwstr>0x010100D773717D7821A043A392B172EFA3B6DF</vt:lpwstr>
  </property>
  <property fmtid="{D5CDD505-2E9C-101B-9397-08002B2CF9AE}" pid="5" name="Property">
    <vt:lpwstr/>
  </property>
</Properties>
</file>