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att\Datto Workplace\Logan Capital Portfolio - Market\Pacific Bay Club, Phoenix -192\Sale\Due Diligence\"/>
    </mc:Choice>
  </mc:AlternateContent>
  <xr:revisionPtr revIDLastSave="0" documentId="8_{4FF66487-8F03-4300-A197-ED347898ED71}" xr6:coauthVersionLast="47" xr6:coauthVersionMax="47" xr10:uidLastSave="{00000000-0000-0000-0000-000000000000}"/>
  <bookViews>
    <workbookView xWindow="2340" yWindow="960" windowWidth="21600" windowHeight="15240" xr2:uid="{0DBC84A1-BD58-4DC9-85B6-B2EA416581C0}"/>
  </bookViews>
  <sheets>
    <sheet name="IS-PB (DETAIL)" sheetId="1" r:id="rId1"/>
  </sheets>
  <definedNames>
    <definedName name="_xlnm.Print_Titles" localSheetId="0">'IS-PB (DETAIL)'!$7:$7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7" i="1" l="1"/>
  <c r="R207" i="1"/>
  <c r="Q207" i="1"/>
  <c r="S205" i="1"/>
  <c r="R205" i="1"/>
  <c r="Q205" i="1"/>
  <c r="S203" i="1"/>
  <c r="R203" i="1"/>
  <c r="Q203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AF179" i="1"/>
  <c r="AE179" i="1"/>
  <c r="AD179" i="1"/>
  <c r="AC179" i="1"/>
  <c r="AB179" i="1"/>
  <c r="AA179" i="1"/>
  <c r="AA203" i="1" s="1"/>
  <c r="I203" i="1" s="1"/>
  <c r="Z179" i="1"/>
  <c r="Y179" i="1"/>
  <c r="X179" i="1"/>
  <c r="W179" i="1"/>
  <c r="V179" i="1"/>
  <c r="U179" i="1"/>
  <c r="T179" i="1"/>
  <c r="AF178" i="1"/>
  <c r="AF203" i="1" s="1"/>
  <c r="N203" i="1" s="1"/>
  <c r="AE178" i="1"/>
  <c r="AE203" i="1" s="1"/>
  <c r="M203" i="1" s="1"/>
  <c r="AD178" i="1"/>
  <c r="AD203" i="1" s="1"/>
  <c r="L203" i="1" s="1"/>
  <c r="AC178" i="1"/>
  <c r="AC203" i="1" s="1"/>
  <c r="K203" i="1" s="1"/>
  <c r="AB178" i="1"/>
  <c r="AB203" i="1" s="1"/>
  <c r="J203" i="1" s="1"/>
  <c r="AA178" i="1"/>
  <c r="Z178" i="1"/>
  <c r="Z203" i="1" s="1"/>
  <c r="H203" i="1" s="1"/>
  <c r="Y178" i="1"/>
  <c r="Y203" i="1" s="1"/>
  <c r="G203" i="1" s="1"/>
  <c r="X178" i="1"/>
  <c r="X203" i="1" s="1"/>
  <c r="F203" i="1" s="1"/>
  <c r="W178" i="1"/>
  <c r="W203" i="1" s="1"/>
  <c r="E203" i="1" s="1"/>
  <c r="V178" i="1"/>
  <c r="V203" i="1" s="1"/>
  <c r="D203" i="1" s="1"/>
  <c r="U178" i="1"/>
  <c r="U203" i="1" s="1"/>
  <c r="C203" i="1" s="1"/>
  <c r="T178" i="1"/>
  <c r="T203" i="1" s="1"/>
  <c r="B203" i="1" s="1"/>
  <c r="AC175" i="1"/>
  <c r="K175" i="1" s="1"/>
  <c r="U175" i="1"/>
  <c r="C175" i="1" s="1"/>
  <c r="S175" i="1"/>
  <c r="R175" i="1"/>
  <c r="Q175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AF170" i="1"/>
  <c r="AE170" i="1"/>
  <c r="AD170" i="1"/>
  <c r="AD205" i="1" s="1"/>
  <c r="L205" i="1" s="1"/>
  <c r="AC170" i="1"/>
  <c r="AB170" i="1"/>
  <c r="AA170" i="1"/>
  <c r="Z170" i="1"/>
  <c r="Y170" i="1"/>
  <c r="X170" i="1"/>
  <c r="W170" i="1"/>
  <c r="V170" i="1"/>
  <c r="V205" i="1" s="1"/>
  <c r="D205" i="1" s="1"/>
  <c r="U170" i="1"/>
  <c r="T170" i="1"/>
  <c r="AF169" i="1"/>
  <c r="AF175" i="1" s="1"/>
  <c r="N175" i="1" s="1"/>
  <c r="AE169" i="1"/>
  <c r="AE175" i="1" s="1"/>
  <c r="M175" i="1" s="1"/>
  <c r="AD169" i="1"/>
  <c r="AD175" i="1" s="1"/>
  <c r="L175" i="1" s="1"/>
  <c r="AC169" i="1"/>
  <c r="AB169" i="1"/>
  <c r="AB175" i="1" s="1"/>
  <c r="J175" i="1" s="1"/>
  <c r="AA169" i="1"/>
  <c r="AA175" i="1" s="1"/>
  <c r="I175" i="1" s="1"/>
  <c r="Z169" i="1"/>
  <c r="Z175" i="1" s="1"/>
  <c r="H175" i="1" s="1"/>
  <c r="Y169" i="1"/>
  <c r="Y175" i="1" s="1"/>
  <c r="G175" i="1" s="1"/>
  <c r="X169" i="1"/>
  <c r="X175" i="1" s="1"/>
  <c r="F175" i="1" s="1"/>
  <c r="W169" i="1"/>
  <c r="W175" i="1" s="1"/>
  <c r="E175" i="1" s="1"/>
  <c r="V169" i="1"/>
  <c r="V175" i="1" s="1"/>
  <c r="D175" i="1" s="1"/>
  <c r="U169" i="1"/>
  <c r="T169" i="1"/>
  <c r="T175" i="1" s="1"/>
  <c r="B175" i="1" s="1"/>
  <c r="AF166" i="1"/>
  <c r="Y166" i="1"/>
  <c r="X166" i="1"/>
  <c r="F166" i="1" s="1"/>
  <c r="S166" i="1"/>
  <c r="R166" i="1"/>
  <c r="Q166" i="1"/>
  <c r="N166" i="1"/>
  <c r="G166" i="1"/>
  <c r="AF165" i="1"/>
  <c r="AE165" i="1"/>
  <c r="AD165" i="1"/>
  <c r="AC165" i="1"/>
  <c r="AC166" i="1" s="1"/>
  <c r="K166" i="1" s="1"/>
  <c r="AB165" i="1"/>
  <c r="AA165" i="1"/>
  <c r="Z165" i="1"/>
  <c r="Y165" i="1"/>
  <c r="X165" i="1"/>
  <c r="W165" i="1"/>
  <c r="V165" i="1"/>
  <c r="U165" i="1"/>
  <c r="U166" i="1" s="1"/>
  <c r="C166" i="1" s="1"/>
  <c r="T165" i="1"/>
  <c r="AF164" i="1"/>
  <c r="AE164" i="1"/>
  <c r="AE166" i="1" s="1"/>
  <c r="M166" i="1" s="1"/>
  <c r="AD164" i="1"/>
  <c r="AD166" i="1" s="1"/>
  <c r="L166" i="1" s="1"/>
  <c r="AC164" i="1"/>
  <c r="AB164" i="1"/>
  <c r="AB166" i="1" s="1"/>
  <c r="J166" i="1" s="1"/>
  <c r="AA164" i="1"/>
  <c r="AA166" i="1" s="1"/>
  <c r="I166" i="1" s="1"/>
  <c r="Z164" i="1"/>
  <c r="Z166" i="1" s="1"/>
  <c r="H166" i="1" s="1"/>
  <c r="Y164" i="1"/>
  <c r="X164" i="1"/>
  <c r="W164" i="1"/>
  <c r="W166" i="1" s="1"/>
  <c r="E166" i="1" s="1"/>
  <c r="V164" i="1"/>
  <c r="V166" i="1" s="1"/>
  <c r="D166" i="1" s="1"/>
  <c r="U164" i="1"/>
  <c r="T164" i="1"/>
  <c r="T166" i="1" s="1"/>
  <c r="B166" i="1" s="1"/>
  <c r="AF161" i="1"/>
  <c r="AF205" i="1" s="1"/>
  <c r="N205" i="1" s="1"/>
  <c r="AE161" i="1"/>
  <c r="AE205" i="1" s="1"/>
  <c r="M205" i="1" s="1"/>
  <c r="AD161" i="1"/>
  <c r="AC161" i="1"/>
  <c r="AC205" i="1" s="1"/>
  <c r="K205" i="1" s="1"/>
  <c r="AB161" i="1"/>
  <c r="AB205" i="1" s="1"/>
  <c r="J205" i="1" s="1"/>
  <c r="AA161" i="1"/>
  <c r="AA205" i="1" s="1"/>
  <c r="I205" i="1" s="1"/>
  <c r="Z161" i="1"/>
  <c r="Z205" i="1" s="1"/>
  <c r="H205" i="1" s="1"/>
  <c r="Y161" i="1"/>
  <c r="Y205" i="1" s="1"/>
  <c r="G205" i="1" s="1"/>
  <c r="X161" i="1"/>
  <c r="X205" i="1" s="1"/>
  <c r="F205" i="1" s="1"/>
  <c r="W161" i="1"/>
  <c r="W205" i="1" s="1"/>
  <c r="E205" i="1" s="1"/>
  <c r="V161" i="1"/>
  <c r="U161" i="1"/>
  <c r="U205" i="1" s="1"/>
  <c r="C205" i="1" s="1"/>
  <c r="T161" i="1"/>
  <c r="T205" i="1" s="1"/>
  <c r="B205" i="1" s="1"/>
  <c r="S158" i="1"/>
  <c r="R158" i="1"/>
  <c r="Q158" i="1"/>
  <c r="S156" i="1"/>
  <c r="R156" i="1"/>
  <c r="Q156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48" i="1"/>
  <c r="R148" i="1"/>
  <c r="Q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AF132" i="1"/>
  <c r="AE132" i="1"/>
  <c r="AD132" i="1"/>
  <c r="AC132" i="1"/>
  <c r="AC148" i="1" s="1"/>
  <c r="K148" i="1" s="1"/>
  <c r="AB132" i="1"/>
  <c r="AA132" i="1"/>
  <c r="Z132" i="1"/>
  <c r="Y132" i="1"/>
  <c r="X132" i="1"/>
  <c r="W132" i="1"/>
  <c r="V132" i="1"/>
  <c r="U132" i="1"/>
  <c r="U148" i="1" s="1"/>
  <c r="C148" i="1" s="1"/>
  <c r="T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AF125" i="1"/>
  <c r="AF148" i="1" s="1"/>
  <c r="N148" i="1" s="1"/>
  <c r="AE125" i="1"/>
  <c r="AE148" i="1" s="1"/>
  <c r="M148" i="1" s="1"/>
  <c r="AD125" i="1"/>
  <c r="AD148" i="1" s="1"/>
  <c r="L148" i="1" s="1"/>
  <c r="AC125" i="1"/>
  <c r="AB125" i="1"/>
  <c r="AB148" i="1" s="1"/>
  <c r="J148" i="1" s="1"/>
  <c r="AA125" i="1"/>
  <c r="AA148" i="1" s="1"/>
  <c r="I148" i="1" s="1"/>
  <c r="Z125" i="1"/>
  <c r="Z148" i="1" s="1"/>
  <c r="H148" i="1" s="1"/>
  <c r="Y125" i="1"/>
  <c r="Y148" i="1" s="1"/>
  <c r="G148" i="1" s="1"/>
  <c r="X125" i="1"/>
  <c r="X148" i="1" s="1"/>
  <c r="F148" i="1" s="1"/>
  <c r="W125" i="1"/>
  <c r="W148" i="1" s="1"/>
  <c r="E148" i="1" s="1"/>
  <c r="V125" i="1"/>
  <c r="V148" i="1" s="1"/>
  <c r="D148" i="1" s="1"/>
  <c r="U125" i="1"/>
  <c r="T125" i="1"/>
  <c r="T148" i="1" s="1"/>
  <c r="B148" i="1" s="1"/>
  <c r="AC122" i="1"/>
  <c r="K122" i="1" s="1"/>
  <c r="U122" i="1"/>
  <c r="C122" i="1" s="1"/>
  <c r="S122" i="1"/>
  <c r="R122" i="1"/>
  <c r="Q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AF115" i="1"/>
  <c r="AF122" i="1" s="1"/>
  <c r="N122" i="1" s="1"/>
  <c r="AE115" i="1"/>
  <c r="AE122" i="1" s="1"/>
  <c r="M122" i="1" s="1"/>
  <c r="AD115" i="1"/>
  <c r="AD122" i="1" s="1"/>
  <c r="L122" i="1" s="1"/>
  <c r="AC115" i="1"/>
  <c r="AB115" i="1"/>
  <c r="AB122" i="1" s="1"/>
  <c r="J122" i="1" s="1"/>
  <c r="AA115" i="1"/>
  <c r="AA122" i="1" s="1"/>
  <c r="I122" i="1" s="1"/>
  <c r="Z115" i="1"/>
  <c r="Z122" i="1" s="1"/>
  <c r="H122" i="1" s="1"/>
  <c r="Y115" i="1"/>
  <c r="Y122" i="1" s="1"/>
  <c r="G122" i="1" s="1"/>
  <c r="X115" i="1"/>
  <c r="X122" i="1" s="1"/>
  <c r="F122" i="1" s="1"/>
  <c r="W115" i="1"/>
  <c r="W122" i="1" s="1"/>
  <c r="E122" i="1" s="1"/>
  <c r="V115" i="1"/>
  <c r="V122" i="1" s="1"/>
  <c r="D122" i="1" s="1"/>
  <c r="U115" i="1"/>
  <c r="T115" i="1"/>
  <c r="T122" i="1" s="1"/>
  <c r="B122" i="1" s="1"/>
  <c r="AC112" i="1"/>
  <c r="K112" i="1" s="1"/>
  <c r="U112" i="1"/>
  <c r="C112" i="1" s="1"/>
  <c r="S112" i="1"/>
  <c r="R112" i="1"/>
  <c r="Q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AF107" i="1"/>
  <c r="AF112" i="1" s="1"/>
  <c r="N112" i="1" s="1"/>
  <c r="AE107" i="1"/>
  <c r="AE112" i="1" s="1"/>
  <c r="M112" i="1" s="1"/>
  <c r="AD107" i="1"/>
  <c r="AD112" i="1" s="1"/>
  <c r="L112" i="1" s="1"/>
  <c r="AC107" i="1"/>
  <c r="AB107" i="1"/>
  <c r="AB112" i="1" s="1"/>
  <c r="J112" i="1" s="1"/>
  <c r="AA107" i="1"/>
  <c r="AA112" i="1" s="1"/>
  <c r="I112" i="1" s="1"/>
  <c r="Z107" i="1"/>
  <c r="Z112" i="1" s="1"/>
  <c r="H112" i="1" s="1"/>
  <c r="Y107" i="1"/>
  <c r="Y112" i="1" s="1"/>
  <c r="G112" i="1" s="1"/>
  <c r="X107" i="1"/>
  <c r="X112" i="1" s="1"/>
  <c r="F112" i="1" s="1"/>
  <c r="W107" i="1"/>
  <c r="W112" i="1" s="1"/>
  <c r="E112" i="1" s="1"/>
  <c r="V107" i="1"/>
  <c r="V112" i="1" s="1"/>
  <c r="D112" i="1" s="1"/>
  <c r="U107" i="1"/>
  <c r="T107" i="1"/>
  <c r="T112" i="1" s="1"/>
  <c r="B112" i="1" s="1"/>
  <c r="AA104" i="1"/>
  <c r="S104" i="1"/>
  <c r="R104" i="1"/>
  <c r="Q104" i="1"/>
  <c r="I104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AF97" i="1"/>
  <c r="AF104" i="1" s="1"/>
  <c r="N104" i="1" s="1"/>
  <c r="AE97" i="1"/>
  <c r="AE104" i="1" s="1"/>
  <c r="M104" i="1" s="1"/>
  <c r="AD97" i="1"/>
  <c r="AD104" i="1" s="1"/>
  <c r="L104" i="1" s="1"/>
  <c r="AC97" i="1"/>
  <c r="AC104" i="1" s="1"/>
  <c r="K104" i="1" s="1"/>
  <c r="AB97" i="1"/>
  <c r="AB104" i="1" s="1"/>
  <c r="J104" i="1" s="1"/>
  <c r="AA97" i="1"/>
  <c r="Z97" i="1"/>
  <c r="Z104" i="1" s="1"/>
  <c r="H104" i="1" s="1"/>
  <c r="Y97" i="1"/>
  <c r="Y104" i="1" s="1"/>
  <c r="G104" i="1" s="1"/>
  <c r="X97" i="1"/>
  <c r="X104" i="1" s="1"/>
  <c r="F104" i="1" s="1"/>
  <c r="W97" i="1"/>
  <c r="W104" i="1" s="1"/>
  <c r="E104" i="1" s="1"/>
  <c r="V97" i="1"/>
  <c r="V104" i="1" s="1"/>
  <c r="D104" i="1" s="1"/>
  <c r="U97" i="1"/>
  <c r="U104" i="1" s="1"/>
  <c r="C104" i="1" s="1"/>
  <c r="T97" i="1"/>
  <c r="T104" i="1" s="1"/>
  <c r="B104" i="1" s="1"/>
  <c r="S94" i="1"/>
  <c r="R94" i="1"/>
  <c r="Q94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AF86" i="1"/>
  <c r="AE86" i="1"/>
  <c r="AD86" i="1"/>
  <c r="AC86" i="1"/>
  <c r="AB86" i="1"/>
  <c r="AA86" i="1"/>
  <c r="AA94" i="1" s="1"/>
  <c r="I94" i="1" s="1"/>
  <c r="Z86" i="1"/>
  <c r="Y86" i="1"/>
  <c r="X86" i="1"/>
  <c r="W86" i="1"/>
  <c r="V86" i="1"/>
  <c r="U86" i="1"/>
  <c r="T86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AF84" i="1"/>
  <c r="AF94" i="1" s="1"/>
  <c r="N94" i="1" s="1"/>
  <c r="AE84" i="1"/>
  <c r="AE94" i="1" s="1"/>
  <c r="M94" i="1" s="1"/>
  <c r="AD84" i="1"/>
  <c r="AD94" i="1" s="1"/>
  <c r="L94" i="1" s="1"/>
  <c r="AC84" i="1"/>
  <c r="AC94" i="1" s="1"/>
  <c r="K94" i="1" s="1"/>
  <c r="AB84" i="1"/>
  <c r="AB94" i="1" s="1"/>
  <c r="J94" i="1" s="1"/>
  <c r="AA84" i="1"/>
  <c r="Z84" i="1"/>
  <c r="Z94" i="1" s="1"/>
  <c r="H94" i="1" s="1"/>
  <c r="Y84" i="1"/>
  <c r="Y94" i="1" s="1"/>
  <c r="G94" i="1" s="1"/>
  <c r="X84" i="1"/>
  <c r="X94" i="1" s="1"/>
  <c r="F94" i="1" s="1"/>
  <c r="W84" i="1"/>
  <c r="W94" i="1" s="1"/>
  <c r="E94" i="1" s="1"/>
  <c r="V84" i="1"/>
  <c r="V94" i="1" s="1"/>
  <c r="D94" i="1" s="1"/>
  <c r="U84" i="1"/>
  <c r="U94" i="1" s="1"/>
  <c r="C94" i="1" s="1"/>
  <c r="T84" i="1"/>
  <c r="T94" i="1" s="1"/>
  <c r="B94" i="1" s="1"/>
  <c r="S81" i="1"/>
  <c r="R81" i="1"/>
  <c r="Q81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AF70" i="1"/>
  <c r="AE70" i="1"/>
  <c r="AD70" i="1"/>
  <c r="AC70" i="1"/>
  <c r="AB70" i="1"/>
  <c r="AA70" i="1"/>
  <c r="Z70" i="1"/>
  <c r="Y70" i="1"/>
  <c r="Y156" i="1" s="1"/>
  <c r="G156" i="1" s="1"/>
  <c r="X70" i="1"/>
  <c r="W70" i="1"/>
  <c r="V70" i="1"/>
  <c r="U70" i="1"/>
  <c r="T70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AF65" i="1"/>
  <c r="AE65" i="1"/>
  <c r="AD65" i="1"/>
  <c r="AC65" i="1"/>
  <c r="AB65" i="1"/>
  <c r="AA65" i="1"/>
  <c r="Z65" i="1"/>
  <c r="Z81" i="1" s="1"/>
  <c r="H81" i="1" s="1"/>
  <c r="Y65" i="1"/>
  <c r="X65" i="1"/>
  <c r="W65" i="1"/>
  <c r="V65" i="1"/>
  <c r="U65" i="1"/>
  <c r="T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AF63" i="1"/>
  <c r="AF81" i="1" s="1"/>
  <c r="N81" i="1" s="1"/>
  <c r="AE63" i="1"/>
  <c r="AE81" i="1" s="1"/>
  <c r="M81" i="1" s="1"/>
  <c r="AD63" i="1"/>
  <c r="AD81" i="1" s="1"/>
  <c r="L81" i="1" s="1"/>
  <c r="AC63" i="1"/>
  <c r="AC81" i="1" s="1"/>
  <c r="K81" i="1" s="1"/>
  <c r="AB63" i="1"/>
  <c r="AB81" i="1" s="1"/>
  <c r="J81" i="1" s="1"/>
  <c r="AA63" i="1"/>
  <c r="AA81" i="1" s="1"/>
  <c r="I81" i="1" s="1"/>
  <c r="Z63" i="1"/>
  <c r="Y63" i="1"/>
  <c r="Y81" i="1" s="1"/>
  <c r="G81" i="1" s="1"/>
  <c r="X63" i="1"/>
  <c r="X81" i="1" s="1"/>
  <c r="F81" i="1" s="1"/>
  <c r="W63" i="1"/>
  <c r="W81" i="1" s="1"/>
  <c r="E81" i="1" s="1"/>
  <c r="V63" i="1"/>
  <c r="V81" i="1" s="1"/>
  <c r="D81" i="1" s="1"/>
  <c r="U63" i="1"/>
  <c r="U81" i="1" s="1"/>
  <c r="C81" i="1" s="1"/>
  <c r="T63" i="1"/>
  <c r="T81" i="1" s="1"/>
  <c r="B81" i="1" s="1"/>
  <c r="Y60" i="1"/>
  <c r="S60" i="1"/>
  <c r="R60" i="1"/>
  <c r="Q60" i="1"/>
  <c r="G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AF54" i="1"/>
  <c r="AF60" i="1" s="1"/>
  <c r="N60" i="1" s="1"/>
  <c r="AE54" i="1"/>
  <c r="AE60" i="1" s="1"/>
  <c r="M60" i="1" s="1"/>
  <c r="AD54" i="1"/>
  <c r="AD60" i="1" s="1"/>
  <c r="L60" i="1" s="1"/>
  <c r="AC54" i="1"/>
  <c r="AC60" i="1" s="1"/>
  <c r="K60" i="1" s="1"/>
  <c r="AB54" i="1"/>
  <c r="AB60" i="1" s="1"/>
  <c r="J60" i="1" s="1"/>
  <c r="AA54" i="1"/>
  <c r="AA60" i="1" s="1"/>
  <c r="I60" i="1" s="1"/>
  <c r="Z54" i="1"/>
  <c r="Z60" i="1" s="1"/>
  <c r="H60" i="1" s="1"/>
  <c r="Y54" i="1"/>
  <c r="X54" i="1"/>
  <c r="X60" i="1" s="1"/>
  <c r="F60" i="1" s="1"/>
  <c r="W54" i="1"/>
  <c r="W60" i="1" s="1"/>
  <c r="E60" i="1" s="1"/>
  <c r="V54" i="1"/>
  <c r="V60" i="1" s="1"/>
  <c r="D60" i="1" s="1"/>
  <c r="U54" i="1"/>
  <c r="U60" i="1" s="1"/>
  <c r="C60" i="1" s="1"/>
  <c r="T54" i="1"/>
  <c r="T60" i="1" s="1"/>
  <c r="B60" i="1" s="1"/>
  <c r="AF51" i="1"/>
  <c r="AF156" i="1" s="1"/>
  <c r="N156" i="1" s="1"/>
  <c r="AE51" i="1"/>
  <c r="AE156" i="1" s="1"/>
  <c r="M156" i="1" s="1"/>
  <c r="AD51" i="1"/>
  <c r="AD156" i="1" s="1"/>
  <c r="L156" i="1" s="1"/>
  <c r="AC51" i="1"/>
  <c r="AC156" i="1" s="1"/>
  <c r="K156" i="1" s="1"/>
  <c r="AB51" i="1"/>
  <c r="AB156" i="1" s="1"/>
  <c r="J156" i="1" s="1"/>
  <c r="AA51" i="1"/>
  <c r="AA156" i="1" s="1"/>
  <c r="I156" i="1" s="1"/>
  <c r="Z51" i="1"/>
  <c r="Z156" i="1" s="1"/>
  <c r="H156" i="1" s="1"/>
  <c r="Y51" i="1"/>
  <c r="X51" i="1"/>
  <c r="X156" i="1" s="1"/>
  <c r="F156" i="1" s="1"/>
  <c r="W51" i="1"/>
  <c r="W156" i="1" s="1"/>
  <c r="E156" i="1" s="1"/>
  <c r="V51" i="1"/>
  <c r="V156" i="1" s="1"/>
  <c r="D156" i="1" s="1"/>
  <c r="U51" i="1"/>
  <c r="U156" i="1" s="1"/>
  <c r="C156" i="1" s="1"/>
  <c r="T51" i="1"/>
  <c r="T156" i="1" s="1"/>
  <c r="B156" i="1" s="1"/>
  <c r="S48" i="1"/>
  <c r="R48" i="1"/>
  <c r="Q48" i="1"/>
  <c r="S46" i="1"/>
  <c r="R46" i="1"/>
  <c r="Q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AF30" i="1"/>
  <c r="AE30" i="1"/>
  <c r="AD30" i="1"/>
  <c r="AD46" i="1" s="1"/>
  <c r="L46" i="1" s="1"/>
  <c r="AC30" i="1"/>
  <c r="AB30" i="1"/>
  <c r="AA30" i="1"/>
  <c r="Z30" i="1"/>
  <c r="Y30" i="1"/>
  <c r="X30" i="1"/>
  <c r="W30" i="1"/>
  <c r="V30" i="1"/>
  <c r="V46" i="1" s="1"/>
  <c r="D46" i="1" s="1"/>
  <c r="U30" i="1"/>
  <c r="T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AF27" i="1"/>
  <c r="AF46" i="1" s="1"/>
  <c r="N46" i="1" s="1"/>
  <c r="AE27" i="1"/>
  <c r="AE46" i="1" s="1"/>
  <c r="M46" i="1" s="1"/>
  <c r="AD27" i="1"/>
  <c r="AC27" i="1"/>
  <c r="AC46" i="1" s="1"/>
  <c r="K46" i="1" s="1"/>
  <c r="AB27" i="1"/>
  <c r="AB46" i="1" s="1"/>
  <c r="J46" i="1" s="1"/>
  <c r="AA27" i="1"/>
  <c r="AA46" i="1" s="1"/>
  <c r="I46" i="1" s="1"/>
  <c r="Z27" i="1"/>
  <c r="Z46" i="1" s="1"/>
  <c r="H46" i="1" s="1"/>
  <c r="Y27" i="1"/>
  <c r="Y46" i="1" s="1"/>
  <c r="G46" i="1" s="1"/>
  <c r="X27" i="1"/>
  <c r="X46" i="1" s="1"/>
  <c r="F46" i="1" s="1"/>
  <c r="W27" i="1"/>
  <c r="W46" i="1" s="1"/>
  <c r="E46" i="1" s="1"/>
  <c r="V27" i="1"/>
  <c r="U27" i="1"/>
  <c r="U46" i="1" s="1"/>
  <c r="C46" i="1" s="1"/>
  <c r="T27" i="1"/>
  <c r="T46" i="1" s="1"/>
  <c r="B46" i="1" s="1"/>
  <c r="S24" i="1"/>
  <c r="R24" i="1"/>
  <c r="Q24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AF20" i="1"/>
  <c r="AE20" i="1"/>
  <c r="AD20" i="1"/>
  <c r="AC20" i="1"/>
  <c r="AB20" i="1"/>
  <c r="AB158" i="1" s="1"/>
  <c r="J158" i="1" s="1"/>
  <c r="AA20" i="1"/>
  <c r="Z20" i="1"/>
  <c r="Y20" i="1"/>
  <c r="X20" i="1"/>
  <c r="W20" i="1"/>
  <c r="V20" i="1"/>
  <c r="U20" i="1"/>
  <c r="T20" i="1"/>
  <c r="T158" i="1" s="1"/>
  <c r="B158" i="1" s="1"/>
  <c r="AF18" i="1"/>
  <c r="AE18" i="1"/>
  <c r="AD18" i="1"/>
  <c r="AC18" i="1"/>
  <c r="AB18" i="1"/>
  <c r="AA18" i="1"/>
  <c r="Z18" i="1"/>
  <c r="Y18" i="1"/>
  <c r="Y48" i="1" s="1"/>
  <c r="G48" i="1" s="1"/>
  <c r="X18" i="1"/>
  <c r="W18" i="1"/>
  <c r="V18" i="1"/>
  <c r="U18" i="1"/>
  <c r="T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AC12" i="1"/>
  <c r="U12" i="1"/>
  <c r="S12" i="1"/>
  <c r="R12" i="1"/>
  <c r="Q12" i="1"/>
  <c r="K12" i="1"/>
  <c r="C12" i="1"/>
  <c r="AF11" i="1"/>
  <c r="AE11" i="1"/>
  <c r="AD11" i="1"/>
  <c r="AC11" i="1"/>
  <c r="AB11" i="1"/>
  <c r="AA11" i="1"/>
  <c r="Z11" i="1"/>
  <c r="Z24" i="1" s="1"/>
  <c r="H24" i="1" s="1"/>
  <c r="Y11" i="1"/>
  <c r="X11" i="1"/>
  <c r="W11" i="1"/>
  <c r="V11" i="1"/>
  <c r="U11" i="1"/>
  <c r="T11" i="1"/>
  <c r="AF10" i="1"/>
  <c r="AF207" i="1" s="1"/>
  <c r="N207" i="1" s="1"/>
  <c r="AE10" i="1"/>
  <c r="AE207" i="1" s="1"/>
  <c r="M207" i="1" s="1"/>
  <c r="AD10" i="1"/>
  <c r="AD207" i="1" s="1"/>
  <c r="L207" i="1" s="1"/>
  <c r="AC10" i="1"/>
  <c r="AC207" i="1" s="1"/>
  <c r="K207" i="1" s="1"/>
  <c r="AB10" i="1"/>
  <c r="AB12" i="1" s="1"/>
  <c r="J12" i="1" s="1"/>
  <c r="AA10" i="1"/>
  <c r="AA158" i="1" s="1"/>
  <c r="I158" i="1" s="1"/>
  <c r="Z10" i="1"/>
  <c r="Z158" i="1" s="1"/>
  <c r="H158" i="1" s="1"/>
  <c r="Y10" i="1"/>
  <c r="Y24" i="1" s="1"/>
  <c r="G24" i="1" s="1"/>
  <c r="X10" i="1"/>
  <c r="X207" i="1" s="1"/>
  <c r="F207" i="1" s="1"/>
  <c r="W10" i="1"/>
  <c r="W207" i="1" s="1"/>
  <c r="E207" i="1" s="1"/>
  <c r="V10" i="1"/>
  <c r="V207" i="1" s="1"/>
  <c r="D207" i="1" s="1"/>
  <c r="U10" i="1"/>
  <c r="U207" i="1" s="1"/>
  <c r="C207" i="1" s="1"/>
  <c r="T10" i="1"/>
  <c r="T12" i="1" s="1"/>
  <c r="B12" i="1" s="1"/>
  <c r="Y207" i="1" l="1"/>
  <c r="G207" i="1" s="1"/>
  <c r="V12" i="1"/>
  <c r="D12" i="1" s="1"/>
  <c r="AD12" i="1"/>
  <c r="L12" i="1" s="1"/>
  <c r="AA24" i="1"/>
  <c r="I24" i="1" s="1"/>
  <c r="Z48" i="1"/>
  <c r="H48" i="1" s="1"/>
  <c r="U158" i="1"/>
  <c r="C158" i="1" s="1"/>
  <c r="AC158" i="1"/>
  <c r="K158" i="1" s="1"/>
  <c r="Z207" i="1"/>
  <c r="H207" i="1" s="1"/>
  <c r="W12" i="1"/>
  <c r="E12" i="1" s="1"/>
  <c r="AE12" i="1"/>
  <c r="M12" i="1" s="1"/>
  <c r="T24" i="1"/>
  <c r="B24" i="1" s="1"/>
  <c r="AB24" i="1"/>
  <c r="J24" i="1" s="1"/>
  <c r="AA48" i="1"/>
  <c r="I48" i="1" s="1"/>
  <c r="V158" i="1"/>
  <c r="D158" i="1" s="1"/>
  <c r="AD158" i="1"/>
  <c r="L158" i="1" s="1"/>
  <c r="AA207" i="1"/>
  <c r="I207" i="1" s="1"/>
  <c r="X12" i="1"/>
  <c r="F12" i="1" s="1"/>
  <c r="AF12" i="1"/>
  <c r="N12" i="1" s="1"/>
  <c r="U24" i="1"/>
  <c r="C24" i="1" s="1"/>
  <c r="AC24" i="1"/>
  <c r="K24" i="1" s="1"/>
  <c r="T48" i="1"/>
  <c r="B48" i="1" s="1"/>
  <c r="AB48" i="1"/>
  <c r="J48" i="1" s="1"/>
  <c r="W158" i="1"/>
  <c r="E158" i="1" s="1"/>
  <c r="AE158" i="1"/>
  <c r="M158" i="1" s="1"/>
  <c r="T207" i="1"/>
  <c r="B207" i="1" s="1"/>
  <c r="AB207" i="1"/>
  <c r="J207" i="1" s="1"/>
  <c r="Y12" i="1"/>
  <c r="G12" i="1" s="1"/>
  <c r="V24" i="1"/>
  <c r="D24" i="1" s="1"/>
  <c r="AD24" i="1"/>
  <c r="L24" i="1" s="1"/>
  <c r="U48" i="1"/>
  <c r="C48" i="1" s="1"/>
  <c r="AC48" i="1"/>
  <c r="K48" i="1" s="1"/>
  <c r="X158" i="1"/>
  <c r="F158" i="1" s="1"/>
  <c r="AF158" i="1"/>
  <c r="N158" i="1" s="1"/>
  <c r="Z12" i="1"/>
  <c r="H12" i="1" s="1"/>
  <c r="W24" i="1"/>
  <c r="E24" i="1" s="1"/>
  <c r="AE24" i="1"/>
  <c r="M24" i="1" s="1"/>
  <c r="V48" i="1"/>
  <c r="D48" i="1" s="1"/>
  <c r="AD48" i="1"/>
  <c r="L48" i="1" s="1"/>
  <c r="Y158" i="1"/>
  <c r="G158" i="1" s="1"/>
  <c r="AA12" i="1"/>
  <c r="I12" i="1" s="1"/>
  <c r="X24" i="1"/>
  <c r="F24" i="1" s="1"/>
  <c r="AF24" i="1"/>
  <c r="N24" i="1" s="1"/>
  <c r="W48" i="1"/>
  <c r="E48" i="1" s="1"/>
  <c r="AE48" i="1"/>
  <c r="M48" i="1" s="1"/>
  <c r="X48" i="1"/>
  <c r="F48" i="1" s="1"/>
  <c r="AF48" i="1"/>
  <c r="N48" i="1" s="1"/>
</calcChain>
</file>

<file path=xl/sharedStrings.xml><?xml version="1.0" encoding="utf-8"?>
<sst xmlns="http://schemas.openxmlformats.org/spreadsheetml/2006/main" count="491" uniqueCount="189">
  <si>
    <t>Income Statement - Trailing 12</t>
  </si>
  <si>
    <t>Pacific Bay Club</t>
  </si>
  <si>
    <t>Accrual Basis</t>
  </si>
  <si>
    <t>Feb 2021 - Jan 2022</t>
  </si>
  <si>
    <t>Account Name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</si>
  <si>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</si>
  <si>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</si>
  <si>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</si>
  <si>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</si>
  <si>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</si>
  <si>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</si>
  <si>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</si>
  <si>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</si>
  <si>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</si>
  <si>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</si>
  <si>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</si>
  <si>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</si>
  <si>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Total</t>
  </si>
  <si>
    <t>Income Statement: GL Account Type</t>
  </si>
  <si>
    <t>Income Statement: Property</t>
  </si>
  <si>
    <t>Income Statement: Property Look-Up Code</t>
  </si>
  <si>
    <t>Income Statement: Unit Count</t>
  </si>
  <si>
    <t>Income Statement: Month 1 Change Sign</t>
  </si>
  <si>
    <t>Income Statement: Month 2 Change Sign</t>
  </si>
  <si>
    <t>Income Statement: Month 3 Change Sign</t>
  </si>
  <si>
    <t>Income Statement: Month 4 Change Sign</t>
  </si>
  <si>
    <t>Income Statement: Month 5 Change Sign</t>
  </si>
  <si>
    <t>Income Statement: Month 6 Change Sign</t>
  </si>
  <si>
    <t>Income Statement: Month 7 Change Sign</t>
  </si>
  <si>
    <t>Income Statement: Month 8 Change Sign</t>
  </si>
  <si>
    <t>Income Statement: Month 9 Change Sign</t>
  </si>
  <si>
    <t>Income Statement: Month 10 Change Sign</t>
  </si>
  <si>
    <t>Income Statement: Month 11 Change Sign</t>
  </si>
  <si>
    <t>Income Statement: Month 12 Change Sign</t>
  </si>
  <si>
    <t>Income Statement: Total Change Sign</t>
  </si>
  <si>
    <t>Income</t>
  </si>
  <si>
    <t>Gross Potential Rent</t>
  </si>
  <si>
    <t>Market Rent</t>
  </si>
  <si>
    <t>PBC</t>
  </si>
  <si>
    <t>Loss/Gain to Lease</t>
  </si>
  <si>
    <t>Vacancies-Units</t>
  </si>
  <si>
    <t>Models</t>
  </si>
  <si>
    <t>Down Units</t>
  </si>
  <si>
    <t>Employee Apartment Concession</t>
  </si>
  <si>
    <t>Rental Concessions-Units</t>
  </si>
  <si>
    <t>Bad Debt Expense</t>
  </si>
  <si>
    <t>Net Rental Income</t>
  </si>
  <si>
    <t>Other Income</t>
  </si>
  <si>
    <t>Bad Debt Recovery</t>
  </si>
  <si>
    <t>Interest Income</t>
  </si>
  <si>
    <t>Damage Fees</t>
  </si>
  <si>
    <t>Forfeited Deposits / Fees</t>
  </si>
  <si>
    <t>Late Charge/NSF Fees</t>
  </si>
  <si>
    <t>Credit Check Fees</t>
  </si>
  <si>
    <t>Pet Rent</t>
  </si>
  <si>
    <t>MTM Fee</t>
  </si>
  <si>
    <t>Utility Reimbursement/RUBS</t>
  </si>
  <si>
    <t>Cable Income</t>
  </si>
  <si>
    <t>Insufficient Notice Penalty</t>
  </si>
  <si>
    <t>Lease Termination Fees</t>
  </si>
  <si>
    <t>Pest Control Fee</t>
  </si>
  <si>
    <t>Administrative Fees</t>
  </si>
  <si>
    <t>Renter Insurance Fee</t>
  </si>
  <si>
    <t>NSF Fee</t>
  </si>
  <si>
    <t>Legal Fee</t>
  </si>
  <si>
    <t>Cable Income-Revenue Share</t>
  </si>
  <si>
    <t>Miscellaneous Income</t>
  </si>
  <si>
    <t>Operating Expenses</t>
  </si>
  <si>
    <t>Property Management Fee</t>
  </si>
  <si>
    <t>Advertisement &amp; Marketing</t>
  </si>
  <si>
    <t>Internet Advertising</t>
  </si>
  <si>
    <t>Locator Fees</t>
  </si>
  <si>
    <t>Model Expense</t>
  </si>
  <si>
    <t>Client Promotions</t>
  </si>
  <si>
    <t>Resident Retention Expense</t>
  </si>
  <si>
    <t>Signage/Brochures</t>
  </si>
  <si>
    <t>Administrative Expenses</t>
  </si>
  <si>
    <t>Training - All</t>
  </si>
  <si>
    <t>IT Support/Computer Repairs</t>
  </si>
  <si>
    <t>Forms/Printing/Shredding</t>
  </si>
  <si>
    <t>Internet</t>
  </si>
  <si>
    <t>Office Supplies</t>
  </si>
  <si>
    <t>Courier/Express Mail/Postage</t>
  </si>
  <si>
    <t>Telephone</t>
  </si>
  <si>
    <t>Copier Lease/Supplies</t>
  </si>
  <si>
    <t>Software Products &amp; Fees</t>
  </si>
  <si>
    <t>Eviction/Attorney Fees</t>
  </si>
  <si>
    <t>Collection Agency Fee</t>
  </si>
  <si>
    <t>Social/Entertainment</t>
  </si>
  <si>
    <t>Mileage/Travel</t>
  </si>
  <si>
    <t>Bank Charges</t>
  </si>
  <si>
    <t>Recruiting Expense</t>
  </si>
  <si>
    <t>Administration Fees</t>
  </si>
  <si>
    <t>Licenses/Permits/Dues/Subscriptions</t>
  </si>
  <si>
    <t>Payroll &amp; Related</t>
  </si>
  <si>
    <t>Assistant Manager - Salary</t>
  </si>
  <si>
    <t>Leasing Agent - Salary</t>
  </si>
  <si>
    <t>Manager - Salary</t>
  </si>
  <si>
    <t>Maintenance Technician - Salary</t>
  </si>
  <si>
    <t>Temporary Help - Maintenance</t>
  </si>
  <si>
    <t>Payroll Taxes</t>
  </si>
  <si>
    <t>Worker's Compensation</t>
  </si>
  <si>
    <t>Bonus</t>
  </si>
  <si>
    <t>Health Insurance</t>
  </si>
  <si>
    <t>Utilities</t>
  </si>
  <si>
    <t>Electric - Common</t>
  </si>
  <si>
    <t>Vacant Unit Utilities</t>
  </si>
  <si>
    <t>Water</t>
  </si>
  <si>
    <t>Gas - Common</t>
  </si>
  <si>
    <t>Sewer</t>
  </si>
  <si>
    <t>Utility Billing/Transfer/Audit Fees</t>
  </si>
  <si>
    <t>Trash Removal</t>
  </si>
  <si>
    <t>Unit Turnover</t>
  </si>
  <si>
    <t>Janitorial Supplies</t>
  </si>
  <si>
    <t>Painting Supplies</t>
  </si>
  <si>
    <t>Flooring Repair</t>
  </si>
  <si>
    <t>Contract Cleaning</t>
  </si>
  <si>
    <t>Painting Contract</t>
  </si>
  <si>
    <t>Contract Services</t>
  </si>
  <si>
    <t>HOA Dues</t>
  </si>
  <si>
    <t>Cable</t>
  </si>
  <si>
    <t>Landscape Contract</t>
  </si>
  <si>
    <t>Exterminating</t>
  </si>
  <si>
    <t>Fitness Center Contract</t>
  </si>
  <si>
    <t>Common Area Contract Cleaning</t>
  </si>
  <si>
    <t>Alarm &amp; Fire Alarm Monitoring</t>
  </si>
  <si>
    <t>Maintenance &amp; Repairs</t>
  </si>
  <si>
    <t>Landscaping - Materials/Repairs</t>
  </si>
  <si>
    <t>Equipment/Hardware</t>
  </si>
  <si>
    <t>Windows/Screens/Doors</t>
  </si>
  <si>
    <t>Blinds</t>
  </si>
  <si>
    <t>COVID-19 Supplies &amp; Maintenance</t>
  </si>
  <si>
    <t>Plumbing</t>
  </si>
  <si>
    <t>HVAC</t>
  </si>
  <si>
    <t>Appliance Repairs</t>
  </si>
  <si>
    <t>Pools/Spas/Fountains</t>
  </si>
  <si>
    <t>Roof Repair</t>
  </si>
  <si>
    <t>Interior Repairs - Unit</t>
  </si>
  <si>
    <t>Golf Cart Repairs</t>
  </si>
  <si>
    <t>Fitness Center Equipment Repairs</t>
  </si>
  <si>
    <t>Carpet Cleaning (turn/occ)</t>
  </si>
  <si>
    <t>Common Area Exterior Repairs/Maintenance</t>
  </si>
  <si>
    <t>Common Area Interior Repairs/Maintenance</t>
  </si>
  <si>
    <t>Uniforms</t>
  </si>
  <si>
    <t>Electrical/Lighting</t>
  </si>
  <si>
    <t>Fire Alarm Monitor/Fire Suppl. Equipment</t>
  </si>
  <si>
    <t>Keys/Locks</t>
  </si>
  <si>
    <t>Parking Lot/Sidewalks</t>
  </si>
  <si>
    <t>Common Area Cleaning</t>
  </si>
  <si>
    <t>Water Damage/Extraction/Disaster Clean Up</t>
  </si>
  <si>
    <t>Real Estate Taxes</t>
  </si>
  <si>
    <t>Property/Liability Insurance</t>
  </si>
  <si>
    <t>Renter Insurance</t>
  </si>
  <si>
    <t>Net Operating Income</t>
  </si>
  <si>
    <t>Non-operating Expenses</t>
  </si>
  <si>
    <t>Interest Expense-Tranche A</t>
  </si>
  <si>
    <t>Other Expenses</t>
  </si>
  <si>
    <t>Asset Management Fee</t>
  </si>
  <si>
    <t>Consulting Fee</t>
  </si>
  <si>
    <t>Partnership Expense</t>
  </si>
  <si>
    <t>Entity Legal Fees</t>
  </si>
  <si>
    <t>Travel, Meals &amp; Entertainment</t>
  </si>
  <si>
    <t>Accounting Fees</t>
  </si>
  <si>
    <t>Supplemental Management Fee</t>
  </si>
  <si>
    <t>Miscellaneous Costs</t>
  </si>
  <si>
    <t>Partnership Taxes</t>
  </si>
  <si>
    <t>Capital Expenditures</t>
  </si>
  <si>
    <t>Clubhouse Reno/Improvements</t>
  </si>
  <si>
    <t>Common Area - Exterior</t>
  </si>
  <si>
    <t>Common Area - Interior</t>
  </si>
  <si>
    <t>Carports/Garages</t>
  </si>
  <si>
    <t>Landscaping</t>
  </si>
  <si>
    <t>Pool/Spa</t>
  </si>
  <si>
    <t>Equipment/Furniture/Fixtures</t>
  </si>
  <si>
    <t>Fire Suppression Equip</t>
  </si>
  <si>
    <t>Flooring</t>
  </si>
  <si>
    <t>Recreational Equipment and Facilities</t>
  </si>
  <si>
    <t>Signage</t>
  </si>
  <si>
    <t>UNIT - HVAC</t>
  </si>
  <si>
    <t>UNIT - Plumbing/Fixtures</t>
  </si>
  <si>
    <t>UNIT - Appliances</t>
  </si>
  <si>
    <t>UNIT - Carpet</t>
  </si>
  <si>
    <t>UNIT - Tub/Shower Surround</t>
  </si>
  <si>
    <t>UNIT - Vinyl</t>
  </si>
  <si>
    <t>UNIT - Windows/Doors/Mirrors</t>
  </si>
  <si>
    <t>UNIT - Bathroom Tile/Tub Reglazing</t>
  </si>
  <si>
    <t>UNIT - Counter Repair/Resurface</t>
  </si>
  <si>
    <t>Renovation Expenses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</si>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</sst>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</font>
    <font>
      <b/>
      <sz val="12"/>
      <name val="Arial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9" fontId="2" fillId="0" borderId="0" xfId="1" applyNumberFormat="1" applyFont="1" applyAlignment="1">
      <alignment horizontal="left" vertical="center"/>
    </xf>
    <xf numFmtId="0" fontId="1" fillId="0" borderId="0" xfId="1"/>
    <xf numFmtId="49" fontId="3" fillId="0" borderId="0" xfId="1" applyNumberFormat="1" applyFont="1" applyAlignment="1">
      <alignment horizontal="left" vertical="center"/>
    </xf>
    <xf numFmtId="49" fontId="4" fillId="2" borderId="0" xfId="1" applyNumberFormat="1" applyFont="1" applyFill="1" applyAlignment="1">
      <alignment vertical="center" wrapText="1"/>
    </xf>
    <xf numFmtId="49" fontId="4" fillId="2" borderId="0" xfId="1" applyNumberFormat="1" applyFont="1" applyFill="1" applyAlignment="1">
      <alignment horizontal="right" vertical="center" wrapText="1"/>
    </xf>
    <xf numFmtId="49" fontId="4" fillId="2" borderId="0" xfId="1" applyNumberFormat="1" applyFont="1" applyFill="1" applyAlignment="1">
      <alignment horizontal="right" vertical="center"/>
    </xf>
    <xf numFmtId="49" fontId="4" fillId="2" borderId="0" xfId="1" applyNumberFormat="1" applyFont="1" applyFill="1" applyAlignment="1">
      <alignment vertical="center"/>
    </xf>
    <xf numFmtId="49" fontId="4" fillId="0" borderId="0" xfId="1" applyNumberFormat="1" applyFont="1" applyAlignment="1">
      <alignment vertical="center"/>
    </xf>
    <xf numFmtId="49" fontId="4" fillId="0" borderId="0" xfId="1" applyNumberFormat="1" applyFont="1" applyAlignment="1">
      <alignment vertical="center" indent="1"/>
    </xf>
    <xf numFmtId="49" fontId="3" fillId="0" borderId="0" xfId="1" applyNumberFormat="1" applyFont="1" applyAlignment="1">
      <alignment horizontal="left" vertical="center" indent="2"/>
    </xf>
    <xf numFmtId="39" fontId="3" fillId="0" borderId="0" xfId="1" applyNumberFormat="1" applyFont="1" applyAlignment="1">
      <alignment horizontal="right" vertical="center"/>
    </xf>
    <xf numFmtId="3" fontId="3" fillId="0" borderId="0" xfId="1" applyNumberFormat="1" applyFont="1" applyAlignment="1">
      <alignment horizontal="right" vertical="center"/>
    </xf>
    <xf numFmtId="4" fontId="3" fillId="0" borderId="0" xfId="1" applyNumberFormat="1" applyFont="1" applyAlignment="1">
      <alignment horizontal="right" vertical="center"/>
    </xf>
    <xf numFmtId="49" fontId="4" fillId="0" borderId="0" xfId="1" applyNumberFormat="1" applyFont="1" applyAlignment="1">
      <alignment horizontal="right" vertical="center"/>
    </xf>
    <xf numFmtId="39" fontId="4" fillId="0" borderId="1" xfId="1" applyNumberFormat="1" applyFont="1" applyBorder="1" applyAlignment="1">
      <alignment horizontal="right" vertical="center"/>
    </xf>
    <xf numFmtId="3" fontId="4" fillId="0" borderId="1" xfId="1" applyNumberFormat="1" applyFont="1" applyBorder="1" applyAlignment="1">
      <alignment horizontal="right" vertical="center"/>
    </xf>
    <xf numFmtId="49" fontId="4" fillId="0" borderId="1" xfId="1" applyNumberFormat="1" applyFont="1" applyBorder="1" applyAlignment="1">
      <alignment vertical="center"/>
    </xf>
    <xf numFmtId="4" fontId="4" fillId="0" borderId="1" xfId="1" applyNumberFormat="1" applyFont="1" applyBorder="1" applyAlignment="1">
      <alignment horizontal="right" vertical="center"/>
    </xf>
    <xf numFmtId="49" fontId="3" fillId="0" borderId="0" xfId="1" applyNumberFormat="1" applyFont="1" applyAlignment="1">
      <alignment horizontal="left" vertical="center" indent="1"/>
    </xf>
    <xf numFmtId="39" fontId="4" fillId="0" borderId="2" xfId="1" applyNumberFormat="1" applyFont="1" applyBorder="1" applyAlignment="1">
      <alignment horizontal="right" vertical="center"/>
    </xf>
    <xf numFmtId="3" fontId="4" fillId="0" borderId="2" xfId="1" applyNumberFormat="1" applyFont="1" applyBorder="1" applyAlignment="1">
      <alignment horizontal="right" vertical="center"/>
    </xf>
    <xf numFmtId="49" fontId="4" fillId="0" borderId="2" xfId="1" applyNumberFormat="1" applyFont="1" applyBorder="1" applyAlignment="1">
      <alignment vertical="center"/>
    </xf>
    <xf numFmtId="4" fontId="4" fillId="0" borderId="2" xfId="1" applyNumberFormat="1" applyFont="1" applyBorder="1" applyAlignment="1">
      <alignment horizontal="right" vertical="center"/>
    </xf>
  </cellXfs>
  <cellStyles count="2">
    <cellStyle name="Normal" xfId="0" builtinId="0"/>
    <cellStyle name="Normal 2" xfId="1" xr:uid="{B777EAD0-536E-415A-ABDE-0C427DDBF5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B451-4929-43D0-88AB-AF1768C7003D}">
  <dimension ref="A2:BT207"/>
  <sheetViews>
    <sheetView tabSelected="1" workbookViewId="0">
      <pane ySplit="7" topLeftCell="A8" activePane="bottomLeft" state="frozen"/>
      <selection pane="bottomLeft"/>
    </sheetView>
  </sheetViews>
  <sheetFormatPr defaultRowHeight="15"/>
  <cols>
    <col min="1" max="1" width="49.85546875" style="2" customWidth="1"/>
    <col min="2" max="7" width="13.85546875" style="2" customWidth="1"/>
    <col min="8" max="8" width="15.140625" style="2" customWidth="1"/>
    <col min="9" max="11" width="13.85546875" style="2" customWidth="1"/>
    <col min="12" max="14" width="15.140625" style="2" customWidth="1"/>
    <col min="15" max="15" width="9.140625" style="2"/>
    <col min="16" max="16" width="15.140625" style="2" hidden="1" customWidth="1"/>
    <col min="17" max="17" width="19.85546875" style="2" hidden="1" customWidth="1"/>
    <col min="18" max="19" width="9.140625" style="2" hidden="1" customWidth="1"/>
    <col min="20" max="32" width="18.140625" style="2" hidden="1" customWidth="1"/>
    <col min="33" max="33" width="9.140625" style="2"/>
    <col min="34" max="36" width="9.140625" style="2" hidden="1" customWidth="1"/>
    <col min="37" max="37" width="9.140625" style="2"/>
    <col min="38" max="40" width="9.140625" style="2" hidden="1" customWidth="1"/>
    <col min="41" max="41" width="9.140625" style="2"/>
    <col min="42" max="44" width="9.140625" style="2" hidden="1" customWidth="1"/>
    <col min="45" max="45" width="9.140625" style="2"/>
    <col min="46" max="48" width="9.140625" style="2" hidden="1" customWidth="1"/>
    <col min="49" max="49" width="9.140625" style="2"/>
    <col min="50" max="52" width="9.140625" style="2" hidden="1" customWidth="1"/>
    <col min="53" max="53" width="9.140625" style="2"/>
    <col min="54" max="56" width="9.140625" style="2" hidden="1" customWidth="1"/>
    <col min="57" max="57" width="9.140625" style="2"/>
    <col min="58" max="60" width="9.140625" style="2" hidden="1" customWidth="1"/>
    <col min="61" max="61" width="9.140625" style="2"/>
    <col min="62" max="64" width="9.140625" style="2" hidden="1" customWidth="1"/>
    <col min="65" max="65" width="9.140625" style="2"/>
    <col min="66" max="66" width="9.140625" style="2" hidden="1" customWidth="1"/>
    <col min="67" max="67" width="9.140625" style="2"/>
    <col min="68" max="72" width="9.140625" style="2" hidden="1" customWidth="1"/>
    <col min="73" max="16384" width="9.140625" style="2"/>
  </cols>
  <sheetData>
    <row r="2" spans="1:32" ht="15.75">
      <c r="A2" s="1" t="s">
        <v>0</v>
      </c>
    </row>
    <row r="3" spans="1:32">
      <c r="A3" s="3" t="s">
        <v>1</v>
      </c>
    </row>
    <row r="4" spans="1:32">
      <c r="A4" s="3" t="s">
        <v>2</v>
      </c>
    </row>
    <row r="5" spans="1:32">
      <c r="A5" s="3" t="s">
        <v>3</v>
      </c>
    </row>
    <row r="7" spans="1:32">
      <c r="A7" s="4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5" t="s">
        <v>11</v>
      </c>
      <c r="I7" s="5" t="s">
        <v>12</v>
      </c>
      <c r="J7" s="5" t="s">
        <v>13</v>
      </c>
      <c r="K7" s="5" t="s">
        <v>14</v>
      </c>
      <c r="L7" s="5" t="s">
        <v>15</v>
      </c>
      <c r="M7" s="5" t="s">
        <v>16</v>
      </c>
      <c r="N7" s="5" t="s">
        <v>17</v>
      </c>
      <c r="P7" s="6" t="s">
        <v>18</v>
      </c>
      <c r="Q7" s="7" t="s">
        <v>19</v>
      </c>
      <c r="R7" s="7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  <c r="Y7" s="6" t="s">
        <v>27</v>
      </c>
      <c r="Z7" s="6" t="s">
        <v>28</v>
      </c>
      <c r="AA7" s="6" t="s">
        <v>29</v>
      </c>
      <c r="AB7" s="6" t="s">
        <v>30</v>
      </c>
      <c r="AC7" s="6" t="s">
        <v>31</v>
      </c>
      <c r="AD7" s="6" t="s">
        <v>32</v>
      </c>
      <c r="AE7" s="6" t="s">
        <v>33</v>
      </c>
      <c r="AF7" s="6" t="s">
        <v>34</v>
      </c>
    </row>
    <row r="8" spans="1:32">
      <c r="A8" s="8" t="s">
        <v>35</v>
      </c>
    </row>
    <row r="9" spans="1:32">
      <c r="A9" s="9" t="s">
        <v>36</v>
      </c>
    </row>
    <row r="10" spans="1:32">
      <c r="A10" s="10" t="s">
        <v>37</v>
      </c>
      <c r="B10" s="11">
        <v>210502</v>
      </c>
      <c r="C10" s="11">
        <v>210278</v>
      </c>
      <c r="D10" s="11">
        <v>210278</v>
      </c>
      <c r="E10" s="11">
        <v>210398</v>
      </c>
      <c r="F10" s="11">
        <v>211282</v>
      </c>
      <c r="G10" s="11">
        <v>212102</v>
      </c>
      <c r="H10" s="11">
        <v>212102</v>
      </c>
      <c r="I10" s="11">
        <v>212102</v>
      </c>
      <c r="J10" s="11">
        <v>212102</v>
      </c>
      <c r="K10" s="11">
        <v>215565</v>
      </c>
      <c r="L10" s="11">
        <v>215565</v>
      </c>
      <c r="M10" s="11">
        <v>286950</v>
      </c>
      <c r="N10" s="11">
        <v>2619226</v>
      </c>
      <c r="P10" s="12">
        <v>4</v>
      </c>
      <c r="Q10" s="3" t="s">
        <v>1</v>
      </c>
      <c r="R10" s="3" t="s">
        <v>38</v>
      </c>
      <c r="T10" s="13">
        <f>IF(5 = P10, B10 * -1, B10)</f>
        <v>210502</v>
      </c>
      <c r="U10" s="13">
        <f>IF(5 = P10, C10 * -1, C10)</f>
        <v>210278</v>
      </c>
      <c r="V10" s="13">
        <f>IF(5 = P10, D10 * -1, D10)</f>
        <v>210278</v>
      </c>
      <c r="W10" s="13">
        <f>IF(5 = P10, E10 * -1, E10)</f>
        <v>210398</v>
      </c>
      <c r="X10" s="13">
        <f>IF(5 = P10, F10 * -1, F10)</f>
        <v>211282</v>
      </c>
      <c r="Y10" s="13">
        <f>IF(5 = P10, G10 * -1, G10)</f>
        <v>212102</v>
      </c>
      <c r="Z10" s="13">
        <f>IF(5 = P10, H10 * -1, H10)</f>
        <v>212102</v>
      </c>
      <c r="AA10" s="13">
        <f>IF(5 = P10, I10 * -1, I10)</f>
        <v>212102</v>
      </c>
      <c r="AB10" s="13">
        <f>IF(5 = P10, J10 * -1, J10)</f>
        <v>212102</v>
      </c>
      <c r="AC10" s="13">
        <f>IF(5 = P10, K10 * -1, K10)</f>
        <v>215565</v>
      </c>
      <c r="AD10" s="13">
        <f>IF(5 = P10, L10 * -1, L10)</f>
        <v>215565</v>
      </c>
      <c r="AE10" s="13">
        <f>IF(5 = P10, M10 * -1, M10)</f>
        <v>286950</v>
      </c>
      <c r="AF10" s="13">
        <f>IF(5 = P10, N10 * -1, N10)</f>
        <v>2619226</v>
      </c>
    </row>
    <row r="11" spans="1:32">
      <c r="A11" s="10" t="s">
        <v>39</v>
      </c>
      <c r="B11" s="11">
        <v>-7164.96</v>
      </c>
      <c r="C11" s="11">
        <v>-8569.41</v>
      </c>
      <c r="D11" s="11">
        <v>-6122.19</v>
      </c>
      <c r="E11" s="11">
        <v>-4382.33</v>
      </c>
      <c r="F11" s="11">
        <v>-5756.57</v>
      </c>
      <c r="G11" s="11">
        <v>-3995.35</v>
      </c>
      <c r="H11" s="11">
        <v>-592.41</v>
      </c>
      <c r="I11" s="11">
        <v>5327.53</v>
      </c>
      <c r="J11" s="11">
        <v>7483.74</v>
      </c>
      <c r="K11" s="11">
        <v>9650.85</v>
      </c>
      <c r="L11" s="11">
        <v>17140.259999999998</v>
      </c>
      <c r="M11" s="11">
        <v>-47717.19</v>
      </c>
      <c r="N11" s="11">
        <v>-44698.03</v>
      </c>
      <c r="P11" s="12">
        <v>4</v>
      </c>
      <c r="Q11" s="3" t="s">
        <v>1</v>
      </c>
      <c r="R11" s="3" t="s">
        <v>38</v>
      </c>
      <c r="T11" s="13">
        <f>IF(5 = P11, B11 * -1, B11)</f>
        <v>-7164.96</v>
      </c>
      <c r="U11" s="13">
        <f>IF(5 = P11, C11 * -1, C11)</f>
        <v>-8569.41</v>
      </c>
      <c r="V11" s="13">
        <f>IF(5 = P11, D11 * -1, D11)</f>
        <v>-6122.19</v>
      </c>
      <c r="W11" s="13">
        <f>IF(5 = P11, E11 * -1, E11)</f>
        <v>-4382.33</v>
      </c>
      <c r="X11" s="13">
        <f>IF(5 = P11, F11 * -1, F11)</f>
        <v>-5756.57</v>
      </c>
      <c r="Y11" s="13">
        <f>IF(5 = P11, G11 * -1, G11)</f>
        <v>-3995.35</v>
      </c>
      <c r="Z11" s="13">
        <f>IF(5 = P11, H11 * -1, H11)</f>
        <v>-592.41</v>
      </c>
      <c r="AA11" s="13">
        <f>IF(5 = P11, I11 * -1, I11)</f>
        <v>5327.53</v>
      </c>
      <c r="AB11" s="13">
        <f>IF(5 = P11, J11 * -1, J11)</f>
        <v>7483.74</v>
      </c>
      <c r="AC11" s="13">
        <f>IF(5 = P11, K11 * -1, K11)</f>
        <v>9650.85</v>
      </c>
      <c r="AD11" s="13">
        <f>IF(5 = P11, L11 * -1, L11)</f>
        <v>17140.259999999998</v>
      </c>
      <c r="AE11" s="13">
        <f>IF(5 = P11, M11 * -1, M11)</f>
        <v>-47717.19</v>
      </c>
      <c r="AF11" s="13">
        <f>IF(5 = P11, N11 * -1, N11)</f>
        <v>-44698.03</v>
      </c>
    </row>
    <row r="12" spans="1:32">
      <c r="A12" s="14" t="s">
        <v>36</v>
      </c>
      <c r="B12" s="15">
        <f>IF(5 = P12, T12 * -1, T12)</f>
        <v>203337.04</v>
      </c>
      <c r="C12" s="15">
        <f>IF(5 = P12, U12 * -1, U12)</f>
        <v>201708.59</v>
      </c>
      <c r="D12" s="15">
        <f>IF(5 = P12, V12 * -1, V12)</f>
        <v>204155.81</v>
      </c>
      <c r="E12" s="15">
        <f>IF(5 = P12, W12 * -1, W12)</f>
        <v>206015.67</v>
      </c>
      <c r="F12" s="15">
        <f>IF(5 = P12, X12 * -1, X12)</f>
        <v>205525.43</v>
      </c>
      <c r="G12" s="15">
        <f>IF(5 = P12, Y12 * -1, Y12)</f>
        <v>208106.65</v>
      </c>
      <c r="H12" s="15">
        <f>IF(5 = P12, Z12 * -1, Z12)</f>
        <v>211509.59</v>
      </c>
      <c r="I12" s="15">
        <f>IF(5 = P12, AA12 * -1, AA12)</f>
        <v>217429.53</v>
      </c>
      <c r="J12" s="15">
        <f>IF(5 = P12, AB12 * -1, AB12)</f>
        <v>219585.74</v>
      </c>
      <c r="K12" s="15">
        <f>IF(5 = P12, AC12 * -1, AC12)</f>
        <v>225215.85</v>
      </c>
      <c r="L12" s="15">
        <f>IF(5 = P12, AD12 * -1, AD12)</f>
        <v>232705.26</v>
      </c>
      <c r="M12" s="15">
        <f>IF(5 = P12, AE12 * -1, AE12)</f>
        <v>239232.81</v>
      </c>
      <c r="N12" s="15">
        <f>IF(5 = P12, AF12 * -1, AF12)</f>
        <v>2574527.9700000002</v>
      </c>
      <c r="P12" s="16">
        <v>4</v>
      </c>
      <c r="Q12" s="17" t="str">
        <f>Q11</f>
        <v>Pacific Bay Club</v>
      </c>
      <c r="R12" s="17" t="str">
        <f>R11</f>
        <v>PBC</v>
      </c>
      <c r="S12" s="16">
        <f>S11</f>
        <v>0</v>
      </c>
      <c r="T12" s="18">
        <f>SUM(T10:T11)</f>
        <v>203337.04</v>
      </c>
      <c r="U12" s="18">
        <f>SUM(U10:U11)</f>
        <v>201708.59</v>
      </c>
      <c r="V12" s="18">
        <f>SUM(V10:V11)</f>
        <v>204155.81</v>
      </c>
      <c r="W12" s="18">
        <f>SUM(W10:W11)</f>
        <v>206015.67</v>
      </c>
      <c r="X12" s="18">
        <f>SUM(X10:X11)</f>
        <v>205525.43</v>
      </c>
      <c r="Y12" s="18">
        <f>SUM(Y10:Y11)</f>
        <v>208106.65</v>
      </c>
      <c r="Z12" s="18">
        <f>SUM(Z10:Z11)</f>
        <v>211509.59</v>
      </c>
      <c r="AA12" s="18">
        <f>SUM(AA10:AA11)</f>
        <v>217429.53</v>
      </c>
      <c r="AB12" s="18">
        <f>SUM(AB10:AB11)</f>
        <v>219585.74</v>
      </c>
      <c r="AC12" s="18">
        <f>SUM(AC10:AC11)</f>
        <v>225215.85</v>
      </c>
      <c r="AD12" s="18">
        <f>SUM(AD10:AD11)</f>
        <v>232705.26</v>
      </c>
      <c r="AE12" s="18">
        <f>SUM(AE10:AE11)</f>
        <v>239232.81</v>
      </c>
      <c r="AF12" s="18">
        <f>SUM(AF10:AF11)</f>
        <v>2574527.9700000002</v>
      </c>
    </row>
    <row r="14" spans="1:32">
      <c r="A14" s="10" t="s">
        <v>40</v>
      </c>
      <c r="B14" s="11">
        <v>-6256</v>
      </c>
      <c r="C14" s="11">
        <v>-3178.06</v>
      </c>
      <c r="D14" s="11">
        <v>-3701.45</v>
      </c>
      <c r="E14" s="11">
        <v>-2549.6</v>
      </c>
      <c r="F14" s="11">
        <v>-2995.03</v>
      </c>
      <c r="G14" s="11">
        <v>-2406.84</v>
      </c>
      <c r="H14" s="11">
        <v>-3850.84</v>
      </c>
      <c r="I14" s="11">
        <v>-1896.34</v>
      </c>
      <c r="J14" s="11">
        <v>-4250.55</v>
      </c>
      <c r="K14" s="11">
        <v>-6494.22</v>
      </c>
      <c r="L14" s="11">
        <v>-9015.7800000000007</v>
      </c>
      <c r="M14" s="11">
        <v>-11434.04</v>
      </c>
      <c r="N14" s="11">
        <v>-58028.75</v>
      </c>
      <c r="P14" s="12">
        <v>4</v>
      </c>
      <c r="Q14" s="3" t="s">
        <v>1</v>
      </c>
      <c r="R14" s="3" t="s">
        <v>38</v>
      </c>
      <c r="T14" s="13">
        <f>IF(5 = P14, B14 * -1, B14)</f>
        <v>-6256</v>
      </c>
      <c r="U14" s="13">
        <f>IF(5 = P14, C14 * -1, C14)</f>
        <v>-3178.06</v>
      </c>
      <c r="V14" s="13">
        <f>IF(5 = P14, D14 * -1, D14)</f>
        <v>-3701.45</v>
      </c>
      <c r="W14" s="13">
        <f>IF(5 = P14, E14 * -1, E14)</f>
        <v>-2549.6</v>
      </c>
      <c r="X14" s="13">
        <f>IF(5 = P14, F14 * -1, F14)</f>
        <v>-2995.03</v>
      </c>
      <c r="Y14" s="13">
        <f>IF(5 = P14, G14 * -1, G14)</f>
        <v>-2406.84</v>
      </c>
      <c r="Z14" s="13">
        <f>IF(5 = P14, H14 * -1, H14)</f>
        <v>-3850.84</v>
      </c>
      <c r="AA14" s="13">
        <f>IF(5 = P14, I14 * -1, I14)</f>
        <v>-1896.34</v>
      </c>
      <c r="AB14" s="13">
        <f>IF(5 = P14, J14 * -1, J14)</f>
        <v>-4250.55</v>
      </c>
      <c r="AC14" s="13">
        <f>IF(5 = P14, K14 * -1, K14)</f>
        <v>-6494.22</v>
      </c>
      <c r="AD14" s="13">
        <f>IF(5 = P14, L14 * -1, L14)</f>
        <v>-9015.7800000000007</v>
      </c>
      <c r="AE14" s="13">
        <f>IF(5 = P14, M14 * -1, M14)</f>
        <v>-11434.04</v>
      </c>
      <c r="AF14" s="13">
        <f>IF(5 = P14, N14 * -1, N14)</f>
        <v>-58028.75</v>
      </c>
    </row>
    <row r="16" spans="1:32">
      <c r="A16" s="10" t="s">
        <v>41</v>
      </c>
      <c r="B16" s="11">
        <v>0</v>
      </c>
      <c r="C16" s="11">
        <v>-1105</v>
      </c>
      <c r="D16" s="11">
        <v>-1259</v>
      </c>
      <c r="E16" s="11">
        <v>-1259</v>
      </c>
      <c r="F16" s="11">
        <v>-1259</v>
      </c>
      <c r="G16" s="11">
        <v>-1259</v>
      </c>
      <c r="H16" s="11">
        <v>-1259</v>
      </c>
      <c r="I16" s="11">
        <v>-1259</v>
      </c>
      <c r="J16" s="11">
        <v>-1259</v>
      </c>
      <c r="K16" s="11">
        <v>-1259</v>
      </c>
      <c r="L16" s="11">
        <v>-1259</v>
      </c>
      <c r="M16" s="11">
        <v>-1770</v>
      </c>
      <c r="N16" s="11">
        <v>-14206</v>
      </c>
      <c r="P16" s="12">
        <v>4</v>
      </c>
      <c r="Q16" s="3" t="s">
        <v>1</v>
      </c>
      <c r="R16" s="3" t="s">
        <v>38</v>
      </c>
      <c r="T16" s="13">
        <f>IF(5 = P16, B16 * -1, B16)</f>
        <v>0</v>
      </c>
      <c r="U16" s="13">
        <f>IF(5 = P16, C16 * -1, C16)</f>
        <v>-1105</v>
      </c>
      <c r="V16" s="13">
        <f>IF(5 = P16, D16 * -1, D16)</f>
        <v>-1259</v>
      </c>
      <c r="W16" s="13">
        <f>IF(5 = P16, E16 * -1, E16)</f>
        <v>-1259</v>
      </c>
      <c r="X16" s="13">
        <f>IF(5 = P16, F16 * -1, F16)</f>
        <v>-1259</v>
      </c>
      <c r="Y16" s="13">
        <f>IF(5 = P16, G16 * -1, G16)</f>
        <v>-1259</v>
      </c>
      <c r="Z16" s="13">
        <f>IF(5 = P16, H16 * -1, H16)</f>
        <v>-1259</v>
      </c>
      <c r="AA16" s="13">
        <f>IF(5 = P16, I16 * -1, I16)</f>
        <v>-1259</v>
      </c>
      <c r="AB16" s="13">
        <f>IF(5 = P16, J16 * -1, J16)</f>
        <v>-1259</v>
      </c>
      <c r="AC16" s="13">
        <f>IF(5 = P16, K16 * -1, K16)</f>
        <v>-1259</v>
      </c>
      <c r="AD16" s="13">
        <f>IF(5 = P16, L16 * -1, L16)</f>
        <v>-1259</v>
      </c>
      <c r="AE16" s="13">
        <f>IF(5 = P16, M16 * -1, M16)</f>
        <v>-1770</v>
      </c>
      <c r="AF16" s="13">
        <f>IF(5 = P16, N16 * -1, N16)</f>
        <v>-14206</v>
      </c>
    </row>
    <row r="17" spans="1:32">
      <c r="A17" s="10" t="s">
        <v>42</v>
      </c>
      <c r="B17" s="11">
        <v>0</v>
      </c>
      <c r="C17" s="11">
        <v>0</v>
      </c>
      <c r="D17" s="11">
        <v>0</v>
      </c>
      <c r="E17" s="11">
        <v>0</v>
      </c>
      <c r="F17" s="11">
        <v>-687.9</v>
      </c>
      <c r="G17" s="11">
        <v>-1946.74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-2634.64</v>
      </c>
      <c r="P17" s="12">
        <v>4</v>
      </c>
      <c r="Q17" s="3" t="s">
        <v>1</v>
      </c>
      <c r="R17" s="3" t="s">
        <v>38</v>
      </c>
      <c r="T17" s="13">
        <f>IF(5 = P17, B17 * -1, B17)</f>
        <v>0</v>
      </c>
      <c r="U17" s="13">
        <f>IF(5 = P17, C17 * -1, C17)</f>
        <v>0</v>
      </c>
      <c r="V17" s="13">
        <f>IF(5 = P17, D17 * -1, D17)</f>
        <v>0</v>
      </c>
      <c r="W17" s="13">
        <f>IF(5 = P17, E17 * -1, E17)</f>
        <v>0</v>
      </c>
      <c r="X17" s="13">
        <f>IF(5 = P17, F17 * -1, F17)</f>
        <v>-687.9</v>
      </c>
      <c r="Y17" s="13">
        <f>IF(5 = P17, G17 * -1, G17)</f>
        <v>-1946.74</v>
      </c>
      <c r="Z17" s="13">
        <f>IF(5 = P17, H17 * -1, H17)</f>
        <v>0</v>
      </c>
      <c r="AA17" s="13">
        <f>IF(5 = P17, I17 * -1, I17)</f>
        <v>0</v>
      </c>
      <c r="AB17" s="13">
        <f>IF(5 = P17, J17 * -1, J17)</f>
        <v>0</v>
      </c>
      <c r="AC17" s="13">
        <f>IF(5 = P17, K17 * -1, K17)</f>
        <v>0</v>
      </c>
      <c r="AD17" s="13">
        <f>IF(5 = P17, L17 * -1, L17)</f>
        <v>0</v>
      </c>
      <c r="AE17" s="13">
        <f>IF(5 = P17, M17 * -1, M17)</f>
        <v>0</v>
      </c>
      <c r="AF17" s="13">
        <f>IF(5 = P17, N17 * -1, N17)</f>
        <v>-2634.64</v>
      </c>
    </row>
    <row r="18" spans="1:32">
      <c r="A18" s="10" t="s">
        <v>43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-302.8</v>
      </c>
      <c r="I18" s="11">
        <v>-302.8</v>
      </c>
      <c r="J18" s="11">
        <v>-416.8</v>
      </c>
      <c r="K18" s="11">
        <v>-682.8</v>
      </c>
      <c r="L18" s="11">
        <v>-682.8</v>
      </c>
      <c r="M18" s="11">
        <v>-572.79999999999995</v>
      </c>
      <c r="N18" s="11">
        <v>-2960.8</v>
      </c>
      <c r="P18" s="12">
        <v>4</v>
      </c>
      <c r="Q18" s="3" t="s">
        <v>1</v>
      </c>
      <c r="R18" s="3" t="s">
        <v>38</v>
      </c>
      <c r="T18" s="13">
        <f>IF(5 = P18, B18 * -1, B18)</f>
        <v>0</v>
      </c>
      <c r="U18" s="13">
        <f>IF(5 = P18, C18 * -1, C18)</f>
        <v>0</v>
      </c>
      <c r="V18" s="13">
        <f>IF(5 = P18, D18 * -1, D18)</f>
        <v>0</v>
      </c>
      <c r="W18" s="13">
        <f>IF(5 = P18, E18 * -1, E18)</f>
        <v>0</v>
      </c>
      <c r="X18" s="13">
        <f>IF(5 = P18, F18 * -1, F18)</f>
        <v>0</v>
      </c>
      <c r="Y18" s="13">
        <f>IF(5 = P18, G18 * -1, G18)</f>
        <v>0</v>
      </c>
      <c r="Z18" s="13">
        <f>IF(5 = P18, H18 * -1, H18)</f>
        <v>-302.8</v>
      </c>
      <c r="AA18" s="13">
        <f>IF(5 = P18, I18 * -1, I18)</f>
        <v>-302.8</v>
      </c>
      <c r="AB18" s="13">
        <f>IF(5 = P18, J18 * -1, J18)</f>
        <v>-416.8</v>
      </c>
      <c r="AC18" s="13">
        <f>IF(5 = P18, K18 * -1, K18)</f>
        <v>-682.8</v>
      </c>
      <c r="AD18" s="13">
        <f>IF(5 = P18, L18 * -1, L18)</f>
        <v>-682.8</v>
      </c>
      <c r="AE18" s="13">
        <f>IF(5 = P18, M18 * -1, M18)</f>
        <v>-572.79999999999995</v>
      </c>
      <c r="AF18" s="13">
        <f>IF(5 = P18, N18 * -1, N18)</f>
        <v>-2960.8</v>
      </c>
    </row>
    <row r="20" spans="1:32">
      <c r="A20" s="10" t="s">
        <v>44</v>
      </c>
      <c r="B20" s="11">
        <v>-200</v>
      </c>
      <c r="C20" s="11">
        <v>-200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-400</v>
      </c>
      <c r="P20" s="12">
        <v>4</v>
      </c>
      <c r="Q20" s="3" t="s">
        <v>1</v>
      </c>
      <c r="R20" s="3" t="s">
        <v>38</v>
      </c>
      <c r="T20" s="13">
        <f>IF(5 = P20, B20 * -1, B20)</f>
        <v>-200</v>
      </c>
      <c r="U20" s="13">
        <f>IF(5 = P20, C20 * -1, C20)</f>
        <v>-200</v>
      </c>
      <c r="V20" s="13">
        <f>IF(5 = P20, D20 * -1, D20)</f>
        <v>0</v>
      </c>
      <c r="W20" s="13">
        <f>IF(5 = P20, E20 * -1, E20)</f>
        <v>0</v>
      </c>
      <c r="X20" s="13">
        <f>IF(5 = P20, F20 * -1, F20)</f>
        <v>0</v>
      </c>
      <c r="Y20" s="13">
        <f>IF(5 = P20, G20 * -1, G20)</f>
        <v>0</v>
      </c>
      <c r="Z20" s="13">
        <f>IF(5 = P20, H20 * -1, H20)</f>
        <v>0</v>
      </c>
      <c r="AA20" s="13">
        <f>IF(5 = P20, I20 * -1, I20)</f>
        <v>0</v>
      </c>
      <c r="AB20" s="13">
        <f>IF(5 = P20, J20 * -1, J20)</f>
        <v>0</v>
      </c>
      <c r="AC20" s="13">
        <f>IF(5 = P20, K20 * -1, K20)</f>
        <v>0</v>
      </c>
      <c r="AD20" s="13">
        <f>IF(5 = P20, L20 * -1, L20)</f>
        <v>0</v>
      </c>
      <c r="AE20" s="13">
        <f>IF(5 = P20, M20 * -1, M20)</f>
        <v>0</v>
      </c>
      <c r="AF20" s="13">
        <f>IF(5 = P20, N20 * -1, N20)</f>
        <v>-400</v>
      </c>
    </row>
    <row r="22" spans="1:32">
      <c r="A22" s="10" t="s">
        <v>45</v>
      </c>
      <c r="B22" s="11">
        <v>-1696.11</v>
      </c>
      <c r="C22" s="11">
        <v>-2971.51</v>
      </c>
      <c r="D22" s="11">
        <v>432.22</v>
      </c>
      <c r="E22" s="11">
        <v>-5659.09</v>
      </c>
      <c r="F22" s="11">
        <v>6.73</v>
      </c>
      <c r="G22" s="11">
        <v>41.25</v>
      </c>
      <c r="H22" s="11">
        <v>-697.68</v>
      </c>
      <c r="I22" s="11">
        <v>-8132.72</v>
      </c>
      <c r="J22" s="11">
        <v>-9592.66</v>
      </c>
      <c r="K22" s="11">
        <v>-6743.7</v>
      </c>
      <c r="L22" s="11">
        <v>-1174.3800000000001</v>
      </c>
      <c r="M22" s="11">
        <v>-2212.7399999999998</v>
      </c>
      <c r="N22" s="11">
        <v>-38400.39</v>
      </c>
      <c r="P22" s="12">
        <v>4</v>
      </c>
      <c r="Q22" s="3" t="s">
        <v>1</v>
      </c>
      <c r="R22" s="3" t="s">
        <v>38</v>
      </c>
      <c r="T22" s="13">
        <f>IF(5 = P22, B22 * -1, B22)</f>
        <v>-1696.11</v>
      </c>
      <c r="U22" s="13">
        <f>IF(5 = P22, C22 * -1, C22)</f>
        <v>-2971.51</v>
      </c>
      <c r="V22" s="13">
        <f>IF(5 = P22, D22 * -1, D22)</f>
        <v>432.22</v>
      </c>
      <c r="W22" s="13">
        <f>IF(5 = P22, E22 * -1, E22)</f>
        <v>-5659.09</v>
      </c>
      <c r="X22" s="13">
        <f>IF(5 = P22, F22 * -1, F22)</f>
        <v>6.73</v>
      </c>
      <c r="Y22" s="13">
        <f>IF(5 = P22, G22 * -1, G22)</f>
        <v>41.25</v>
      </c>
      <c r="Z22" s="13">
        <f>IF(5 = P22, H22 * -1, H22)</f>
        <v>-697.68</v>
      </c>
      <c r="AA22" s="13">
        <f>IF(5 = P22, I22 * -1, I22)</f>
        <v>-8132.72</v>
      </c>
      <c r="AB22" s="13">
        <f>IF(5 = P22, J22 * -1, J22)</f>
        <v>-9592.66</v>
      </c>
      <c r="AC22" s="13">
        <f>IF(5 = P22, K22 * -1, K22)</f>
        <v>-6743.7</v>
      </c>
      <c r="AD22" s="13">
        <f>IF(5 = P22, L22 * -1, L22)</f>
        <v>-1174.3800000000001</v>
      </c>
      <c r="AE22" s="13">
        <f>IF(5 = P22, M22 * -1, M22)</f>
        <v>-2212.7399999999998</v>
      </c>
      <c r="AF22" s="13">
        <f>IF(5 = P22, N22 * -1, N22)</f>
        <v>-38400.39</v>
      </c>
    </row>
    <row r="24" spans="1:32">
      <c r="A24" s="14" t="s">
        <v>46</v>
      </c>
      <c r="B24" s="15">
        <f>IF(5 = P24, T24 * -1, T24)</f>
        <v>195184.93000000002</v>
      </c>
      <c r="C24" s="15">
        <f>IF(5 = P24, U24 * -1, U24)</f>
        <v>194254.02</v>
      </c>
      <c r="D24" s="15">
        <f>IF(5 = P24, V24 * -1, V24)</f>
        <v>199627.58</v>
      </c>
      <c r="E24" s="15">
        <f>IF(5 = P24, W24 * -1, W24)</f>
        <v>196547.98</v>
      </c>
      <c r="F24" s="15">
        <f>IF(5 = P24, X24 * -1, X24)</f>
        <v>200590.23</v>
      </c>
      <c r="G24" s="15">
        <f>IF(5 = P24, Y24 * -1, Y24)</f>
        <v>202535.32</v>
      </c>
      <c r="H24" s="15">
        <f>IF(5 = P24, Z24 * -1, Z24)</f>
        <v>205399.27000000002</v>
      </c>
      <c r="I24" s="15">
        <f>IF(5 = P24, AA24 * -1, AA24)</f>
        <v>205838.67</v>
      </c>
      <c r="J24" s="15">
        <f>IF(5 = P24, AB24 * -1, AB24)</f>
        <v>204066.73</v>
      </c>
      <c r="K24" s="15">
        <f>IF(5 = P24, AC24 * -1, AC24)</f>
        <v>210036.13</v>
      </c>
      <c r="L24" s="15">
        <f>IF(5 = P24, AD24 * -1, AD24)</f>
        <v>220573.30000000002</v>
      </c>
      <c r="M24" s="15">
        <f>IF(5 = P24, AE24 * -1, AE24)</f>
        <v>223243.23</v>
      </c>
      <c r="N24" s="15">
        <f>IF(5 = P24, AF24 * -1, AF24)</f>
        <v>2457897.39</v>
      </c>
      <c r="P24" s="16">
        <v>4</v>
      </c>
      <c r="Q24" s="17" t="str">
        <f>Q22</f>
        <v>Pacific Bay Club</v>
      </c>
      <c r="R24" s="17" t="str">
        <f>R22</f>
        <v>PBC</v>
      </c>
      <c r="S24" s="16">
        <f>S22</f>
        <v>0</v>
      </c>
      <c r="T24" s="18">
        <f>SUM(T10:T11)+SUM(T14:T14)+SUM(T16:T18)+SUM(T20:T20)+SUM(T22:T22)</f>
        <v>195184.93000000002</v>
      </c>
      <c r="U24" s="18">
        <f>SUM(U10:U11)+SUM(U14:U14)+SUM(U16:U18)+SUM(U20:U20)+SUM(U22:U22)</f>
        <v>194254.02</v>
      </c>
      <c r="V24" s="18">
        <f>SUM(V10:V11)+SUM(V14:V14)+SUM(V16:V18)+SUM(V20:V20)+SUM(V22:V22)</f>
        <v>199627.58</v>
      </c>
      <c r="W24" s="18">
        <f>SUM(W10:W11)+SUM(W14:W14)+SUM(W16:W18)+SUM(W20:W20)+SUM(W22:W22)</f>
        <v>196547.98</v>
      </c>
      <c r="X24" s="18">
        <f>SUM(X10:X11)+SUM(X14:X14)+SUM(X16:X18)+SUM(X20:X20)+SUM(X22:X22)</f>
        <v>200590.23</v>
      </c>
      <c r="Y24" s="18">
        <f>SUM(Y10:Y11)+SUM(Y14:Y14)+SUM(Y16:Y18)+SUM(Y20:Y20)+SUM(Y22:Y22)</f>
        <v>202535.32</v>
      </c>
      <c r="Z24" s="18">
        <f>SUM(Z10:Z11)+SUM(Z14:Z14)+SUM(Z16:Z18)+SUM(Z20:Z20)+SUM(Z22:Z22)</f>
        <v>205399.27000000002</v>
      </c>
      <c r="AA24" s="18">
        <f>SUM(AA10:AA11)+SUM(AA14:AA14)+SUM(AA16:AA18)+SUM(AA20:AA20)+SUM(AA22:AA22)</f>
        <v>205838.67</v>
      </c>
      <c r="AB24" s="18">
        <f>SUM(AB10:AB11)+SUM(AB14:AB14)+SUM(AB16:AB18)+SUM(AB20:AB20)+SUM(AB22:AB22)</f>
        <v>204066.73</v>
      </c>
      <c r="AC24" s="18">
        <f>SUM(AC10:AC11)+SUM(AC14:AC14)+SUM(AC16:AC18)+SUM(AC20:AC20)+SUM(AC22:AC22)</f>
        <v>210036.13</v>
      </c>
      <c r="AD24" s="18">
        <f>SUM(AD10:AD11)+SUM(AD14:AD14)+SUM(AD16:AD18)+SUM(AD20:AD20)+SUM(AD22:AD22)</f>
        <v>220573.30000000002</v>
      </c>
      <c r="AE24" s="18">
        <f>SUM(AE10:AE11)+SUM(AE14:AE14)+SUM(AE16:AE18)+SUM(AE20:AE20)+SUM(AE22:AE22)</f>
        <v>223243.23</v>
      </c>
      <c r="AF24" s="18">
        <f>SUM(AF10:AF11)+SUM(AF14:AF14)+SUM(AF16:AF18)+SUM(AF20:AF20)+SUM(AF22:AF22)</f>
        <v>2457897.39</v>
      </c>
    </row>
    <row r="26" spans="1:32">
      <c r="A26" s="8" t="s">
        <v>47</v>
      </c>
    </row>
    <row r="27" spans="1:32">
      <c r="A27" s="19" t="s">
        <v>48</v>
      </c>
      <c r="B27" s="11">
        <v>0</v>
      </c>
      <c r="C27" s="11">
        <v>0</v>
      </c>
      <c r="D27" s="11">
        <v>0</v>
      </c>
      <c r="E27" s="11">
        <v>0</v>
      </c>
      <c r="F27" s="11">
        <v>458.69</v>
      </c>
      <c r="G27" s="11">
        <v>135.38</v>
      </c>
      <c r="H27" s="11">
        <v>150.41999999999999</v>
      </c>
      <c r="I27" s="11">
        <v>249.47</v>
      </c>
      <c r="J27" s="11">
        <v>0</v>
      </c>
      <c r="K27" s="11">
        <v>0</v>
      </c>
      <c r="L27" s="11">
        <v>0</v>
      </c>
      <c r="M27" s="11">
        <v>156.72</v>
      </c>
      <c r="N27" s="11">
        <v>1150.68</v>
      </c>
      <c r="P27" s="12">
        <v>4</v>
      </c>
      <c r="Q27" s="3" t="s">
        <v>1</v>
      </c>
      <c r="R27" s="3" t="s">
        <v>38</v>
      </c>
      <c r="T27" s="13">
        <f>IF(5 = P27, B27 * -1, B27)</f>
        <v>0</v>
      </c>
      <c r="U27" s="13">
        <f>IF(5 = P27, C27 * -1, C27)</f>
        <v>0</v>
      </c>
      <c r="V27" s="13">
        <f>IF(5 = P27, D27 * -1, D27)</f>
        <v>0</v>
      </c>
      <c r="W27" s="13">
        <f>IF(5 = P27, E27 * -1, E27)</f>
        <v>0</v>
      </c>
      <c r="X27" s="13">
        <f>IF(5 = P27, F27 * -1, F27)</f>
        <v>458.69</v>
      </c>
      <c r="Y27" s="13">
        <f>IF(5 = P27, G27 * -1, G27)</f>
        <v>135.38</v>
      </c>
      <c r="Z27" s="13">
        <f>IF(5 = P27, H27 * -1, H27)</f>
        <v>150.41999999999999</v>
      </c>
      <c r="AA27" s="13">
        <f>IF(5 = P27, I27 * -1, I27)</f>
        <v>249.47</v>
      </c>
      <c r="AB27" s="13">
        <f>IF(5 = P27, J27 * -1, J27)</f>
        <v>0</v>
      </c>
      <c r="AC27" s="13">
        <f>IF(5 = P27, K27 * -1, K27)</f>
        <v>0</v>
      </c>
      <c r="AD27" s="13">
        <f>IF(5 = P27, L27 * -1, L27)</f>
        <v>0</v>
      </c>
      <c r="AE27" s="13">
        <f>IF(5 = P27, M27 * -1, M27)</f>
        <v>156.72</v>
      </c>
      <c r="AF27" s="13">
        <f>IF(5 = P27, N27 * -1, N27)</f>
        <v>1150.68</v>
      </c>
    </row>
    <row r="28" spans="1:32">
      <c r="A28" s="19" t="s">
        <v>49</v>
      </c>
      <c r="B28" s="11">
        <v>2.82</v>
      </c>
      <c r="C28" s="11">
        <v>3.89</v>
      </c>
      <c r="D28" s="11">
        <v>2.65</v>
      </c>
      <c r="E28" s="11">
        <v>3.66</v>
      </c>
      <c r="F28" s="11">
        <v>4.03</v>
      </c>
      <c r="G28" s="11">
        <v>4.1100000000000003</v>
      </c>
      <c r="H28" s="11">
        <v>5.35</v>
      </c>
      <c r="I28" s="11">
        <v>5.32</v>
      </c>
      <c r="J28" s="11">
        <v>4.58</v>
      </c>
      <c r="K28" s="11">
        <v>3.9</v>
      </c>
      <c r="L28" s="11">
        <v>4.4000000000000004</v>
      </c>
      <c r="M28" s="11">
        <v>5.25</v>
      </c>
      <c r="N28" s="11">
        <v>49.96</v>
      </c>
      <c r="P28" s="12">
        <v>4</v>
      </c>
      <c r="Q28" s="3" t="s">
        <v>1</v>
      </c>
      <c r="R28" s="3" t="s">
        <v>38</v>
      </c>
      <c r="T28" s="13">
        <f>IF(5 = P28, B28 * -1, B28)</f>
        <v>2.82</v>
      </c>
      <c r="U28" s="13">
        <f>IF(5 = P28, C28 * -1, C28)</f>
        <v>3.89</v>
      </c>
      <c r="V28" s="13">
        <f>IF(5 = P28, D28 * -1, D28)</f>
        <v>2.65</v>
      </c>
      <c r="W28" s="13">
        <f>IF(5 = P28, E28 * -1, E28)</f>
        <v>3.66</v>
      </c>
      <c r="X28" s="13">
        <f>IF(5 = P28, F28 * -1, F28)</f>
        <v>4.03</v>
      </c>
      <c r="Y28" s="13">
        <f>IF(5 = P28, G28 * -1, G28)</f>
        <v>4.1100000000000003</v>
      </c>
      <c r="Z28" s="13">
        <f>IF(5 = P28, H28 * -1, H28)</f>
        <v>5.35</v>
      </c>
      <c r="AA28" s="13">
        <f>IF(5 = P28, I28 * -1, I28)</f>
        <v>5.32</v>
      </c>
      <c r="AB28" s="13">
        <f>IF(5 = P28, J28 * -1, J28)</f>
        <v>4.58</v>
      </c>
      <c r="AC28" s="13">
        <f>IF(5 = P28, K28 * -1, K28)</f>
        <v>3.9</v>
      </c>
      <c r="AD28" s="13">
        <f>IF(5 = P28, L28 * -1, L28)</f>
        <v>4.4000000000000004</v>
      </c>
      <c r="AE28" s="13">
        <f>IF(5 = P28, M28 * -1, M28)</f>
        <v>5.25</v>
      </c>
      <c r="AF28" s="13">
        <f>IF(5 = P28, N28 * -1, N28)</f>
        <v>49.96</v>
      </c>
    </row>
    <row r="29" spans="1:32">
      <c r="A29" s="19" t="s">
        <v>50</v>
      </c>
      <c r="B29" s="11">
        <v>730</v>
      </c>
      <c r="C29" s="11">
        <v>2385.66</v>
      </c>
      <c r="D29" s="11">
        <v>2888.39</v>
      </c>
      <c r="E29" s="11">
        <v>3921.85</v>
      </c>
      <c r="F29" s="11">
        <v>2785.09</v>
      </c>
      <c r="G29" s="11">
        <v>643.63</v>
      </c>
      <c r="H29" s="11">
        <v>1223.1500000000001</v>
      </c>
      <c r="I29" s="11">
        <v>2486.2600000000002</v>
      </c>
      <c r="J29" s="11">
        <v>3137.58</v>
      </c>
      <c r="K29" s="11">
        <v>3404.64</v>
      </c>
      <c r="L29" s="11">
        <v>1352.75</v>
      </c>
      <c r="M29" s="11">
        <v>1458.65</v>
      </c>
      <c r="N29" s="11">
        <v>26417.65</v>
      </c>
      <c r="P29" s="12">
        <v>4</v>
      </c>
      <c r="Q29" s="3" t="s">
        <v>1</v>
      </c>
      <c r="R29" s="3" t="s">
        <v>38</v>
      </c>
      <c r="T29" s="13">
        <f>IF(5 = P29, B29 * -1, B29)</f>
        <v>730</v>
      </c>
      <c r="U29" s="13">
        <f>IF(5 = P29, C29 * -1, C29)</f>
        <v>2385.66</v>
      </c>
      <c r="V29" s="13">
        <f>IF(5 = P29, D29 * -1, D29)</f>
        <v>2888.39</v>
      </c>
      <c r="W29" s="13">
        <f>IF(5 = P29, E29 * -1, E29)</f>
        <v>3921.85</v>
      </c>
      <c r="X29" s="13">
        <f>IF(5 = P29, F29 * -1, F29)</f>
        <v>2785.09</v>
      </c>
      <c r="Y29" s="13">
        <f>IF(5 = P29, G29 * -1, G29)</f>
        <v>643.63</v>
      </c>
      <c r="Z29" s="13">
        <f>IF(5 = P29, H29 * -1, H29)</f>
        <v>1223.1500000000001</v>
      </c>
      <c r="AA29" s="13">
        <f>IF(5 = P29, I29 * -1, I29)</f>
        <v>2486.2600000000002</v>
      </c>
      <c r="AB29" s="13">
        <f>IF(5 = P29, J29 * -1, J29)</f>
        <v>3137.58</v>
      </c>
      <c r="AC29" s="13">
        <f>IF(5 = P29, K29 * -1, K29)</f>
        <v>3404.64</v>
      </c>
      <c r="AD29" s="13">
        <f>IF(5 = P29, L29 * -1, L29)</f>
        <v>1352.75</v>
      </c>
      <c r="AE29" s="13">
        <f>IF(5 = P29, M29 * -1, M29)</f>
        <v>1458.65</v>
      </c>
      <c r="AF29" s="13">
        <f>IF(5 = P29, N29 * -1, N29)</f>
        <v>26417.65</v>
      </c>
    </row>
    <row r="30" spans="1:32">
      <c r="A30" s="19" t="s">
        <v>51</v>
      </c>
      <c r="B30" s="11">
        <v>-1431.53</v>
      </c>
      <c r="C30" s="11">
        <v>0</v>
      </c>
      <c r="D30" s="11">
        <v>300</v>
      </c>
      <c r="E30" s="11">
        <v>0</v>
      </c>
      <c r="F30" s="11">
        <v>0</v>
      </c>
      <c r="G30" s="11">
        <v>-300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-1431.53</v>
      </c>
      <c r="P30" s="12">
        <v>4</v>
      </c>
      <c r="Q30" s="3" t="s">
        <v>1</v>
      </c>
      <c r="R30" s="3" t="s">
        <v>38</v>
      </c>
      <c r="T30" s="13">
        <f>IF(5 = P30, B30 * -1, B30)</f>
        <v>-1431.53</v>
      </c>
      <c r="U30" s="13">
        <f>IF(5 = P30, C30 * -1, C30)</f>
        <v>0</v>
      </c>
      <c r="V30" s="13">
        <f>IF(5 = P30, D30 * -1, D30)</f>
        <v>300</v>
      </c>
      <c r="W30" s="13">
        <f>IF(5 = P30, E30 * -1, E30)</f>
        <v>0</v>
      </c>
      <c r="X30" s="13">
        <f>IF(5 = P30, F30 * -1, F30)</f>
        <v>0</v>
      </c>
      <c r="Y30" s="13">
        <f>IF(5 = P30, G30 * -1, G30)</f>
        <v>-300</v>
      </c>
      <c r="Z30" s="13">
        <f>IF(5 = P30, H30 * -1, H30)</f>
        <v>0</v>
      </c>
      <c r="AA30" s="13">
        <f>IF(5 = P30, I30 * -1, I30)</f>
        <v>0</v>
      </c>
      <c r="AB30" s="13">
        <f>IF(5 = P30, J30 * -1, J30)</f>
        <v>0</v>
      </c>
      <c r="AC30" s="13">
        <f>IF(5 = P30, K30 * -1, K30)</f>
        <v>0</v>
      </c>
      <c r="AD30" s="13">
        <f>IF(5 = P30, L30 * -1, L30)</f>
        <v>0</v>
      </c>
      <c r="AE30" s="13">
        <f>IF(5 = P30, M30 * -1, M30)</f>
        <v>0</v>
      </c>
      <c r="AF30" s="13">
        <f>IF(5 = P30, N30 * -1, N30)</f>
        <v>-1431.53</v>
      </c>
    </row>
    <row r="31" spans="1:32">
      <c r="A31" s="19" t="s">
        <v>52</v>
      </c>
      <c r="B31" s="11">
        <v>305</v>
      </c>
      <c r="C31" s="11">
        <v>535</v>
      </c>
      <c r="D31" s="11">
        <v>520</v>
      </c>
      <c r="E31" s="11">
        <v>630</v>
      </c>
      <c r="F31" s="11">
        <v>650</v>
      </c>
      <c r="G31" s="11">
        <v>1840</v>
      </c>
      <c r="H31" s="11">
        <v>1230</v>
      </c>
      <c r="I31" s="11">
        <v>2010</v>
      </c>
      <c r="J31" s="11">
        <v>1560</v>
      </c>
      <c r="K31" s="11">
        <v>1420</v>
      </c>
      <c r="L31" s="11">
        <v>1010</v>
      </c>
      <c r="M31" s="11">
        <v>890</v>
      </c>
      <c r="N31" s="11">
        <v>12600</v>
      </c>
      <c r="P31" s="12">
        <v>4</v>
      </c>
      <c r="Q31" s="3" t="s">
        <v>1</v>
      </c>
      <c r="R31" s="3" t="s">
        <v>38</v>
      </c>
      <c r="T31" s="13">
        <f>IF(5 = P31, B31 * -1, B31)</f>
        <v>305</v>
      </c>
      <c r="U31" s="13">
        <f>IF(5 = P31, C31 * -1, C31)</f>
        <v>535</v>
      </c>
      <c r="V31" s="13">
        <f>IF(5 = P31, D31 * -1, D31)</f>
        <v>520</v>
      </c>
      <c r="W31" s="13">
        <f>IF(5 = P31, E31 * -1, E31)</f>
        <v>630</v>
      </c>
      <c r="X31" s="13">
        <f>IF(5 = P31, F31 * -1, F31)</f>
        <v>650</v>
      </c>
      <c r="Y31" s="13">
        <f>IF(5 = P31, G31 * -1, G31)</f>
        <v>1840</v>
      </c>
      <c r="Z31" s="13">
        <f>IF(5 = P31, H31 * -1, H31)</f>
        <v>1230</v>
      </c>
      <c r="AA31" s="13">
        <f>IF(5 = P31, I31 * -1, I31)</f>
        <v>2010</v>
      </c>
      <c r="AB31" s="13">
        <f>IF(5 = P31, J31 * -1, J31)</f>
        <v>1560</v>
      </c>
      <c r="AC31" s="13">
        <f>IF(5 = P31, K31 * -1, K31)</f>
        <v>1420</v>
      </c>
      <c r="AD31" s="13">
        <f>IF(5 = P31, L31 * -1, L31)</f>
        <v>1010</v>
      </c>
      <c r="AE31" s="13">
        <f>IF(5 = P31, M31 * -1, M31)</f>
        <v>890</v>
      </c>
      <c r="AF31" s="13">
        <f>IF(5 = P31, N31 * -1, N31)</f>
        <v>12600</v>
      </c>
    </row>
    <row r="32" spans="1:32">
      <c r="A32" s="19" t="s">
        <v>53</v>
      </c>
      <c r="B32" s="11">
        <v>950</v>
      </c>
      <c r="C32" s="11">
        <v>850</v>
      </c>
      <c r="D32" s="11">
        <v>1200</v>
      </c>
      <c r="E32" s="11">
        <v>700</v>
      </c>
      <c r="F32" s="11">
        <v>1200</v>
      </c>
      <c r="G32" s="11">
        <v>850</v>
      </c>
      <c r="H32" s="11">
        <v>550</v>
      </c>
      <c r="I32" s="11">
        <v>550</v>
      </c>
      <c r="J32" s="11">
        <v>950</v>
      </c>
      <c r="K32" s="11">
        <v>300</v>
      </c>
      <c r="L32" s="11">
        <v>400</v>
      </c>
      <c r="M32" s="11">
        <v>900</v>
      </c>
      <c r="N32" s="11">
        <v>9400</v>
      </c>
      <c r="P32" s="12">
        <v>4</v>
      </c>
      <c r="Q32" s="3" t="s">
        <v>1</v>
      </c>
      <c r="R32" s="3" t="s">
        <v>38</v>
      </c>
      <c r="T32" s="13">
        <f>IF(5 = P32, B32 * -1, B32)</f>
        <v>950</v>
      </c>
      <c r="U32" s="13">
        <f>IF(5 = P32, C32 * -1, C32)</f>
        <v>850</v>
      </c>
      <c r="V32" s="13">
        <f>IF(5 = P32, D32 * -1, D32)</f>
        <v>1200</v>
      </c>
      <c r="W32" s="13">
        <f>IF(5 = P32, E32 * -1, E32)</f>
        <v>700</v>
      </c>
      <c r="X32" s="13">
        <f>IF(5 = P32, F32 * -1, F32)</f>
        <v>1200</v>
      </c>
      <c r="Y32" s="13">
        <f>IF(5 = P32, G32 * -1, G32)</f>
        <v>850</v>
      </c>
      <c r="Z32" s="13">
        <f>IF(5 = P32, H32 * -1, H32)</f>
        <v>550</v>
      </c>
      <c r="AA32" s="13">
        <f>IF(5 = P32, I32 * -1, I32)</f>
        <v>550</v>
      </c>
      <c r="AB32" s="13">
        <f>IF(5 = P32, J32 * -1, J32)</f>
        <v>950</v>
      </c>
      <c r="AC32" s="13">
        <f>IF(5 = P32, K32 * -1, K32)</f>
        <v>300</v>
      </c>
      <c r="AD32" s="13">
        <f>IF(5 = P32, L32 * -1, L32)</f>
        <v>400</v>
      </c>
      <c r="AE32" s="13">
        <f>IF(5 = P32, M32 * -1, M32)</f>
        <v>900</v>
      </c>
      <c r="AF32" s="13">
        <f>IF(5 = P32, N32 * -1, N32)</f>
        <v>9400</v>
      </c>
    </row>
    <row r="33" spans="1:32">
      <c r="A33" s="19" t="s">
        <v>54</v>
      </c>
      <c r="B33" s="11">
        <v>1215</v>
      </c>
      <c r="C33" s="11">
        <v>1432</v>
      </c>
      <c r="D33" s="11">
        <v>1110.67</v>
      </c>
      <c r="E33" s="11">
        <v>1366.14</v>
      </c>
      <c r="F33" s="11">
        <v>849</v>
      </c>
      <c r="G33" s="11">
        <v>907.73</v>
      </c>
      <c r="H33" s="11">
        <v>552.91</v>
      </c>
      <c r="I33" s="11">
        <v>1703.8</v>
      </c>
      <c r="J33" s="11">
        <v>650</v>
      </c>
      <c r="K33" s="11">
        <v>657.66</v>
      </c>
      <c r="L33" s="11">
        <v>543.23</v>
      </c>
      <c r="M33" s="11">
        <v>1073.8699999999999</v>
      </c>
      <c r="N33" s="11">
        <v>12062.01</v>
      </c>
      <c r="P33" s="12">
        <v>4</v>
      </c>
      <c r="Q33" s="3" t="s">
        <v>1</v>
      </c>
      <c r="R33" s="3" t="s">
        <v>38</v>
      </c>
      <c r="T33" s="13">
        <f>IF(5 = P33, B33 * -1, B33)</f>
        <v>1215</v>
      </c>
      <c r="U33" s="13">
        <f>IF(5 = P33, C33 * -1, C33)</f>
        <v>1432</v>
      </c>
      <c r="V33" s="13">
        <f>IF(5 = P33, D33 * -1, D33)</f>
        <v>1110.67</v>
      </c>
      <c r="W33" s="13">
        <f>IF(5 = P33, E33 * -1, E33)</f>
        <v>1366.14</v>
      </c>
      <c r="X33" s="13">
        <f>IF(5 = P33, F33 * -1, F33)</f>
        <v>849</v>
      </c>
      <c r="Y33" s="13">
        <f>IF(5 = P33, G33 * -1, G33)</f>
        <v>907.73</v>
      </c>
      <c r="Z33" s="13">
        <f>IF(5 = P33, H33 * -1, H33)</f>
        <v>552.91</v>
      </c>
      <c r="AA33" s="13">
        <f>IF(5 = P33, I33 * -1, I33)</f>
        <v>1703.8</v>
      </c>
      <c r="AB33" s="13">
        <f>IF(5 = P33, J33 * -1, J33)</f>
        <v>650</v>
      </c>
      <c r="AC33" s="13">
        <f>IF(5 = P33, K33 * -1, K33)</f>
        <v>657.66</v>
      </c>
      <c r="AD33" s="13">
        <f>IF(5 = P33, L33 * -1, L33)</f>
        <v>543.23</v>
      </c>
      <c r="AE33" s="13">
        <f>IF(5 = P33, M33 * -1, M33)</f>
        <v>1073.8699999999999</v>
      </c>
      <c r="AF33" s="13">
        <f>IF(5 = P33, N33 * -1, N33)</f>
        <v>12062.01</v>
      </c>
    </row>
    <row r="34" spans="1:32">
      <c r="A34" s="19" t="s">
        <v>55</v>
      </c>
      <c r="B34" s="11">
        <v>0</v>
      </c>
      <c r="C34" s="11">
        <v>6.45</v>
      </c>
      <c r="D34" s="11">
        <v>404.73</v>
      </c>
      <c r="E34" s="11">
        <v>356.98</v>
      </c>
      <c r="F34" s="11">
        <v>506.65</v>
      </c>
      <c r="G34" s="11">
        <v>1245.05</v>
      </c>
      <c r="H34" s="11">
        <v>1619.35</v>
      </c>
      <c r="I34" s="11">
        <v>925.16</v>
      </c>
      <c r="J34" s="11">
        <v>880.86</v>
      </c>
      <c r="K34" s="11">
        <v>1093.55</v>
      </c>
      <c r="L34" s="11">
        <v>420.85</v>
      </c>
      <c r="M34" s="11">
        <v>861.29</v>
      </c>
      <c r="N34" s="11">
        <v>8320.92</v>
      </c>
      <c r="P34" s="12">
        <v>4</v>
      </c>
      <c r="Q34" s="3" t="s">
        <v>1</v>
      </c>
      <c r="R34" s="3" t="s">
        <v>38</v>
      </c>
      <c r="T34" s="13">
        <f>IF(5 = P34, B34 * -1, B34)</f>
        <v>0</v>
      </c>
      <c r="U34" s="13">
        <f>IF(5 = P34, C34 * -1, C34)</f>
        <v>6.45</v>
      </c>
      <c r="V34" s="13">
        <f>IF(5 = P34, D34 * -1, D34)</f>
        <v>404.73</v>
      </c>
      <c r="W34" s="13">
        <f>IF(5 = P34, E34 * -1, E34)</f>
        <v>356.98</v>
      </c>
      <c r="X34" s="13">
        <f>IF(5 = P34, F34 * -1, F34)</f>
        <v>506.65</v>
      </c>
      <c r="Y34" s="13">
        <f>IF(5 = P34, G34 * -1, G34)</f>
        <v>1245.05</v>
      </c>
      <c r="Z34" s="13">
        <f>IF(5 = P34, H34 * -1, H34)</f>
        <v>1619.35</v>
      </c>
      <c r="AA34" s="13">
        <f>IF(5 = P34, I34 * -1, I34)</f>
        <v>925.16</v>
      </c>
      <c r="AB34" s="13">
        <f>IF(5 = P34, J34 * -1, J34)</f>
        <v>880.86</v>
      </c>
      <c r="AC34" s="13">
        <f>IF(5 = P34, K34 * -1, K34)</f>
        <v>1093.55</v>
      </c>
      <c r="AD34" s="13">
        <f>IF(5 = P34, L34 * -1, L34)</f>
        <v>420.85</v>
      </c>
      <c r="AE34" s="13">
        <f>IF(5 = P34, M34 * -1, M34)</f>
        <v>861.29</v>
      </c>
      <c r="AF34" s="13">
        <f>IF(5 = P34, N34 * -1, N34)</f>
        <v>8320.92</v>
      </c>
    </row>
    <row r="35" spans="1:32">
      <c r="A35" s="19" t="s">
        <v>56</v>
      </c>
      <c r="B35" s="11">
        <v>8890.0300000000007</v>
      </c>
      <c r="C35" s="11">
        <v>11200.55</v>
      </c>
      <c r="D35" s="11">
        <v>9336.8799999999992</v>
      </c>
      <c r="E35" s="11">
        <v>10047.39</v>
      </c>
      <c r="F35" s="11">
        <v>10709.74</v>
      </c>
      <c r="G35" s="11">
        <v>11051.86</v>
      </c>
      <c r="H35" s="11">
        <v>12934.16</v>
      </c>
      <c r="I35" s="11">
        <v>14609.37</v>
      </c>
      <c r="J35" s="11">
        <v>13733.69</v>
      </c>
      <c r="K35" s="11">
        <v>13885.24</v>
      </c>
      <c r="L35" s="11">
        <v>12973.66</v>
      </c>
      <c r="M35" s="11">
        <v>11887.61</v>
      </c>
      <c r="N35" s="11">
        <v>141260.18</v>
      </c>
      <c r="P35" s="12">
        <v>4</v>
      </c>
      <c r="Q35" s="3" t="s">
        <v>1</v>
      </c>
      <c r="R35" s="3" t="s">
        <v>38</v>
      </c>
      <c r="T35" s="13">
        <f>IF(5 = P35, B35 * -1, B35)</f>
        <v>8890.0300000000007</v>
      </c>
      <c r="U35" s="13">
        <f>IF(5 = P35, C35 * -1, C35)</f>
        <v>11200.55</v>
      </c>
      <c r="V35" s="13">
        <f>IF(5 = P35, D35 * -1, D35)</f>
        <v>9336.8799999999992</v>
      </c>
      <c r="W35" s="13">
        <f>IF(5 = P35, E35 * -1, E35)</f>
        <v>10047.39</v>
      </c>
      <c r="X35" s="13">
        <f>IF(5 = P35, F35 * -1, F35)</f>
        <v>10709.74</v>
      </c>
      <c r="Y35" s="13">
        <f>IF(5 = P35, G35 * -1, G35)</f>
        <v>11051.86</v>
      </c>
      <c r="Z35" s="13">
        <f>IF(5 = P35, H35 * -1, H35)</f>
        <v>12934.16</v>
      </c>
      <c r="AA35" s="13">
        <f>IF(5 = P35, I35 * -1, I35)</f>
        <v>14609.37</v>
      </c>
      <c r="AB35" s="13">
        <f>IF(5 = P35, J35 * -1, J35)</f>
        <v>13733.69</v>
      </c>
      <c r="AC35" s="13">
        <f>IF(5 = P35, K35 * -1, K35)</f>
        <v>13885.24</v>
      </c>
      <c r="AD35" s="13">
        <f>IF(5 = P35, L35 * -1, L35)</f>
        <v>12973.66</v>
      </c>
      <c r="AE35" s="13">
        <f>IF(5 = P35, M35 * -1, M35)</f>
        <v>11887.61</v>
      </c>
      <c r="AF35" s="13">
        <f>IF(5 = P35, N35 * -1, N35)</f>
        <v>141260.18</v>
      </c>
    </row>
    <row r="36" spans="1:32">
      <c r="A36" s="19" t="s">
        <v>57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3468.39</v>
      </c>
      <c r="I36" s="11">
        <v>0</v>
      </c>
      <c r="J36" s="11">
        <v>0</v>
      </c>
      <c r="K36" s="11">
        <v>3498.83</v>
      </c>
      <c r="L36" s="11">
        <v>0</v>
      </c>
      <c r="M36" s="11">
        <v>0</v>
      </c>
      <c r="N36" s="11">
        <v>6967.22</v>
      </c>
      <c r="P36" s="12">
        <v>4</v>
      </c>
      <c r="Q36" s="3" t="s">
        <v>1</v>
      </c>
      <c r="R36" s="3" t="s">
        <v>38</v>
      </c>
      <c r="T36" s="13">
        <f>IF(5 = P36, B36 * -1, B36)</f>
        <v>0</v>
      </c>
      <c r="U36" s="13">
        <f>IF(5 = P36, C36 * -1, C36)</f>
        <v>0</v>
      </c>
      <c r="V36" s="13">
        <f>IF(5 = P36, D36 * -1, D36)</f>
        <v>0</v>
      </c>
      <c r="W36" s="13">
        <f>IF(5 = P36, E36 * -1, E36)</f>
        <v>0</v>
      </c>
      <c r="X36" s="13">
        <f>IF(5 = P36, F36 * -1, F36)</f>
        <v>0</v>
      </c>
      <c r="Y36" s="13">
        <f>IF(5 = P36, G36 * -1, G36)</f>
        <v>0</v>
      </c>
      <c r="Z36" s="13">
        <f>IF(5 = P36, H36 * -1, H36)</f>
        <v>3468.39</v>
      </c>
      <c r="AA36" s="13">
        <f>IF(5 = P36, I36 * -1, I36)</f>
        <v>0</v>
      </c>
      <c r="AB36" s="13">
        <f>IF(5 = P36, J36 * -1, J36)</f>
        <v>0</v>
      </c>
      <c r="AC36" s="13">
        <f>IF(5 = P36, K36 * -1, K36)</f>
        <v>3498.83</v>
      </c>
      <c r="AD36" s="13">
        <f>IF(5 = P36, L36 * -1, L36)</f>
        <v>0</v>
      </c>
      <c r="AE36" s="13">
        <f>IF(5 = P36, M36 * -1, M36)</f>
        <v>0</v>
      </c>
      <c r="AF36" s="13">
        <f>IF(5 = P36, N36 * -1, N36)</f>
        <v>6967.22</v>
      </c>
    </row>
    <row r="37" spans="1:32">
      <c r="A37" s="19" t="s">
        <v>58</v>
      </c>
      <c r="B37" s="11">
        <v>1179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1179</v>
      </c>
      <c r="P37" s="12">
        <v>4</v>
      </c>
      <c r="Q37" s="3" t="s">
        <v>1</v>
      </c>
      <c r="R37" s="3" t="s">
        <v>38</v>
      </c>
      <c r="T37" s="13">
        <f>IF(5 = P37, B37 * -1, B37)</f>
        <v>1179</v>
      </c>
      <c r="U37" s="13">
        <f>IF(5 = P37, C37 * -1, C37)</f>
        <v>0</v>
      </c>
      <c r="V37" s="13">
        <f>IF(5 = P37, D37 * -1, D37)</f>
        <v>0</v>
      </c>
      <c r="W37" s="13">
        <f>IF(5 = P37, E37 * -1, E37)</f>
        <v>0</v>
      </c>
      <c r="X37" s="13">
        <f>IF(5 = P37, F37 * -1, F37)</f>
        <v>0</v>
      </c>
      <c r="Y37" s="13">
        <f>IF(5 = P37, G37 * -1, G37)</f>
        <v>0</v>
      </c>
      <c r="Z37" s="13">
        <f>IF(5 = P37, H37 * -1, H37)</f>
        <v>0</v>
      </c>
      <c r="AA37" s="13">
        <f>IF(5 = P37, I37 * -1, I37)</f>
        <v>0</v>
      </c>
      <c r="AB37" s="13">
        <f>IF(5 = P37, J37 * -1, J37)</f>
        <v>0</v>
      </c>
      <c r="AC37" s="13">
        <f>IF(5 = P37, K37 * -1, K37)</f>
        <v>0</v>
      </c>
      <c r="AD37" s="13">
        <f>IF(5 = P37, L37 * -1, L37)</f>
        <v>0</v>
      </c>
      <c r="AE37" s="13">
        <f>IF(5 = P37, M37 * -1, M37)</f>
        <v>0</v>
      </c>
      <c r="AF37" s="13">
        <f>IF(5 = P37, N37 * -1, N37)</f>
        <v>1179</v>
      </c>
    </row>
    <row r="38" spans="1:32">
      <c r="A38" s="19" t="s">
        <v>59</v>
      </c>
      <c r="B38" s="11">
        <v>0</v>
      </c>
      <c r="C38" s="11">
        <v>1139</v>
      </c>
      <c r="D38" s="11">
        <v>0</v>
      </c>
      <c r="E38" s="11">
        <v>0</v>
      </c>
      <c r="F38" s="11">
        <v>0</v>
      </c>
      <c r="G38" s="11">
        <v>0</v>
      </c>
      <c r="H38" s="11">
        <v>1119</v>
      </c>
      <c r="I38" s="11">
        <v>0</v>
      </c>
      <c r="J38" s="11">
        <v>2353</v>
      </c>
      <c r="K38" s="11">
        <v>0</v>
      </c>
      <c r="L38" s="11">
        <v>0</v>
      </c>
      <c r="M38" s="11">
        <v>931.8</v>
      </c>
      <c r="N38" s="11">
        <v>5542.8</v>
      </c>
      <c r="P38" s="12">
        <v>4</v>
      </c>
      <c r="Q38" s="3" t="s">
        <v>1</v>
      </c>
      <c r="R38" s="3" t="s">
        <v>38</v>
      </c>
      <c r="T38" s="13">
        <f>IF(5 = P38, B38 * -1, B38)</f>
        <v>0</v>
      </c>
      <c r="U38" s="13">
        <f>IF(5 = P38, C38 * -1, C38)</f>
        <v>1139</v>
      </c>
      <c r="V38" s="13">
        <f>IF(5 = P38, D38 * -1, D38)</f>
        <v>0</v>
      </c>
      <c r="W38" s="13">
        <f>IF(5 = P38, E38 * -1, E38)</f>
        <v>0</v>
      </c>
      <c r="X38" s="13">
        <f>IF(5 = P38, F38 * -1, F38)</f>
        <v>0</v>
      </c>
      <c r="Y38" s="13">
        <f>IF(5 = P38, G38 * -1, G38)</f>
        <v>0</v>
      </c>
      <c r="Z38" s="13">
        <f>IF(5 = P38, H38 * -1, H38)</f>
        <v>1119</v>
      </c>
      <c r="AA38" s="13">
        <f>IF(5 = P38, I38 * -1, I38)</f>
        <v>0</v>
      </c>
      <c r="AB38" s="13">
        <f>IF(5 = P38, J38 * -1, J38)</f>
        <v>2353</v>
      </c>
      <c r="AC38" s="13">
        <f>IF(5 = P38, K38 * -1, K38)</f>
        <v>0</v>
      </c>
      <c r="AD38" s="13">
        <f>IF(5 = P38, L38 * -1, L38)</f>
        <v>0</v>
      </c>
      <c r="AE38" s="13">
        <f>IF(5 = P38, M38 * -1, M38)</f>
        <v>931.8</v>
      </c>
      <c r="AF38" s="13">
        <f>IF(5 = P38, N38 * -1, N38)</f>
        <v>5542.8</v>
      </c>
    </row>
    <row r="39" spans="1:32">
      <c r="A39" s="19" t="s">
        <v>60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378.21</v>
      </c>
      <c r="I39" s="11">
        <v>370.99</v>
      </c>
      <c r="J39" s="11">
        <v>384.34</v>
      </c>
      <c r="K39" s="11">
        <v>377</v>
      </c>
      <c r="L39" s="11">
        <v>374.78</v>
      </c>
      <c r="M39" s="11">
        <v>367.45</v>
      </c>
      <c r="N39" s="11">
        <v>2252.77</v>
      </c>
      <c r="P39" s="12">
        <v>4</v>
      </c>
      <c r="Q39" s="3" t="s">
        <v>1</v>
      </c>
      <c r="R39" s="3" t="s">
        <v>38</v>
      </c>
      <c r="T39" s="13">
        <f>IF(5 = P39, B39 * -1, B39)</f>
        <v>0</v>
      </c>
      <c r="U39" s="13">
        <f>IF(5 = P39, C39 * -1, C39)</f>
        <v>0</v>
      </c>
      <c r="V39" s="13">
        <f>IF(5 = P39, D39 * -1, D39)</f>
        <v>0</v>
      </c>
      <c r="W39" s="13">
        <f>IF(5 = P39, E39 * -1, E39)</f>
        <v>0</v>
      </c>
      <c r="X39" s="13">
        <f>IF(5 = P39, F39 * -1, F39)</f>
        <v>0</v>
      </c>
      <c r="Y39" s="13">
        <f>IF(5 = P39, G39 * -1, G39)</f>
        <v>0</v>
      </c>
      <c r="Z39" s="13">
        <f>IF(5 = P39, H39 * -1, H39)</f>
        <v>378.21</v>
      </c>
      <c r="AA39" s="13">
        <f>IF(5 = P39, I39 * -1, I39)</f>
        <v>370.99</v>
      </c>
      <c r="AB39" s="13">
        <f>IF(5 = P39, J39 * -1, J39)</f>
        <v>384.34</v>
      </c>
      <c r="AC39" s="13">
        <f>IF(5 = P39, K39 * -1, K39)</f>
        <v>377</v>
      </c>
      <c r="AD39" s="13">
        <f>IF(5 = P39, L39 * -1, L39)</f>
        <v>374.78</v>
      </c>
      <c r="AE39" s="13">
        <f>IF(5 = P39, M39 * -1, M39)</f>
        <v>367.45</v>
      </c>
      <c r="AF39" s="13">
        <f>IF(5 = P39, N39 * -1, N39)</f>
        <v>2252.77</v>
      </c>
    </row>
    <row r="40" spans="1:32">
      <c r="A40" s="19" t="s">
        <v>61</v>
      </c>
      <c r="B40" s="11">
        <v>2925</v>
      </c>
      <c r="C40" s="11">
        <v>1125</v>
      </c>
      <c r="D40" s="11">
        <v>4425</v>
      </c>
      <c r="E40" s="11">
        <v>2250</v>
      </c>
      <c r="F40" s="11">
        <v>1575</v>
      </c>
      <c r="G40" s="11">
        <v>2025</v>
      </c>
      <c r="H40" s="11">
        <v>225</v>
      </c>
      <c r="I40" s="11">
        <v>1350</v>
      </c>
      <c r="J40" s="11">
        <v>1575</v>
      </c>
      <c r="K40" s="11">
        <v>675</v>
      </c>
      <c r="L40" s="11">
        <v>675</v>
      </c>
      <c r="M40" s="11">
        <v>2025</v>
      </c>
      <c r="N40" s="11">
        <v>20850</v>
      </c>
      <c r="P40" s="12">
        <v>4</v>
      </c>
      <c r="Q40" s="3" t="s">
        <v>1</v>
      </c>
      <c r="R40" s="3" t="s">
        <v>38</v>
      </c>
      <c r="T40" s="13">
        <f>IF(5 = P40, B40 * -1, B40)</f>
        <v>2925</v>
      </c>
      <c r="U40" s="13">
        <f>IF(5 = P40, C40 * -1, C40)</f>
        <v>1125</v>
      </c>
      <c r="V40" s="13">
        <f>IF(5 = P40, D40 * -1, D40)</f>
        <v>4425</v>
      </c>
      <c r="W40" s="13">
        <f>IF(5 = P40, E40 * -1, E40)</f>
        <v>2250</v>
      </c>
      <c r="X40" s="13">
        <f>IF(5 = P40, F40 * -1, F40)</f>
        <v>1575</v>
      </c>
      <c r="Y40" s="13">
        <f>IF(5 = P40, G40 * -1, G40)</f>
        <v>2025</v>
      </c>
      <c r="Z40" s="13">
        <f>IF(5 = P40, H40 * -1, H40)</f>
        <v>225</v>
      </c>
      <c r="AA40" s="13">
        <f>IF(5 = P40, I40 * -1, I40)</f>
        <v>1350</v>
      </c>
      <c r="AB40" s="13">
        <f>IF(5 = P40, J40 * -1, J40)</f>
        <v>1575</v>
      </c>
      <c r="AC40" s="13">
        <f>IF(5 = P40, K40 * -1, K40)</f>
        <v>675</v>
      </c>
      <c r="AD40" s="13">
        <f>IF(5 = P40, L40 * -1, L40)</f>
        <v>675</v>
      </c>
      <c r="AE40" s="13">
        <f>IF(5 = P40, M40 * -1, M40)</f>
        <v>2025</v>
      </c>
      <c r="AF40" s="13">
        <f>IF(5 = P40, N40 * -1, N40)</f>
        <v>20850</v>
      </c>
    </row>
    <row r="41" spans="1:32">
      <c r="A41" s="19" t="s">
        <v>62</v>
      </c>
      <c r="B41" s="11">
        <v>40</v>
      </c>
      <c r="C41" s="11">
        <v>60</v>
      </c>
      <c r="D41" s="11">
        <v>149.5</v>
      </c>
      <c r="E41" s="11">
        <v>232.98</v>
      </c>
      <c r="F41" s="11">
        <v>140</v>
      </c>
      <c r="G41" s="11">
        <v>265.39</v>
      </c>
      <c r="H41" s="11">
        <v>254.03</v>
      </c>
      <c r="I41" s="11">
        <v>255.15</v>
      </c>
      <c r="J41" s="11">
        <v>335.03</v>
      </c>
      <c r="K41" s="11">
        <v>298.52</v>
      </c>
      <c r="L41" s="11">
        <v>244.5</v>
      </c>
      <c r="M41" s="11">
        <v>280.16000000000003</v>
      </c>
      <c r="N41" s="11">
        <v>2555.2600000000002</v>
      </c>
      <c r="P41" s="12">
        <v>4</v>
      </c>
      <c r="Q41" s="3" t="s">
        <v>1</v>
      </c>
      <c r="R41" s="3" t="s">
        <v>38</v>
      </c>
      <c r="T41" s="13">
        <f>IF(5 = P41, B41 * -1, B41)</f>
        <v>40</v>
      </c>
      <c r="U41" s="13">
        <f>IF(5 = P41, C41 * -1, C41)</f>
        <v>60</v>
      </c>
      <c r="V41" s="13">
        <f>IF(5 = P41, D41 * -1, D41)</f>
        <v>149.5</v>
      </c>
      <c r="W41" s="13">
        <f>IF(5 = P41, E41 * -1, E41)</f>
        <v>232.98</v>
      </c>
      <c r="X41" s="13">
        <f>IF(5 = P41, F41 * -1, F41)</f>
        <v>140</v>
      </c>
      <c r="Y41" s="13">
        <f>IF(5 = P41, G41 * -1, G41)</f>
        <v>265.39</v>
      </c>
      <c r="Z41" s="13">
        <f>IF(5 = P41, H41 * -1, H41)</f>
        <v>254.03</v>
      </c>
      <c r="AA41" s="13">
        <f>IF(5 = P41, I41 * -1, I41)</f>
        <v>255.15</v>
      </c>
      <c r="AB41" s="13">
        <f>IF(5 = P41, J41 * -1, J41)</f>
        <v>335.03</v>
      </c>
      <c r="AC41" s="13">
        <f>IF(5 = P41, K41 * -1, K41)</f>
        <v>298.52</v>
      </c>
      <c r="AD41" s="13">
        <f>IF(5 = P41, L41 * -1, L41)</f>
        <v>244.5</v>
      </c>
      <c r="AE41" s="13">
        <f>IF(5 = P41, M41 * -1, M41)</f>
        <v>280.16000000000003</v>
      </c>
      <c r="AF41" s="13">
        <f>IF(5 = P41, N41 * -1, N41)</f>
        <v>2555.2600000000002</v>
      </c>
    </row>
    <row r="42" spans="1:32">
      <c r="A42" s="19" t="s">
        <v>63</v>
      </c>
      <c r="B42" s="11">
        <v>0</v>
      </c>
      <c r="C42" s="11">
        <v>0</v>
      </c>
      <c r="D42" s="11">
        <v>850</v>
      </c>
      <c r="E42" s="11">
        <v>650</v>
      </c>
      <c r="F42" s="11">
        <v>50</v>
      </c>
      <c r="G42" s="11">
        <v>100</v>
      </c>
      <c r="H42" s="11">
        <v>50</v>
      </c>
      <c r="I42" s="11">
        <v>200</v>
      </c>
      <c r="J42" s="11">
        <v>50</v>
      </c>
      <c r="K42" s="11">
        <v>0</v>
      </c>
      <c r="L42" s="11">
        <v>0</v>
      </c>
      <c r="M42" s="11">
        <v>50</v>
      </c>
      <c r="N42" s="11">
        <v>2000</v>
      </c>
      <c r="P42" s="12">
        <v>4</v>
      </c>
      <c r="Q42" s="3" t="s">
        <v>1</v>
      </c>
      <c r="R42" s="3" t="s">
        <v>38</v>
      </c>
      <c r="T42" s="13">
        <f>IF(5 = P42, B42 * -1, B42)</f>
        <v>0</v>
      </c>
      <c r="U42" s="13">
        <f>IF(5 = P42, C42 * -1, C42)</f>
        <v>0</v>
      </c>
      <c r="V42" s="13">
        <f>IF(5 = P42, D42 * -1, D42)</f>
        <v>850</v>
      </c>
      <c r="W42" s="13">
        <f>IF(5 = P42, E42 * -1, E42)</f>
        <v>650</v>
      </c>
      <c r="X42" s="13">
        <f>IF(5 = P42, F42 * -1, F42)</f>
        <v>50</v>
      </c>
      <c r="Y42" s="13">
        <f>IF(5 = P42, G42 * -1, G42)</f>
        <v>100</v>
      </c>
      <c r="Z42" s="13">
        <f>IF(5 = P42, H42 * -1, H42)</f>
        <v>50</v>
      </c>
      <c r="AA42" s="13">
        <f>IF(5 = P42, I42 * -1, I42)</f>
        <v>200</v>
      </c>
      <c r="AB42" s="13">
        <f>IF(5 = P42, J42 * -1, J42)</f>
        <v>50</v>
      </c>
      <c r="AC42" s="13">
        <f>IF(5 = P42, K42 * -1, K42)</f>
        <v>0</v>
      </c>
      <c r="AD42" s="13">
        <f>IF(5 = P42, L42 * -1, L42)</f>
        <v>0</v>
      </c>
      <c r="AE42" s="13">
        <f>IF(5 = P42, M42 * -1, M42)</f>
        <v>50</v>
      </c>
      <c r="AF42" s="13">
        <f>IF(5 = P42, N42 * -1, N42)</f>
        <v>2000</v>
      </c>
    </row>
    <row r="43" spans="1:32">
      <c r="A43" s="19" t="s">
        <v>64</v>
      </c>
      <c r="B43" s="11">
        <v>0</v>
      </c>
      <c r="C43" s="11">
        <v>0</v>
      </c>
      <c r="D43" s="11">
        <v>0</v>
      </c>
      <c r="E43" s="11">
        <v>325</v>
      </c>
      <c r="F43" s="11">
        <v>350</v>
      </c>
      <c r="G43" s="11">
        <v>425</v>
      </c>
      <c r="H43" s="11">
        <v>225</v>
      </c>
      <c r="I43" s="11">
        <v>275</v>
      </c>
      <c r="J43" s="11">
        <v>606</v>
      </c>
      <c r="K43" s="11">
        <v>275</v>
      </c>
      <c r="L43" s="11">
        <v>250</v>
      </c>
      <c r="M43" s="11">
        <v>225</v>
      </c>
      <c r="N43" s="11">
        <v>2956</v>
      </c>
      <c r="P43" s="12">
        <v>4</v>
      </c>
      <c r="Q43" s="3" t="s">
        <v>1</v>
      </c>
      <c r="R43" s="3" t="s">
        <v>38</v>
      </c>
      <c r="T43" s="13">
        <f>IF(5 = P43, B43 * -1, B43)</f>
        <v>0</v>
      </c>
      <c r="U43" s="13">
        <f>IF(5 = P43, C43 * -1, C43)</f>
        <v>0</v>
      </c>
      <c r="V43" s="13">
        <f>IF(5 = P43, D43 * -1, D43)</f>
        <v>0</v>
      </c>
      <c r="W43" s="13">
        <f>IF(5 = P43, E43 * -1, E43)</f>
        <v>325</v>
      </c>
      <c r="X43" s="13">
        <f>IF(5 = P43, F43 * -1, F43)</f>
        <v>350</v>
      </c>
      <c r="Y43" s="13">
        <f>IF(5 = P43, G43 * -1, G43)</f>
        <v>425</v>
      </c>
      <c r="Z43" s="13">
        <f>IF(5 = P43, H43 * -1, H43)</f>
        <v>225</v>
      </c>
      <c r="AA43" s="13">
        <f>IF(5 = P43, I43 * -1, I43)</f>
        <v>275</v>
      </c>
      <c r="AB43" s="13">
        <f>IF(5 = P43, J43 * -1, J43)</f>
        <v>606</v>
      </c>
      <c r="AC43" s="13">
        <f>IF(5 = P43, K43 * -1, K43)</f>
        <v>275</v>
      </c>
      <c r="AD43" s="13">
        <f>IF(5 = P43, L43 * -1, L43)</f>
        <v>250</v>
      </c>
      <c r="AE43" s="13">
        <f>IF(5 = P43, M43 * -1, M43)</f>
        <v>225</v>
      </c>
      <c r="AF43" s="13">
        <f>IF(5 = P43, N43 * -1, N43)</f>
        <v>2956</v>
      </c>
    </row>
    <row r="44" spans="1:32">
      <c r="A44" s="19" t="s">
        <v>65</v>
      </c>
      <c r="B44" s="11">
        <v>3232.67</v>
      </c>
      <c r="C44" s="11">
        <v>0</v>
      </c>
      <c r="D44" s="11">
        <v>0</v>
      </c>
      <c r="E44" s="11">
        <v>3341.95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6574.62</v>
      </c>
      <c r="P44" s="12">
        <v>4</v>
      </c>
      <c r="Q44" s="3" t="s">
        <v>1</v>
      </c>
      <c r="R44" s="3" t="s">
        <v>38</v>
      </c>
      <c r="T44" s="13">
        <f>IF(5 = P44, B44 * -1, B44)</f>
        <v>3232.67</v>
      </c>
      <c r="U44" s="13">
        <f>IF(5 = P44, C44 * -1, C44)</f>
        <v>0</v>
      </c>
      <c r="V44" s="13">
        <f>IF(5 = P44, D44 * -1, D44)</f>
        <v>0</v>
      </c>
      <c r="W44" s="13">
        <f>IF(5 = P44, E44 * -1, E44)</f>
        <v>3341.95</v>
      </c>
      <c r="X44" s="13">
        <f>IF(5 = P44, F44 * -1, F44)</f>
        <v>0</v>
      </c>
      <c r="Y44" s="13">
        <f>IF(5 = P44, G44 * -1, G44)</f>
        <v>0</v>
      </c>
      <c r="Z44" s="13">
        <f>IF(5 = P44, H44 * -1, H44)</f>
        <v>0</v>
      </c>
      <c r="AA44" s="13">
        <f>IF(5 = P44, I44 * -1, I44)</f>
        <v>0</v>
      </c>
      <c r="AB44" s="13">
        <f>IF(5 = P44, J44 * -1, J44)</f>
        <v>0</v>
      </c>
      <c r="AC44" s="13">
        <f>IF(5 = P44, K44 * -1, K44)</f>
        <v>0</v>
      </c>
      <c r="AD44" s="13">
        <f>IF(5 = P44, L44 * -1, L44)</f>
        <v>0</v>
      </c>
      <c r="AE44" s="13">
        <f>IF(5 = P44, M44 * -1, M44)</f>
        <v>0</v>
      </c>
      <c r="AF44" s="13">
        <f>IF(5 = P44, N44 * -1, N44)</f>
        <v>6574.62</v>
      </c>
    </row>
    <row r="45" spans="1:32">
      <c r="A45" s="19" t="s">
        <v>66</v>
      </c>
      <c r="B45" s="11">
        <v>-54.6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-54.6</v>
      </c>
      <c r="P45" s="12">
        <v>4</v>
      </c>
      <c r="Q45" s="3" t="s">
        <v>1</v>
      </c>
      <c r="R45" s="3" t="s">
        <v>38</v>
      </c>
      <c r="T45" s="13">
        <f>IF(5 = P45, B45 * -1, B45)</f>
        <v>-54.6</v>
      </c>
      <c r="U45" s="13">
        <f>IF(5 = P45, C45 * -1, C45)</f>
        <v>0</v>
      </c>
      <c r="V45" s="13">
        <f>IF(5 = P45, D45 * -1, D45)</f>
        <v>0</v>
      </c>
      <c r="W45" s="13">
        <f>IF(5 = P45, E45 * -1, E45)</f>
        <v>0</v>
      </c>
      <c r="X45" s="13">
        <f>IF(5 = P45, F45 * -1, F45)</f>
        <v>0</v>
      </c>
      <c r="Y45" s="13">
        <f>IF(5 = P45, G45 * -1, G45)</f>
        <v>0</v>
      </c>
      <c r="Z45" s="13">
        <f>IF(5 = P45, H45 * -1, H45)</f>
        <v>0</v>
      </c>
      <c r="AA45" s="13">
        <f>IF(5 = P45, I45 * -1, I45)</f>
        <v>0</v>
      </c>
      <c r="AB45" s="13">
        <f>IF(5 = P45, J45 * -1, J45)</f>
        <v>0</v>
      </c>
      <c r="AC45" s="13">
        <f>IF(5 = P45, K45 * -1, K45)</f>
        <v>0</v>
      </c>
      <c r="AD45" s="13">
        <f>IF(5 = P45, L45 * -1, L45)</f>
        <v>0</v>
      </c>
      <c r="AE45" s="13">
        <f>IF(5 = P45, M45 * -1, M45)</f>
        <v>0</v>
      </c>
      <c r="AF45" s="13">
        <f>IF(5 = P45, N45 * -1, N45)</f>
        <v>-54.6</v>
      </c>
    </row>
    <row r="46" spans="1:32">
      <c r="A46" s="14" t="s">
        <v>47</v>
      </c>
      <c r="B46" s="15">
        <f>IF(5 = P46, T46 * -1, T46)</f>
        <v>17983.39</v>
      </c>
      <c r="C46" s="15">
        <f>IF(5 = P46, U46 * -1, U46)</f>
        <v>18737.55</v>
      </c>
      <c r="D46" s="15">
        <f>IF(5 = P46, V46 * -1, V46)</f>
        <v>21187.82</v>
      </c>
      <c r="E46" s="15">
        <f>IF(5 = P46, W46 * -1, W46)</f>
        <v>23825.95</v>
      </c>
      <c r="F46" s="15">
        <f>IF(5 = P46, X46 * -1, X46)</f>
        <v>19278.199999999997</v>
      </c>
      <c r="G46" s="15">
        <f>IF(5 = P46, Y46 * -1, Y46)</f>
        <v>19193.150000000001</v>
      </c>
      <c r="H46" s="15">
        <f>IF(5 = P46, Z46 * -1, Z46)</f>
        <v>23984.969999999998</v>
      </c>
      <c r="I46" s="15">
        <f>IF(5 = P46, AA46 * -1, AA46)</f>
        <v>24990.520000000004</v>
      </c>
      <c r="J46" s="15">
        <f>IF(5 = P46, AB46 * -1, AB46)</f>
        <v>26220.079999999998</v>
      </c>
      <c r="K46" s="15">
        <f>IF(5 = P46, AC46 * -1, AC46)</f>
        <v>25889.34</v>
      </c>
      <c r="L46" s="15">
        <f>IF(5 = P46, AD46 * -1, AD46)</f>
        <v>18249.169999999998</v>
      </c>
      <c r="M46" s="15">
        <f>IF(5 = P46, AE46 * -1, AE46)</f>
        <v>21112.799999999999</v>
      </c>
      <c r="N46" s="15">
        <f>IF(5 = P46, AF46 * -1, AF46)</f>
        <v>260652.93999999997</v>
      </c>
      <c r="P46" s="16">
        <v>4</v>
      </c>
      <c r="Q46" s="17" t="str">
        <f>Q45</f>
        <v>Pacific Bay Club</v>
      </c>
      <c r="R46" s="17" t="str">
        <f>R45</f>
        <v>PBC</v>
      </c>
      <c r="S46" s="16">
        <f>S45</f>
        <v>0</v>
      </c>
      <c r="T46" s="18">
        <f>SUM(T27:T45)</f>
        <v>17983.39</v>
      </c>
      <c r="U46" s="18">
        <f>SUM(U27:U45)</f>
        <v>18737.55</v>
      </c>
      <c r="V46" s="18">
        <f>SUM(V27:V45)</f>
        <v>21187.82</v>
      </c>
      <c r="W46" s="18">
        <f>SUM(W27:W45)</f>
        <v>23825.95</v>
      </c>
      <c r="X46" s="18">
        <f>SUM(X27:X45)</f>
        <v>19278.199999999997</v>
      </c>
      <c r="Y46" s="18">
        <f>SUM(Y27:Y45)</f>
        <v>19193.150000000001</v>
      </c>
      <c r="Z46" s="18">
        <f>SUM(Z27:Z45)</f>
        <v>23984.969999999998</v>
      </c>
      <c r="AA46" s="18">
        <f>SUM(AA27:AA45)</f>
        <v>24990.520000000004</v>
      </c>
      <c r="AB46" s="18">
        <f>SUM(AB27:AB45)</f>
        <v>26220.079999999998</v>
      </c>
      <c r="AC46" s="18">
        <f>SUM(AC27:AC45)</f>
        <v>25889.34</v>
      </c>
      <c r="AD46" s="18">
        <f>SUM(AD27:AD45)</f>
        <v>18249.169999999998</v>
      </c>
      <c r="AE46" s="18">
        <f>SUM(AE27:AE45)</f>
        <v>21112.799999999999</v>
      </c>
      <c r="AF46" s="18">
        <f>SUM(AF27:AF45)</f>
        <v>260652.93999999997</v>
      </c>
    </row>
    <row r="48" spans="1:32">
      <c r="A48" s="14" t="s">
        <v>35</v>
      </c>
      <c r="B48" s="15">
        <f>IF(5 = P48, T48 * -1, T48)</f>
        <v>213168.32</v>
      </c>
      <c r="C48" s="15">
        <f>IF(5 = P48, U48 * -1, U48)</f>
        <v>212991.56999999998</v>
      </c>
      <c r="D48" s="15">
        <f>IF(5 = P48, V48 * -1, V48)</f>
        <v>220815.4</v>
      </c>
      <c r="E48" s="15">
        <f>IF(5 = P48, W48 * -1, W48)</f>
        <v>220373.93000000002</v>
      </c>
      <c r="F48" s="15">
        <f>IF(5 = P48, X48 * -1, X48)</f>
        <v>219868.43</v>
      </c>
      <c r="G48" s="15">
        <f>IF(5 = P48, Y48 * -1, Y48)</f>
        <v>221728.47</v>
      </c>
      <c r="H48" s="15">
        <f>IF(5 = P48, Z48 * -1, Z48)</f>
        <v>229384.24000000002</v>
      </c>
      <c r="I48" s="15">
        <f>IF(5 = P48, AA48 * -1, AA48)</f>
        <v>230829.19</v>
      </c>
      <c r="J48" s="15">
        <f>IF(5 = P48, AB48 * -1, AB48)</f>
        <v>230286.81</v>
      </c>
      <c r="K48" s="15">
        <f>IF(5 = P48, AC48 * -1, AC48)</f>
        <v>235925.47</v>
      </c>
      <c r="L48" s="15">
        <f>IF(5 = P48, AD48 * -1, AD48)</f>
        <v>238822.47000000003</v>
      </c>
      <c r="M48" s="15">
        <f>IF(5 = P48, AE48 * -1, AE48)</f>
        <v>244356.03</v>
      </c>
      <c r="N48" s="15">
        <f>IF(5 = P48, AF48 * -1, AF48)</f>
        <v>2718550.33</v>
      </c>
      <c r="P48" s="16">
        <v>4</v>
      </c>
      <c r="Q48" s="17" t="str">
        <f>Q45</f>
        <v>Pacific Bay Club</v>
      </c>
      <c r="R48" s="17" t="str">
        <f>R45</f>
        <v>PBC</v>
      </c>
      <c r="S48" s="16">
        <f>S45</f>
        <v>0</v>
      </c>
      <c r="T48" s="18">
        <f>SUM(T10:T11)+SUM(T14:T14)+SUM(T16:T18)+SUM(T20:T20)+SUM(T22:T22)+SUM(T27:T45)</f>
        <v>213168.32</v>
      </c>
      <c r="U48" s="18">
        <f>SUM(U10:U11)+SUM(U14:U14)+SUM(U16:U18)+SUM(U20:U20)+SUM(U22:U22)+SUM(U27:U45)</f>
        <v>212991.56999999998</v>
      </c>
      <c r="V48" s="18">
        <f>SUM(V10:V11)+SUM(V14:V14)+SUM(V16:V18)+SUM(V20:V20)+SUM(V22:V22)+SUM(V27:V45)</f>
        <v>220815.4</v>
      </c>
      <c r="W48" s="18">
        <f>SUM(W10:W11)+SUM(W14:W14)+SUM(W16:W18)+SUM(W20:W20)+SUM(W22:W22)+SUM(W27:W45)</f>
        <v>220373.93000000002</v>
      </c>
      <c r="X48" s="18">
        <f>SUM(X10:X11)+SUM(X14:X14)+SUM(X16:X18)+SUM(X20:X20)+SUM(X22:X22)+SUM(X27:X45)</f>
        <v>219868.43</v>
      </c>
      <c r="Y48" s="18">
        <f>SUM(Y10:Y11)+SUM(Y14:Y14)+SUM(Y16:Y18)+SUM(Y20:Y20)+SUM(Y22:Y22)+SUM(Y27:Y45)</f>
        <v>221728.47</v>
      </c>
      <c r="Z48" s="18">
        <f>SUM(Z10:Z11)+SUM(Z14:Z14)+SUM(Z16:Z18)+SUM(Z20:Z20)+SUM(Z22:Z22)+SUM(Z27:Z45)</f>
        <v>229384.24000000002</v>
      </c>
      <c r="AA48" s="18">
        <f>SUM(AA10:AA11)+SUM(AA14:AA14)+SUM(AA16:AA18)+SUM(AA20:AA20)+SUM(AA22:AA22)+SUM(AA27:AA45)</f>
        <v>230829.19</v>
      </c>
      <c r="AB48" s="18">
        <f>SUM(AB10:AB11)+SUM(AB14:AB14)+SUM(AB16:AB18)+SUM(AB20:AB20)+SUM(AB22:AB22)+SUM(AB27:AB45)</f>
        <v>230286.81</v>
      </c>
      <c r="AC48" s="18">
        <f>SUM(AC10:AC11)+SUM(AC14:AC14)+SUM(AC16:AC18)+SUM(AC20:AC20)+SUM(AC22:AC22)+SUM(AC27:AC45)</f>
        <v>235925.47</v>
      </c>
      <c r="AD48" s="18">
        <f>SUM(AD10:AD11)+SUM(AD14:AD14)+SUM(AD16:AD18)+SUM(AD20:AD20)+SUM(AD22:AD22)+SUM(AD27:AD45)</f>
        <v>238822.47000000003</v>
      </c>
      <c r="AE48" s="18">
        <f>SUM(AE10:AE11)+SUM(AE14:AE14)+SUM(AE16:AE18)+SUM(AE20:AE20)+SUM(AE22:AE22)+SUM(AE27:AE45)</f>
        <v>244356.03</v>
      </c>
      <c r="AF48" s="18">
        <f>SUM(AF10:AF11)+SUM(AF14:AF14)+SUM(AF16:AF18)+SUM(AF20:AF20)+SUM(AF22:AF22)+SUM(AF27:AF45)</f>
        <v>2718550.33</v>
      </c>
    </row>
    <row r="50" spans="1:32">
      <c r="A50" s="8" t="s">
        <v>67</v>
      </c>
    </row>
    <row r="51" spans="1:32">
      <c r="A51" s="10" t="s">
        <v>68</v>
      </c>
      <c r="B51" s="11">
        <v>6102.11</v>
      </c>
      <c r="C51" s="11">
        <v>5368.36</v>
      </c>
      <c r="D51" s="11">
        <v>6949.1</v>
      </c>
      <c r="E51" s="11">
        <v>6585.52</v>
      </c>
      <c r="F51" s="11">
        <v>6730.1</v>
      </c>
      <c r="G51" s="11">
        <v>6730.93</v>
      </c>
      <c r="H51" s="11">
        <v>7216.95</v>
      </c>
      <c r="I51" s="11">
        <v>7554.21</v>
      </c>
      <c r="J51" s="11">
        <v>7096.14</v>
      </c>
      <c r="K51" s="11">
        <v>6921.61</v>
      </c>
      <c r="L51" s="11">
        <v>7597.74</v>
      </c>
      <c r="M51" s="11">
        <v>7377.74</v>
      </c>
      <c r="N51" s="11">
        <v>82230.509999999995</v>
      </c>
      <c r="P51" s="12">
        <v>5</v>
      </c>
      <c r="Q51" s="3" t="s">
        <v>1</v>
      </c>
      <c r="R51" s="3" t="s">
        <v>38</v>
      </c>
      <c r="T51" s="13">
        <f>IF(5 = P51, B51 * -1, B51)</f>
        <v>-6102.11</v>
      </c>
      <c r="U51" s="13">
        <f>IF(5 = P51, C51 * -1, C51)</f>
        <v>-5368.36</v>
      </c>
      <c r="V51" s="13">
        <f>IF(5 = P51, D51 * -1, D51)</f>
        <v>-6949.1</v>
      </c>
      <c r="W51" s="13">
        <f>IF(5 = P51, E51 * -1, E51)</f>
        <v>-6585.52</v>
      </c>
      <c r="X51" s="13">
        <f>IF(5 = P51, F51 * -1, F51)</f>
        <v>-6730.1</v>
      </c>
      <c r="Y51" s="13">
        <f>IF(5 = P51, G51 * -1, G51)</f>
        <v>-6730.93</v>
      </c>
      <c r="Z51" s="13">
        <f>IF(5 = P51, H51 * -1, H51)</f>
        <v>-7216.95</v>
      </c>
      <c r="AA51" s="13">
        <f>IF(5 = P51, I51 * -1, I51)</f>
        <v>-7554.21</v>
      </c>
      <c r="AB51" s="13">
        <f>IF(5 = P51, J51 * -1, J51)</f>
        <v>-7096.14</v>
      </c>
      <c r="AC51" s="13">
        <f>IF(5 = P51, K51 * -1, K51)</f>
        <v>-6921.61</v>
      </c>
      <c r="AD51" s="13">
        <f>IF(5 = P51, L51 * -1, L51)</f>
        <v>-7597.74</v>
      </c>
      <c r="AE51" s="13">
        <f>IF(5 = P51, M51 * -1, M51)</f>
        <v>-7377.74</v>
      </c>
      <c r="AF51" s="13">
        <f>IF(5 = P51, N51 * -1, N51)</f>
        <v>-82230.509999999995</v>
      </c>
    </row>
    <row r="53" spans="1:32">
      <c r="A53" s="9" t="s">
        <v>69</v>
      </c>
    </row>
    <row r="54" spans="1:32">
      <c r="A54" s="10" t="s">
        <v>70</v>
      </c>
      <c r="B54" s="11">
        <v>1954.31</v>
      </c>
      <c r="C54" s="11">
        <v>2095.66</v>
      </c>
      <c r="D54" s="11">
        <v>1977</v>
      </c>
      <c r="E54" s="11">
        <v>1638</v>
      </c>
      <c r="F54" s="11">
        <v>2316</v>
      </c>
      <c r="G54" s="11">
        <v>2316</v>
      </c>
      <c r="H54" s="11">
        <v>1638</v>
      </c>
      <c r="I54" s="11">
        <v>-1977</v>
      </c>
      <c r="J54" s="11">
        <v>0</v>
      </c>
      <c r="K54" s="11">
        <v>0</v>
      </c>
      <c r="L54" s="11">
        <v>339</v>
      </c>
      <c r="M54" s="11">
        <v>472</v>
      </c>
      <c r="N54" s="11">
        <v>12768.97</v>
      </c>
      <c r="P54" s="12">
        <v>5</v>
      </c>
      <c r="Q54" s="3" t="s">
        <v>1</v>
      </c>
      <c r="R54" s="3" t="s">
        <v>38</v>
      </c>
      <c r="T54" s="13">
        <f>IF(5 = P54, B54 * -1, B54)</f>
        <v>-1954.31</v>
      </c>
      <c r="U54" s="13">
        <f>IF(5 = P54, C54 * -1, C54)</f>
        <v>-2095.66</v>
      </c>
      <c r="V54" s="13">
        <f>IF(5 = P54, D54 * -1, D54)</f>
        <v>-1977</v>
      </c>
      <c r="W54" s="13">
        <f>IF(5 = P54, E54 * -1, E54)</f>
        <v>-1638</v>
      </c>
      <c r="X54" s="13">
        <f>IF(5 = P54, F54 * -1, F54)</f>
        <v>-2316</v>
      </c>
      <c r="Y54" s="13">
        <f>IF(5 = P54, G54 * -1, G54)</f>
        <v>-2316</v>
      </c>
      <c r="Z54" s="13">
        <f>IF(5 = P54, H54 * -1, H54)</f>
        <v>-1638</v>
      </c>
      <c r="AA54" s="13">
        <f>IF(5 = P54, I54 * -1, I54)</f>
        <v>1977</v>
      </c>
      <c r="AB54" s="13">
        <f>IF(5 = P54, J54 * -1, J54)</f>
        <v>0</v>
      </c>
      <c r="AC54" s="13">
        <f>IF(5 = P54, K54 * -1, K54)</f>
        <v>0</v>
      </c>
      <c r="AD54" s="13">
        <f>IF(5 = P54, L54 * -1, L54)</f>
        <v>-339</v>
      </c>
      <c r="AE54" s="13">
        <f>IF(5 = P54, M54 * -1, M54)</f>
        <v>-472</v>
      </c>
      <c r="AF54" s="13">
        <f>IF(5 = P54, N54 * -1, N54)</f>
        <v>-12768.97</v>
      </c>
    </row>
    <row r="55" spans="1:32">
      <c r="A55" s="10" t="s">
        <v>71</v>
      </c>
      <c r="B55" s="11">
        <v>0</v>
      </c>
      <c r="C55" s="11">
        <v>0</v>
      </c>
      <c r="D55" s="11">
        <v>594.5</v>
      </c>
      <c r="E55" s="11">
        <v>0</v>
      </c>
      <c r="F55" s="11">
        <v>0</v>
      </c>
      <c r="G55" s="11">
        <v>0</v>
      </c>
      <c r="H55" s="11">
        <v>653.95000000000005</v>
      </c>
      <c r="I55" s="11">
        <v>0</v>
      </c>
      <c r="J55" s="11">
        <v>0</v>
      </c>
      <c r="K55" s="11">
        <v>444.5</v>
      </c>
      <c r="L55" s="11">
        <v>547</v>
      </c>
      <c r="M55" s="11">
        <v>0</v>
      </c>
      <c r="N55" s="11">
        <v>2239.9499999999998</v>
      </c>
      <c r="P55" s="12">
        <v>5</v>
      </c>
      <c r="Q55" s="3" t="s">
        <v>1</v>
      </c>
      <c r="R55" s="3" t="s">
        <v>38</v>
      </c>
      <c r="T55" s="13">
        <f>IF(5 = P55, B55 * -1, B55)</f>
        <v>0</v>
      </c>
      <c r="U55" s="13">
        <f>IF(5 = P55, C55 * -1, C55)</f>
        <v>0</v>
      </c>
      <c r="V55" s="13">
        <f>IF(5 = P55, D55 * -1, D55)</f>
        <v>-594.5</v>
      </c>
      <c r="W55" s="13">
        <f>IF(5 = P55, E55 * -1, E55)</f>
        <v>0</v>
      </c>
      <c r="X55" s="13">
        <f>IF(5 = P55, F55 * -1, F55)</f>
        <v>0</v>
      </c>
      <c r="Y55" s="13">
        <f>IF(5 = P55, G55 * -1, G55)</f>
        <v>0</v>
      </c>
      <c r="Z55" s="13">
        <f>IF(5 = P55, H55 * -1, H55)</f>
        <v>-653.95000000000005</v>
      </c>
      <c r="AA55" s="13">
        <f>IF(5 = P55, I55 * -1, I55)</f>
        <v>0</v>
      </c>
      <c r="AB55" s="13">
        <f>IF(5 = P55, J55 * -1, J55)</f>
        <v>0</v>
      </c>
      <c r="AC55" s="13">
        <f>IF(5 = P55, K55 * -1, K55)</f>
        <v>-444.5</v>
      </c>
      <c r="AD55" s="13">
        <f>IF(5 = P55, L55 * -1, L55)</f>
        <v>-547</v>
      </c>
      <c r="AE55" s="13">
        <f>IF(5 = P55, M55 * -1, M55)</f>
        <v>0</v>
      </c>
      <c r="AF55" s="13">
        <f>IF(5 = P55, N55 * -1, N55)</f>
        <v>-2239.9499999999998</v>
      </c>
    </row>
    <row r="56" spans="1:32">
      <c r="A56" s="10" t="s">
        <v>72</v>
      </c>
      <c r="B56" s="11">
        <v>0</v>
      </c>
      <c r="C56" s="11">
        <v>0</v>
      </c>
      <c r="D56" s="11">
        <v>276.77</v>
      </c>
      <c r="E56" s="11">
        <v>113.46</v>
      </c>
      <c r="F56" s="11">
        <v>113.46</v>
      </c>
      <c r="G56" s="11">
        <v>113.46</v>
      </c>
      <c r="H56" s="11">
        <v>618.23</v>
      </c>
      <c r="I56" s="11">
        <v>199.94</v>
      </c>
      <c r="J56" s="11">
        <v>162.13</v>
      </c>
      <c r="K56" s="11">
        <v>151.27000000000001</v>
      </c>
      <c r="L56" s="11">
        <v>302.54000000000002</v>
      </c>
      <c r="M56" s="11">
        <v>151.27000000000001</v>
      </c>
      <c r="N56" s="11">
        <v>2202.5300000000002</v>
      </c>
      <c r="P56" s="12">
        <v>5</v>
      </c>
      <c r="Q56" s="3" t="s">
        <v>1</v>
      </c>
      <c r="R56" s="3" t="s">
        <v>38</v>
      </c>
      <c r="T56" s="13">
        <f>IF(5 = P56, B56 * -1, B56)</f>
        <v>0</v>
      </c>
      <c r="U56" s="13">
        <f>IF(5 = P56, C56 * -1, C56)</f>
        <v>0</v>
      </c>
      <c r="V56" s="13">
        <f>IF(5 = P56, D56 * -1, D56)</f>
        <v>-276.77</v>
      </c>
      <c r="W56" s="13">
        <f>IF(5 = P56, E56 * -1, E56)</f>
        <v>-113.46</v>
      </c>
      <c r="X56" s="13">
        <f>IF(5 = P56, F56 * -1, F56)</f>
        <v>-113.46</v>
      </c>
      <c r="Y56" s="13">
        <f>IF(5 = P56, G56 * -1, G56)</f>
        <v>-113.46</v>
      </c>
      <c r="Z56" s="13">
        <f>IF(5 = P56, H56 * -1, H56)</f>
        <v>-618.23</v>
      </c>
      <c r="AA56" s="13">
        <f>IF(5 = P56, I56 * -1, I56)</f>
        <v>-199.94</v>
      </c>
      <c r="AB56" s="13">
        <f>IF(5 = P56, J56 * -1, J56)</f>
        <v>-162.13</v>
      </c>
      <c r="AC56" s="13">
        <f>IF(5 = P56, K56 * -1, K56)</f>
        <v>-151.27000000000001</v>
      </c>
      <c r="AD56" s="13">
        <f>IF(5 = P56, L56 * -1, L56)</f>
        <v>-302.54000000000002</v>
      </c>
      <c r="AE56" s="13">
        <f>IF(5 = P56, M56 * -1, M56)</f>
        <v>-151.27000000000001</v>
      </c>
      <c r="AF56" s="13">
        <f>IF(5 = P56, N56 * -1, N56)</f>
        <v>-2202.5300000000002</v>
      </c>
    </row>
    <row r="57" spans="1:32">
      <c r="A57" s="10" t="s">
        <v>73</v>
      </c>
      <c r="B57" s="11">
        <v>0</v>
      </c>
      <c r="C57" s="11">
        <v>0</v>
      </c>
      <c r="D57" s="11">
        <v>0</v>
      </c>
      <c r="E57" s="11">
        <v>159.55000000000001</v>
      </c>
      <c r="F57" s="11">
        <v>131.72999999999999</v>
      </c>
      <c r="G57" s="11">
        <v>94.54</v>
      </c>
      <c r="H57" s="11">
        <v>111.64</v>
      </c>
      <c r="I57" s="11">
        <v>19.39</v>
      </c>
      <c r="J57" s="11">
        <v>0</v>
      </c>
      <c r="K57" s="11">
        <v>204.17</v>
      </c>
      <c r="L57" s="11">
        <v>0</v>
      </c>
      <c r="M57" s="11">
        <v>0</v>
      </c>
      <c r="N57" s="11">
        <v>721.02</v>
      </c>
      <c r="P57" s="12">
        <v>5</v>
      </c>
      <c r="Q57" s="3" t="s">
        <v>1</v>
      </c>
      <c r="R57" s="3" t="s">
        <v>38</v>
      </c>
      <c r="T57" s="13">
        <f>IF(5 = P57, B57 * -1, B57)</f>
        <v>0</v>
      </c>
      <c r="U57" s="13">
        <f>IF(5 = P57, C57 * -1, C57)</f>
        <v>0</v>
      </c>
      <c r="V57" s="13">
        <f>IF(5 = P57, D57 * -1, D57)</f>
        <v>0</v>
      </c>
      <c r="W57" s="13">
        <f>IF(5 = P57, E57 * -1, E57)</f>
        <v>-159.55000000000001</v>
      </c>
      <c r="X57" s="13">
        <f>IF(5 = P57, F57 * -1, F57)</f>
        <v>-131.72999999999999</v>
      </c>
      <c r="Y57" s="13">
        <f>IF(5 = P57, G57 * -1, G57)</f>
        <v>-94.54</v>
      </c>
      <c r="Z57" s="13">
        <f>IF(5 = P57, H57 * -1, H57)</f>
        <v>-111.64</v>
      </c>
      <c r="AA57" s="13">
        <f>IF(5 = P57, I57 * -1, I57)</f>
        <v>-19.39</v>
      </c>
      <c r="AB57" s="13">
        <f>IF(5 = P57, J57 * -1, J57)</f>
        <v>0</v>
      </c>
      <c r="AC57" s="13">
        <f>IF(5 = P57, K57 * -1, K57)</f>
        <v>-204.17</v>
      </c>
      <c r="AD57" s="13">
        <f>IF(5 = P57, L57 * -1, L57)</f>
        <v>0</v>
      </c>
      <c r="AE57" s="13">
        <f>IF(5 = P57, M57 * -1, M57)</f>
        <v>0</v>
      </c>
      <c r="AF57" s="13">
        <f>IF(5 = P57, N57 * -1, N57)</f>
        <v>-721.02</v>
      </c>
    </row>
    <row r="58" spans="1:32">
      <c r="A58" s="10" t="s">
        <v>74</v>
      </c>
      <c r="B58" s="11">
        <v>14.63</v>
      </c>
      <c r="C58" s="11">
        <v>45.51</v>
      </c>
      <c r="D58" s="11">
        <v>0</v>
      </c>
      <c r="E58" s="11">
        <v>777.74</v>
      </c>
      <c r="F58" s="11">
        <v>0</v>
      </c>
      <c r="G58" s="11">
        <v>372.91</v>
      </c>
      <c r="H58" s="11">
        <v>197.74</v>
      </c>
      <c r="I58" s="11">
        <v>313.77999999999997</v>
      </c>
      <c r="J58" s="11">
        <v>316.3</v>
      </c>
      <c r="K58" s="11">
        <v>405.49</v>
      </c>
      <c r="L58" s="11">
        <v>0</v>
      </c>
      <c r="M58" s="11">
        <v>124.98</v>
      </c>
      <c r="N58" s="11">
        <v>2569.08</v>
      </c>
      <c r="P58" s="12">
        <v>5</v>
      </c>
      <c r="Q58" s="3" t="s">
        <v>1</v>
      </c>
      <c r="R58" s="3" t="s">
        <v>38</v>
      </c>
      <c r="T58" s="13">
        <f>IF(5 = P58, B58 * -1, B58)</f>
        <v>-14.63</v>
      </c>
      <c r="U58" s="13">
        <f>IF(5 = P58, C58 * -1, C58)</f>
        <v>-45.51</v>
      </c>
      <c r="V58" s="13">
        <f>IF(5 = P58, D58 * -1, D58)</f>
        <v>0</v>
      </c>
      <c r="W58" s="13">
        <f>IF(5 = P58, E58 * -1, E58)</f>
        <v>-777.74</v>
      </c>
      <c r="X58" s="13">
        <f>IF(5 = P58, F58 * -1, F58)</f>
        <v>0</v>
      </c>
      <c r="Y58" s="13">
        <f>IF(5 = P58, G58 * -1, G58)</f>
        <v>-372.91</v>
      </c>
      <c r="Z58" s="13">
        <f>IF(5 = P58, H58 * -1, H58)</f>
        <v>-197.74</v>
      </c>
      <c r="AA58" s="13">
        <f>IF(5 = P58, I58 * -1, I58)</f>
        <v>-313.77999999999997</v>
      </c>
      <c r="AB58" s="13">
        <f>IF(5 = P58, J58 * -1, J58)</f>
        <v>-316.3</v>
      </c>
      <c r="AC58" s="13">
        <f>IF(5 = P58, K58 * -1, K58)</f>
        <v>-405.49</v>
      </c>
      <c r="AD58" s="13">
        <f>IF(5 = P58, L58 * -1, L58)</f>
        <v>0</v>
      </c>
      <c r="AE58" s="13">
        <f>IF(5 = P58, M58 * -1, M58)</f>
        <v>-124.98</v>
      </c>
      <c r="AF58" s="13">
        <f>IF(5 = P58, N58 * -1, N58)</f>
        <v>-2569.08</v>
      </c>
    </row>
    <row r="59" spans="1:32">
      <c r="A59" s="10" t="s">
        <v>75</v>
      </c>
      <c r="B59" s="11">
        <v>24.76</v>
      </c>
      <c r="C59" s="11">
        <v>0</v>
      </c>
      <c r="D59" s="11">
        <v>0</v>
      </c>
      <c r="E59" s="11">
        <v>0</v>
      </c>
      <c r="F59" s="11">
        <v>0</v>
      </c>
      <c r="G59" s="11">
        <v>80.63</v>
      </c>
      <c r="H59" s="11">
        <v>0</v>
      </c>
      <c r="I59" s="11">
        <v>0</v>
      </c>
      <c r="J59" s="11">
        <v>67.98</v>
      </c>
      <c r="K59" s="11">
        <v>0</v>
      </c>
      <c r="L59" s="11">
        <v>0</v>
      </c>
      <c r="M59" s="11">
        <v>0</v>
      </c>
      <c r="N59" s="11">
        <v>173.37</v>
      </c>
      <c r="P59" s="12">
        <v>5</v>
      </c>
      <c r="Q59" s="3" t="s">
        <v>1</v>
      </c>
      <c r="R59" s="3" t="s">
        <v>38</v>
      </c>
      <c r="T59" s="13">
        <f>IF(5 = P59, B59 * -1, B59)</f>
        <v>-24.76</v>
      </c>
      <c r="U59" s="13">
        <f>IF(5 = P59, C59 * -1, C59)</f>
        <v>0</v>
      </c>
      <c r="V59" s="13">
        <f>IF(5 = P59, D59 * -1, D59)</f>
        <v>0</v>
      </c>
      <c r="W59" s="13">
        <f>IF(5 = P59, E59 * -1, E59)</f>
        <v>0</v>
      </c>
      <c r="X59" s="13">
        <f>IF(5 = P59, F59 * -1, F59)</f>
        <v>0</v>
      </c>
      <c r="Y59" s="13">
        <f>IF(5 = P59, G59 * -1, G59)</f>
        <v>-80.63</v>
      </c>
      <c r="Z59" s="13">
        <f>IF(5 = P59, H59 * -1, H59)</f>
        <v>0</v>
      </c>
      <c r="AA59" s="13">
        <f>IF(5 = P59, I59 * -1, I59)</f>
        <v>0</v>
      </c>
      <c r="AB59" s="13">
        <f>IF(5 = P59, J59 * -1, J59)</f>
        <v>-67.98</v>
      </c>
      <c r="AC59" s="13">
        <f>IF(5 = P59, K59 * -1, K59)</f>
        <v>0</v>
      </c>
      <c r="AD59" s="13">
        <f>IF(5 = P59, L59 * -1, L59)</f>
        <v>0</v>
      </c>
      <c r="AE59" s="13">
        <f>IF(5 = P59, M59 * -1, M59)</f>
        <v>0</v>
      </c>
      <c r="AF59" s="13">
        <f>IF(5 = P59, N59 * -1, N59)</f>
        <v>-173.37</v>
      </c>
    </row>
    <row r="60" spans="1:32">
      <c r="A60" s="14" t="s">
        <v>69</v>
      </c>
      <c r="B60" s="15">
        <f>IF(5 = P60, T60 * -1, T60)</f>
        <v>1993.7</v>
      </c>
      <c r="C60" s="15">
        <f>IF(5 = P60, U60 * -1, U60)</f>
        <v>2141.17</v>
      </c>
      <c r="D60" s="15">
        <f>IF(5 = P60, V60 * -1, V60)</f>
        <v>2848.27</v>
      </c>
      <c r="E60" s="15">
        <f>IF(5 = P60, W60 * -1, W60)</f>
        <v>2688.75</v>
      </c>
      <c r="F60" s="15">
        <f>IF(5 = P60, X60 * -1, X60)</f>
        <v>2561.19</v>
      </c>
      <c r="G60" s="15">
        <f>IF(5 = P60, Y60 * -1, Y60)</f>
        <v>2977.54</v>
      </c>
      <c r="H60" s="15">
        <f>IF(5 = P60, Z60 * -1, Z60)</f>
        <v>3219.5599999999995</v>
      </c>
      <c r="I60" s="15">
        <f>IF(5 = P60, AA60 * -1, AA60)</f>
        <v>-1443.8899999999999</v>
      </c>
      <c r="J60" s="15">
        <f>IF(5 = P60, AB60 * -1, AB60)</f>
        <v>546.41</v>
      </c>
      <c r="K60" s="15">
        <f>IF(5 = P60, AC60 * -1, AC60)</f>
        <v>1205.4299999999998</v>
      </c>
      <c r="L60" s="15">
        <f>IF(5 = P60, AD60 * -1, AD60)</f>
        <v>1188.54</v>
      </c>
      <c r="M60" s="15">
        <f>IF(5 = P60, AE60 * -1, AE60)</f>
        <v>748.25</v>
      </c>
      <c r="N60" s="15">
        <f>IF(5 = P60, AF60 * -1, AF60)</f>
        <v>20674.919999999995</v>
      </c>
      <c r="P60" s="16">
        <v>5</v>
      </c>
      <c r="Q60" s="17" t="str">
        <f>Q59</f>
        <v>Pacific Bay Club</v>
      </c>
      <c r="R60" s="17" t="str">
        <f>R59</f>
        <v>PBC</v>
      </c>
      <c r="S60" s="16">
        <f>S59</f>
        <v>0</v>
      </c>
      <c r="T60" s="18">
        <f>SUM(T54:T59)</f>
        <v>-1993.7</v>
      </c>
      <c r="U60" s="18">
        <f>SUM(U54:U59)</f>
        <v>-2141.17</v>
      </c>
      <c r="V60" s="18">
        <f>SUM(V54:V59)</f>
        <v>-2848.27</v>
      </c>
      <c r="W60" s="18">
        <f>SUM(W54:W59)</f>
        <v>-2688.75</v>
      </c>
      <c r="X60" s="18">
        <f>SUM(X54:X59)</f>
        <v>-2561.19</v>
      </c>
      <c r="Y60" s="18">
        <f>SUM(Y54:Y59)</f>
        <v>-2977.54</v>
      </c>
      <c r="Z60" s="18">
        <f>SUM(Z54:Z59)</f>
        <v>-3219.5599999999995</v>
      </c>
      <c r="AA60" s="18">
        <f>SUM(AA54:AA59)</f>
        <v>1443.8899999999999</v>
      </c>
      <c r="AB60" s="18">
        <f>SUM(AB54:AB59)</f>
        <v>-546.41</v>
      </c>
      <c r="AC60" s="18">
        <f>SUM(AC54:AC59)</f>
        <v>-1205.4299999999998</v>
      </c>
      <c r="AD60" s="18">
        <f>SUM(AD54:AD59)</f>
        <v>-1188.54</v>
      </c>
      <c r="AE60" s="18">
        <f>SUM(AE54:AE59)</f>
        <v>-748.25</v>
      </c>
      <c r="AF60" s="18">
        <f>SUM(AF54:AF59)</f>
        <v>-20674.919999999995</v>
      </c>
    </row>
    <row r="62" spans="1:32">
      <c r="A62" s="9" t="s">
        <v>76</v>
      </c>
    </row>
    <row r="63" spans="1:32">
      <c r="A63" s="10" t="s">
        <v>77</v>
      </c>
      <c r="B63" s="11">
        <v>85.86</v>
      </c>
      <c r="C63" s="11">
        <v>76.8</v>
      </c>
      <c r="D63" s="11">
        <v>76.8</v>
      </c>
      <c r="E63" s="11">
        <v>159.80000000000001</v>
      </c>
      <c r="F63" s="11">
        <v>106.8</v>
      </c>
      <c r="G63" s="11">
        <v>76.8</v>
      </c>
      <c r="H63" s="11">
        <v>166.8</v>
      </c>
      <c r="I63" s="11">
        <v>226.8</v>
      </c>
      <c r="J63" s="11">
        <v>274.8</v>
      </c>
      <c r="K63" s="11">
        <v>301.8</v>
      </c>
      <c r="L63" s="11">
        <v>76.8</v>
      </c>
      <c r="M63" s="11">
        <v>308.41000000000003</v>
      </c>
      <c r="N63" s="11">
        <v>1938.27</v>
      </c>
      <c r="P63" s="12">
        <v>5</v>
      </c>
      <c r="Q63" s="3" t="s">
        <v>1</v>
      </c>
      <c r="R63" s="3" t="s">
        <v>38</v>
      </c>
      <c r="T63" s="13">
        <f>IF(5 = P63, B63 * -1, B63)</f>
        <v>-85.86</v>
      </c>
      <c r="U63" s="13">
        <f>IF(5 = P63, C63 * -1, C63)</f>
        <v>-76.8</v>
      </c>
      <c r="V63" s="13">
        <f>IF(5 = P63, D63 * -1, D63)</f>
        <v>-76.8</v>
      </c>
      <c r="W63" s="13">
        <f>IF(5 = P63, E63 * -1, E63)</f>
        <v>-159.80000000000001</v>
      </c>
      <c r="X63" s="13">
        <f>IF(5 = P63, F63 * -1, F63)</f>
        <v>-106.8</v>
      </c>
      <c r="Y63" s="13">
        <f>IF(5 = P63, G63 * -1, G63)</f>
        <v>-76.8</v>
      </c>
      <c r="Z63" s="13">
        <f>IF(5 = P63, H63 * -1, H63)</f>
        <v>-166.8</v>
      </c>
      <c r="AA63" s="13">
        <f>IF(5 = P63, I63 * -1, I63)</f>
        <v>-226.8</v>
      </c>
      <c r="AB63" s="13">
        <f>IF(5 = P63, J63 * -1, J63)</f>
        <v>-274.8</v>
      </c>
      <c r="AC63" s="13">
        <f>IF(5 = P63, K63 * -1, K63)</f>
        <v>-301.8</v>
      </c>
      <c r="AD63" s="13">
        <f>IF(5 = P63, L63 * -1, L63)</f>
        <v>-76.8</v>
      </c>
      <c r="AE63" s="13">
        <f>IF(5 = P63, M63 * -1, M63)</f>
        <v>-308.41000000000003</v>
      </c>
      <c r="AF63" s="13">
        <f>IF(5 = P63, N63 * -1, N63)</f>
        <v>-1938.27</v>
      </c>
    </row>
    <row r="64" spans="1:32">
      <c r="A64" s="10" t="s">
        <v>53</v>
      </c>
      <c r="B64" s="11">
        <v>192.28</v>
      </c>
      <c r="C64" s="11">
        <v>349.6</v>
      </c>
      <c r="D64" s="11">
        <v>332.78</v>
      </c>
      <c r="E64" s="11">
        <v>0</v>
      </c>
      <c r="F64" s="11">
        <v>172.5</v>
      </c>
      <c r="G64" s="11">
        <v>475.5</v>
      </c>
      <c r="H64" s="11">
        <v>308</v>
      </c>
      <c r="I64" s="11">
        <v>183.75</v>
      </c>
      <c r="J64" s="11">
        <v>174.5</v>
      </c>
      <c r="K64" s="11">
        <v>291.75</v>
      </c>
      <c r="L64" s="11">
        <v>178.25</v>
      </c>
      <c r="M64" s="11">
        <v>166</v>
      </c>
      <c r="N64" s="11">
        <v>2824.91</v>
      </c>
      <c r="P64" s="12">
        <v>5</v>
      </c>
      <c r="Q64" s="3" t="s">
        <v>1</v>
      </c>
      <c r="R64" s="3" t="s">
        <v>38</v>
      </c>
      <c r="T64" s="13">
        <f>IF(5 = P64, B64 * -1, B64)</f>
        <v>-192.28</v>
      </c>
      <c r="U64" s="13">
        <f>IF(5 = P64, C64 * -1, C64)</f>
        <v>-349.6</v>
      </c>
      <c r="V64" s="13">
        <f>IF(5 = P64, D64 * -1, D64)</f>
        <v>-332.78</v>
      </c>
      <c r="W64" s="13">
        <f>IF(5 = P64, E64 * -1, E64)</f>
        <v>0</v>
      </c>
      <c r="X64" s="13">
        <f>IF(5 = P64, F64 * -1, F64)</f>
        <v>-172.5</v>
      </c>
      <c r="Y64" s="13">
        <f>IF(5 = P64, G64 * -1, G64)</f>
        <v>-475.5</v>
      </c>
      <c r="Z64" s="13">
        <f>IF(5 = P64, H64 * -1, H64)</f>
        <v>-308</v>
      </c>
      <c r="AA64" s="13">
        <f>IF(5 = P64, I64 * -1, I64)</f>
        <v>-183.75</v>
      </c>
      <c r="AB64" s="13">
        <f>IF(5 = P64, J64 * -1, J64)</f>
        <v>-174.5</v>
      </c>
      <c r="AC64" s="13">
        <f>IF(5 = P64, K64 * -1, K64)</f>
        <v>-291.75</v>
      </c>
      <c r="AD64" s="13">
        <f>IF(5 = P64, L64 * -1, L64)</f>
        <v>-178.25</v>
      </c>
      <c r="AE64" s="13">
        <f>IF(5 = P64, M64 * -1, M64)</f>
        <v>-166</v>
      </c>
      <c r="AF64" s="13">
        <f>IF(5 = P64, N64 * -1, N64)</f>
        <v>-2824.91</v>
      </c>
    </row>
    <row r="65" spans="1:32">
      <c r="A65" s="10" t="s">
        <v>78</v>
      </c>
      <c r="B65" s="11">
        <v>0</v>
      </c>
      <c r="C65" s="11">
        <v>127.5</v>
      </c>
      <c r="D65" s="11">
        <v>423.75</v>
      </c>
      <c r="E65" s="11">
        <v>106.25</v>
      </c>
      <c r="F65" s="11">
        <v>402.5</v>
      </c>
      <c r="G65" s="11">
        <v>0</v>
      </c>
      <c r="H65" s="11">
        <v>271.37</v>
      </c>
      <c r="I65" s="11">
        <v>381.25</v>
      </c>
      <c r="J65" s="11">
        <v>0</v>
      </c>
      <c r="K65" s="11">
        <v>0</v>
      </c>
      <c r="L65" s="11">
        <v>382.5</v>
      </c>
      <c r="M65" s="11">
        <v>360</v>
      </c>
      <c r="N65" s="11">
        <v>2455.12</v>
      </c>
      <c r="P65" s="12">
        <v>5</v>
      </c>
      <c r="Q65" s="3" t="s">
        <v>1</v>
      </c>
      <c r="R65" s="3" t="s">
        <v>38</v>
      </c>
      <c r="T65" s="13">
        <f>IF(5 = P65, B65 * -1, B65)</f>
        <v>0</v>
      </c>
      <c r="U65" s="13">
        <f>IF(5 = P65, C65 * -1, C65)</f>
        <v>-127.5</v>
      </c>
      <c r="V65" s="13">
        <f>IF(5 = P65, D65 * -1, D65)</f>
        <v>-423.75</v>
      </c>
      <c r="W65" s="13">
        <f>IF(5 = P65, E65 * -1, E65)</f>
        <v>-106.25</v>
      </c>
      <c r="X65" s="13">
        <f>IF(5 = P65, F65 * -1, F65)</f>
        <v>-402.5</v>
      </c>
      <c r="Y65" s="13">
        <f>IF(5 = P65, G65 * -1, G65)</f>
        <v>0</v>
      </c>
      <c r="Z65" s="13">
        <f>IF(5 = P65, H65 * -1, H65)</f>
        <v>-271.37</v>
      </c>
      <c r="AA65" s="13">
        <f>IF(5 = P65, I65 * -1, I65)</f>
        <v>-381.25</v>
      </c>
      <c r="AB65" s="13">
        <f>IF(5 = P65, J65 * -1, J65)</f>
        <v>0</v>
      </c>
      <c r="AC65" s="13">
        <f>IF(5 = P65, K65 * -1, K65)</f>
        <v>0</v>
      </c>
      <c r="AD65" s="13">
        <f>IF(5 = P65, L65 * -1, L65)</f>
        <v>-382.5</v>
      </c>
      <c r="AE65" s="13">
        <f>IF(5 = P65, M65 * -1, M65)</f>
        <v>-360</v>
      </c>
      <c r="AF65" s="13">
        <f>IF(5 = P65, N65 * -1, N65)</f>
        <v>-2455.12</v>
      </c>
    </row>
    <row r="66" spans="1:32">
      <c r="A66" s="10" t="s">
        <v>79</v>
      </c>
      <c r="B66" s="11">
        <v>3.93</v>
      </c>
      <c r="C66" s="11">
        <v>0</v>
      </c>
      <c r="D66" s="11">
        <v>175.44</v>
      </c>
      <c r="E66" s="11">
        <v>257.79000000000002</v>
      </c>
      <c r="F66" s="11">
        <v>181.42</v>
      </c>
      <c r="G66" s="11">
        <v>271.11</v>
      </c>
      <c r="H66" s="11">
        <v>0</v>
      </c>
      <c r="I66" s="11">
        <v>357.7</v>
      </c>
      <c r="J66" s="11">
        <v>177.86</v>
      </c>
      <c r="K66" s="11">
        <v>383.14</v>
      </c>
      <c r="L66" s="11">
        <v>257.38</v>
      </c>
      <c r="M66" s="11">
        <v>269.93</v>
      </c>
      <c r="N66" s="11">
        <v>2335.6999999999998</v>
      </c>
      <c r="P66" s="12">
        <v>5</v>
      </c>
      <c r="Q66" s="3" t="s">
        <v>1</v>
      </c>
      <c r="R66" s="3" t="s">
        <v>38</v>
      </c>
      <c r="T66" s="13">
        <f>IF(5 = P66, B66 * -1, B66)</f>
        <v>-3.93</v>
      </c>
      <c r="U66" s="13">
        <f>IF(5 = P66, C66 * -1, C66)</f>
        <v>0</v>
      </c>
      <c r="V66" s="13">
        <f>IF(5 = P66, D66 * -1, D66)</f>
        <v>-175.44</v>
      </c>
      <c r="W66" s="13">
        <f>IF(5 = P66, E66 * -1, E66)</f>
        <v>-257.79000000000002</v>
      </c>
      <c r="X66" s="13">
        <f>IF(5 = P66, F66 * -1, F66)</f>
        <v>-181.42</v>
      </c>
      <c r="Y66" s="13">
        <f>IF(5 = P66, G66 * -1, G66)</f>
        <v>-271.11</v>
      </c>
      <c r="Z66" s="13">
        <f>IF(5 = P66, H66 * -1, H66)</f>
        <v>0</v>
      </c>
      <c r="AA66" s="13">
        <f>IF(5 = P66, I66 * -1, I66)</f>
        <v>-357.7</v>
      </c>
      <c r="AB66" s="13">
        <f>IF(5 = P66, J66 * -1, J66)</f>
        <v>-177.86</v>
      </c>
      <c r="AC66" s="13">
        <f>IF(5 = P66, K66 * -1, K66)</f>
        <v>-383.14</v>
      </c>
      <c r="AD66" s="13">
        <f>IF(5 = P66, L66 * -1, L66)</f>
        <v>-257.38</v>
      </c>
      <c r="AE66" s="13">
        <f>IF(5 = P66, M66 * -1, M66)</f>
        <v>-269.93</v>
      </c>
      <c r="AF66" s="13">
        <f>IF(5 = P66, N66 * -1, N66)</f>
        <v>-2335.6999999999998</v>
      </c>
    </row>
    <row r="67" spans="1:32">
      <c r="A67" s="10" t="s">
        <v>80</v>
      </c>
      <c r="B67" s="11">
        <v>1886.44</v>
      </c>
      <c r="C67" s="11">
        <v>129.85</v>
      </c>
      <c r="D67" s="11">
        <v>426.26</v>
      </c>
      <c r="E67" s="11">
        <v>1689.39</v>
      </c>
      <c r="F67" s="11">
        <v>0</v>
      </c>
      <c r="G67" s="11">
        <v>597.01</v>
      </c>
      <c r="H67" s="11">
        <v>597</v>
      </c>
      <c r="I67" s="11">
        <v>531.35</v>
      </c>
      <c r="J67" s="11">
        <v>597.11</v>
      </c>
      <c r="K67" s="11">
        <v>597.11</v>
      </c>
      <c r="L67" s="11">
        <v>597.11</v>
      </c>
      <c r="M67" s="11">
        <v>597.11</v>
      </c>
      <c r="N67" s="11">
        <v>8245.74</v>
      </c>
      <c r="P67" s="12">
        <v>5</v>
      </c>
      <c r="Q67" s="3" t="s">
        <v>1</v>
      </c>
      <c r="R67" s="3" t="s">
        <v>38</v>
      </c>
      <c r="T67" s="13">
        <f>IF(5 = P67, B67 * -1, B67)</f>
        <v>-1886.44</v>
      </c>
      <c r="U67" s="13">
        <f>IF(5 = P67, C67 * -1, C67)</f>
        <v>-129.85</v>
      </c>
      <c r="V67" s="13">
        <f>IF(5 = P67, D67 * -1, D67)</f>
        <v>-426.26</v>
      </c>
      <c r="W67" s="13">
        <f>IF(5 = P67, E67 * -1, E67)</f>
        <v>-1689.39</v>
      </c>
      <c r="X67" s="13">
        <f>IF(5 = P67, F67 * -1, F67)</f>
        <v>0</v>
      </c>
      <c r="Y67" s="13">
        <f>IF(5 = P67, G67 * -1, G67)</f>
        <v>-597.01</v>
      </c>
      <c r="Z67" s="13">
        <f>IF(5 = P67, H67 * -1, H67)</f>
        <v>-597</v>
      </c>
      <c r="AA67" s="13">
        <f>IF(5 = P67, I67 * -1, I67)</f>
        <v>-531.35</v>
      </c>
      <c r="AB67" s="13">
        <f>IF(5 = P67, J67 * -1, J67)</f>
        <v>-597.11</v>
      </c>
      <c r="AC67" s="13">
        <f>IF(5 = P67, K67 * -1, K67)</f>
        <v>-597.11</v>
      </c>
      <c r="AD67" s="13">
        <f>IF(5 = P67, L67 * -1, L67)</f>
        <v>-597.11</v>
      </c>
      <c r="AE67" s="13">
        <f>IF(5 = P67, M67 * -1, M67)</f>
        <v>-597.11</v>
      </c>
      <c r="AF67" s="13">
        <f>IF(5 = P67, N67 * -1, N67)</f>
        <v>-8245.74</v>
      </c>
    </row>
    <row r="68" spans="1:32">
      <c r="A68" s="10" t="s">
        <v>81</v>
      </c>
      <c r="B68" s="11">
        <v>54.89</v>
      </c>
      <c r="C68" s="11">
        <v>63.89</v>
      </c>
      <c r="D68" s="11">
        <v>253.9</v>
      </c>
      <c r="E68" s="11">
        <v>31.64</v>
      </c>
      <c r="F68" s="11">
        <v>51.67</v>
      </c>
      <c r="G68" s="11">
        <v>50.2</v>
      </c>
      <c r="H68" s="11">
        <v>277.81</v>
      </c>
      <c r="I68" s="11">
        <v>228.18</v>
      </c>
      <c r="J68" s="11">
        <v>114.89</v>
      </c>
      <c r="K68" s="11">
        <v>116.13</v>
      </c>
      <c r="L68" s="11">
        <v>141.03</v>
      </c>
      <c r="M68" s="11">
        <v>0</v>
      </c>
      <c r="N68" s="11">
        <v>1384.23</v>
      </c>
      <c r="P68" s="12">
        <v>5</v>
      </c>
      <c r="Q68" s="3" t="s">
        <v>1</v>
      </c>
      <c r="R68" s="3" t="s">
        <v>38</v>
      </c>
      <c r="T68" s="13">
        <f>IF(5 = P68, B68 * -1, B68)</f>
        <v>-54.89</v>
      </c>
      <c r="U68" s="13">
        <f>IF(5 = P68, C68 * -1, C68)</f>
        <v>-63.89</v>
      </c>
      <c r="V68" s="13">
        <f>IF(5 = P68, D68 * -1, D68)</f>
        <v>-253.9</v>
      </c>
      <c r="W68" s="13">
        <f>IF(5 = P68, E68 * -1, E68)</f>
        <v>-31.64</v>
      </c>
      <c r="X68" s="13">
        <f>IF(5 = P68, F68 * -1, F68)</f>
        <v>-51.67</v>
      </c>
      <c r="Y68" s="13">
        <f>IF(5 = P68, G68 * -1, G68)</f>
        <v>-50.2</v>
      </c>
      <c r="Z68" s="13">
        <f>IF(5 = P68, H68 * -1, H68)</f>
        <v>-277.81</v>
      </c>
      <c r="AA68" s="13">
        <f>IF(5 = P68, I68 * -1, I68)</f>
        <v>-228.18</v>
      </c>
      <c r="AB68" s="13">
        <f>IF(5 = P68, J68 * -1, J68)</f>
        <v>-114.89</v>
      </c>
      <c r="AC68" s="13">
        <f>IF(5 = P68, K68 * -1, K68)</f>
        <v>-116.13</v>
      </c>
      <c r="AD68" s="13">
        <f>IF(5 = P68, L68 * -1, L68)</f>
        <v>-141.03</v>
      </c>
      <c r="AE68" s="13">
        <f>IF(5 = P68, M68 * -1, M68)</f>
        <v>0</v>
      </c>
      <c r="AF68" s="13">
        <f>IF(5 = P68, N68 * -1, N68)</f>
        <v>-1384.23</v>
      </c>
    </row>
    <row r="69" spans="1:32">
      <c r="A69" s="10" t="s">
        <v>82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42.38</v>
      </c>
      <c r="J69" s="11">
        <v>33.44</v>
      </c>
      <c r="K69" s="11">
        <v>38.72</v>
      </c>
      <c r="L69" s="11">
        <v>18.48</v>
      </c>
      <c r="M69" s="11">
        <v>0</v>
      </c>
      <c r="N69" s="11">
        <v>133.02000000000001</v>
      </c>
      <c r="P69" s="12">
        <v>5</v>
      </c>
      <c r="Q69" s="3" t="s">
        <v>1</v>
      </c>
      <c r="R69" s="3" t="s">
        <v>38</v>
      </c>
      <c r="T69" s="13">
        <f>IF(5 = P69, B69 * -1, B69)</f>
        <v>0</v>
      </c>
      <c r="U69" s="13">
        <f>IF(5 = P69, C69 * -1, C69)</f>
        <v>0</v>
      </c>
      <c r="V69" s="13">
        <f>IF(5 = P69, D69 * -1, D69)</f>
        <v>0</v>
      </c>
      <c r="W69" s="13">
        <f>IF(5 = P69, E69 * -1, E69)</f>
        <v>0</v>
      </c>
      <c r="X69" s="13">
        <f>IF(5 = P69, F69 * -1, F69)</f>
        <v>0</v>
      </c>
      <c r="Y69" s="13">
        <f>IF(5 = P69, G69 * -1, G69)</f>
        <v>0</v>
      </c>
      <c r="Z69" s="13">
        <f>IF(5 = P69, H69 * -1, H69)</f>
        <v>0</v>
      </c>
      <c r="AA69" s="13">
        <f>IF(5 = P69, I69 * -1, I69)</f>
        <v>-42.38</v>
      </c>
      <c r="AB69" s="13">
        <f>IF(5 = P69, J69 * -1, J69)</f>
        <v>-33.44</v>
      </c>
      <c r="AC69" s="13">
        <f>IF(5 = P69, K69 * -1, K69)</f>
        <v>-38.72</v>
      </c>
      <c r="AD69" s="13">
        <f>IF(5 = P69, L69 * -1, L69)</f>
        <v>-18.48</v>
      </c>
      <c r="AE69" s="13">
        <f>IF(5 = P69, M69 * -1, M69)</f>
        <v>0</v>
      </c>
      <c r="AF69" s="13">
        <f>IF(5 = P69, N69 * -1, N69)</f>
        <v>-133.02000000000001</v>
      </c>
    </row>
    <row r="70" spans="1:32">
      <c r="A70" s="10" t="s">
        <v>83</v>
      </c>
      <c r="B70" s="11">
        <v>270.45999999999998</v>
      </c>
      <c r="C70" s="11">
        <v>760.63</v>
      </c>
      <c r="D70" s="11">
        <v>226.86</v>
      </c>
      <c r="E70" s="11">
        <v>1149.21</v>
      </c>
      <c r="F70" s="11">
        <v>654.86</v>
      </c>
      <c r="G70" s="11">
        <v>614.88</v>
      </c>
      <c r="H70" s="11">
        <v>651.58000000000004</v>
      </c>
      <c r="I70" s="11">
        <v>710.77</v>
      </c>
      <c r="J70" s="11">
        <v>606.9</v>
      </c>
      <c r="K70" s="11">
        <v>685.5</v>
      </c>
      <c r="L70" s="11">
        <v>642.30999999999995</v>
      </c>
      <c r="M70" s="11">
        <v>642.21</v>
      </c>
      <c r="N70" s="11">
        <v>7616.17</v>
      </c>
      <c r="P70" s="12">
        <v>5</v>
      </c>
      <c r="Q70" s="3" t="s">
        <v>1</v>
      </c>
      <c r="R70" s="3" t="s">
        <v>38</v>
      </c>
      <c r="T70" s="13">
        <f>IF(5 = P70, B70 * -1, B70)</f>
        <v>-270.45999999999998</v>
      </c>
      <c r="U70" s="13">
        <f>IF(5 = P70, C70 * -1, C70)</f>
        <v>-760.63</v>
      </c>
      <c r="V70" s="13">
        <f>IF(5 = P70, D70 * -1, D70)</f>
        <v>-226.86</v>
      </c>
      <c r="W70" s="13">
        <f>IF(5 = P70, E70 * -1, E70)</f>
        <v>-1149.21</v>
      </c>
      <c r="X70" s="13">
        <f>IF(5 = P70, F70 * -1, F70)</f>
        <v>-654.86</v>
      </c>
      <c r="Y70" s="13">
        <f>IF(5 = P70, G70 * -1, G70)</f>
        <v>-614.88</v>
      </c>
      <c r="Z70" s="13">
        <f>IF(5 = P70, H70 * -1, H70)</f>
        <v>-651.58000000000004</v>
      </c>
      <c r="AA70" s="13">
        <f>IF(5 = P70, I70 * -1, I70)</f>
        <v>-710.77</v>
      </c>
      <c r="AB70" s="13">
        <f>IF(5 = P70, J70 * -1, J70)</f>
        <v>-606.9</v>
      </c>
      <c r="AC70" s="13">
        <f>IF(5 = P70, K70 * -1, K70)</f>
        <v>-685.5</v>
      </c>
      <c r="AD70" s="13">
        <f>IF(5 = P70, L70 * -1, L70)</f>
        <v>-642.30999999999995</v>
      </c>
      <c r="AE70" s="13">
        <f>IF(5 = P70, M70 * -1, M70)</f>
        <v>-642.21</v>
      </c>
      <c r="AF70" s="13">
        <f>IF(5 = P70, N70 * -1, N70)</f>
        <v>-7616.17</v>
      </c>
    </row>
    <row r="71" spans="1:32">
      <c r="A71" s="10" t="s">
        <v>84</v>
      </c>
      <c r="B71" s="11">
        <v>25.58</v>
      </c>
      <c r="C71" s="11">
        <v>545.04999999999995</v>
      </c>
      <c r="D71" s="11">
        <v>718.72</v>
      </c>
      <c r="E71" s="11">
        <v>358.51</v>
      </c>
      <c r="F71" s="11">
        <v>531.13</v>
      </c>
      <c r="G71" s="11">
        <v>354.8</v>
      </c>
      <c r="H71" s="11">
        <v>331.52</v>
      </c>
      <c r="I71" s="11">
        <v>364.13</v>
      </c>
      <c r="J71" s="11">
        <v>331.52</v>
      </c>
      <c r="K71" s="11">
        <v>331.52</v>
      </c>
      <c r="L71" s="11">
        <v>664.64</v>
      </c>
      <c r="M71" s="11">
        <v>396.74</v>
      </c>
      <c r="N71" s="11">
        <v>4953.8599999999997</v>
      </c>
      <c r="P71" s="12">
        <v>5</v>
      </c>
      <c r="Q71" s="3" t="s">
        <v>1</v>
      </c>
      <c r="R71" s="3" t="s">
        <v>38</v>
      </c>
      <c r="T71" s="13">
        <f>IF(5 = P71, B71 * -1, B71)</f>
        <v>-25.58</v>
      </c>
      <c r="U71" s="13">
        <f>IF(5 = P71, C71 * -1, C71)</f>
        <v>-545.04999999999995</v>
      </c>
      <c r="V71" s="13">
        <f>IF(5 = P71, D71 * -1, D71)</f>
        <v>-718.72</v>
      </c>
      <c r="W71" s="13">
        <f>IF(5 = P71, E71 * -1, E71)</f>
        <v>-358.51</v>
      </c>
      <c r="X71" s="13">
        <f>IF(5 = P71, F71 * -1, F71)</f>
        <v>-531.13</v>
      </c>
      <c r="Y71" s="13">
        <f>IF(5 = P71, G71 * -1, G71)</f>
        <v>-354.8</v>
      </c>
      <c r="Z71" s="13">
        <f>IF(5 = P71, H71 * -1, H71)</f>
        <v>-331.52</v>
      </c>
      <c r="AA71" s="13">
        <f>IF(5 = P71, I71 * -1, I71)</f>
        <v>-364.13</v>
      </c>
      <c r="AB71" s="13">
        <f>IF(5 = P71, J71 * -1, J71)</f>
        <v>-331.52</v>
      </c>
      <c r="AC71" s="13">
        <f>IF(5 = P71, K71 * -1, K71)</f>
        <v>-331.52</v>
      </c>
      <c r="AD71" s="13">
        <f>IF(5 = P71, L71 * -1, L71)</f>
        <v>-664.64</v>
      </c>
      <c r="AE71" s="13">
        <f>IF(5 = P71, M71 * -1, M71)</f>
        <v>-396.74</v>
      </c>
      <c r="AF71" s="13">
        <f>IF(5 = P71, N71 * -1, N71)</f>
        <v>-4953.8599999999997</v>
      </c>
    </row>
    <row r="72" spans="1:32">
      <c r="A72" s="10" t="s">
        <v>85</v>
      </c>
      <c r="B72" s="11">
        <v>2080.12</v>
      </c>
      <c r="C72" s="11">
        <v>1313.64</v>
      </c>
      <c r="D72" s="11">
        <v>2112.54</v>
      </c>
      <c r="E72" s="11">
        <v>3066.18</v>
      </c>
      <c r="F72" s="11">
        <v>3396.96</v>
      </c>
      <c r="G72" s="11">
        <v>2083.02</v>
      </c>
      <c r="H72" s="11">
        <v>2145.6799999999998</v>
      </c>
      <c r="I72" s="11">
        <v>2151.9699999999998</v>
      </c>
      <c r="J72" s="11">
        <v>2155.84</v>
      </c>
      <c r="K72" s="11">
        <v>2120.21</v>
      </c>
      <c r="L72" s="11">
        <v>5208.54</v>
      </c>
      <c r="M72" s="11">
        <v>2662.47</v>
      </c>
      <c r="N72" s="11">
        <v>30497.17</v>
      </c>
      <c r="P72" s="12">
        <v>5</v>
      </c>
      <c r="Q72" s="3" t="s">
        <v>1</v>
      </c>
      <c r="R72" s="3" t="s">
        <v>38</v>
      </c>
      <c r="T72" s="13">
        <f>IF(5 = P72, B72 * -1, B72)</f>
        <v>-2080.12</v>
      </c>
      <c r="U72" s="13">
        <f>IF(5 = P72, C72 * -1, C72)</f>
        <v>-1313.64</v>
      </c>
      <c r="V72" s="13">
        <f>IF(5 = P72, D72 * -1, D72)</f>
        <v>-2112.54</v>
      </c>
      <c r="W72" s="13">
        <f>IF(5 = P72, E72 * -1, E72)</f>
        <v>-3066.18</v>
      </c>
      <c r="X72" s="13">
        <f>IF(5 = P72, F72 * -1, F72)</f>
        <v>-3396.96</v>
      </c>
      <c r="Y72" s="13">
        <f>IF(5 = P72, G72 * -1, G72)</f>
        <v>-2083.02</v>
      </c>
      <c r="Z72" s="13">
        <f>IF(5 = P72, H72 * -1, H72)</f>
        <v>-2145.6799999999998</v>
      </c>
      <c r="AA72" s="13">
        <f>IF(5 = P72, I72 * -1, I72)</f>
        <v>-2151.9699999999998</v>
      </c>
      <c r="AB72" s="13">
        <f>IF(5 = P72, J72 * -1, J72)</f>
        <v>-2155.84</v>
      </c>
      <c r="AC72" s="13">
        <f>IF(5 = P72, K72 * -1, K72)</f>
        <v>-2120.21</v>
      </c>
      <c r="AD72" s="13">
        <f>IF(5 = P72, L72 * -1, L72)</f>
        <v>-5208.54</v>
      </c>
      <c r="AE72" s="13">
        <f>IF(5 = P72, M72 * -1, M72)</f>
        <v>-2662.47</v>
      </c>
      <c r="AF72" s="13">
        <f>IF(5 = P72, N72 * -1, N72)</f>
        <v>-30497.17</v>
      </c>
    </row>
    <row r="73" spans="1:32">
      <c r="A73" s="10" t="s">
        <v>86</v>
      </c>
      <c r="B73" s="11">
        <v>-439</v>
      </c>
      <c r="C73" s="11">
        <v>-127</v>
      </c>
      <c r="D73" s="11">
        <v>569</v>
      </c>
      <c r="E73" s="11">
        <v>-168</v>
      </c>
      <c r="F73" s="11">
        <v>487</v>
      </c>
      <c r="G73" s="11">
        <v>467</v>
      </c>
      <c r="H73" s="11">
        <v>750</v>
      </c>
      <c r="I73" s="11">
        <v>-490</v>
      </c>
      <c r="J73" s="11">
        <v>858</v>
      </c>
      <c r="K73" s="11">
        <v>1892</v>
      </c>
      <c r="L73" s="11">
        <v>-383</v>
      </c>
      <c r="M73" s="11">
        <v>0</v>
      </c>
      <c r="N73" s="11">
        <v>3416</v>
      </c>
      <c r="P73" s="12">
        <v>5</v>
      </c>
      <c r="Q73" s="3" t="s">
        <v>1</v>
      </c>
      <c r="R73" s="3" t="s">
        <v>38</v>
      </c>
      <c r="T73" s="13">
        <f>IF(5 = P73, B73 * -1, B73)</f>
        <v>439</v>
      </c>
      <c r="U73" s="13">
        <f>IF(5 = P73, C73 * -1, C73)</f>
        <v>127</v>
      </c>
      <c r="V73" s="13">
        <f>IF(5 = P73, D73 * -1, D73)</f>
        <v>-569</v>
      </c>
      <c r="W73" s="13">
        <f>IF(5 = P73, E73 * -1, E73)</f>
        <v>168</v>
      </c>
      <c r="X73" s="13">
        <f>IF(5 = P73, F73 * -1, F73)</f>
        <v>-487</v>
      </c>
      <c r="Y73" s="13">
        <f>IF(5 = P73, G73 * -1, G73)</f>
        <v>-467</v>
      </c>
      <c r="Z73" s="13">
        <f>IF(5 = P73, H73 * -1, H73)</f>
        <v>-750</v>
      </c>
      <c r="AA73" s="13">
        <f>IF(5 = P73, I73 * -1, I73)</f>
        <v>490</v>
      </c>
      <c r="AB73" s="13">
        <f>IF(5 = P73, J73 * -1, J73)</f>
        <v>-858</v>
      </c>
      <c r="AC73" s="13">
        <f>IF(5 = P73, K73 * -1, K73)</f>
        <v>-1892</v>
      </c>
      <c r="AD73" s="13">
        <f>IF(5 = P73, L73 * -1, L73)</f>
        <v>383</v>
      </c>
      <c r="AE73" s="13">
        <f>IF(5 = P73, M73 * -1, M73)</f>
        <v>0</v>
      </c>
      <c r="AF73" s="13">
        <f>IF(5 = P73, N73 * -1, N73)</f>
        <v>-3416</v>
      </c>
    </row>
    <row r="74" spans="1:32">
      <c r="A74" s="10" t="s">
        <v>87</v>
      </c>
      <c r="B74" s="11">
        <v>198.12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198.12</v>
      </c>
      <c r="P74" s="12">
        <v>5</v>
      </c>
      <c r="Q74" s="3" t="s">
        <v>1</v>
      </c>
      <c r="R74" s="3" t="s">
        <v>38</v>
      </c>
      <c r="T74" s="13">
        <f>IF(5 = P74, B74 * -1, B74)</f>
        <v>-198.12</v>
      </c>
      <c r="U74" s="13">
        <f>IF(5 = P74, C74 * -1, C74)</f>
        <v>0</v>
      </c>
      <c r="V74" s="13">
        <f>IF(5 = P74, D74 * -1, D74)</f>
        <v>0</v>
      </c>
      <c r="W74" s="13">
        <f>IF(5 = P74, E74 * -1, E74)</f>
        <v>0</v>
      </c>
      <c r="X74" s="13">
        <f>IF(5 = P74, F74 * -1, F74)</f>
        <v>0</v>
      </c>
      <c r="Y74" s="13">
        <f>IF(5 = P74, G74 * -1, G74)</f>
        <v>0</v>
      </c>
      <c r="Z74" s="13">
        <f>IF(5 = P74, H74 * -1, H74)</f>
        <v>0</v>
      </c>
      <c r="AA74" s="13">
        <f>IF(5 = P74, I74 * -1, I74)</f>
        <v>0</v>
      </c>
      <c r="AB74" s="13">
        <f>IF(5 = P74, J74 * -1, J74)</f>
        <v>0</v>
      </c>
      <c r="AC74" s="13">
        <f>IF(5 = P74, K74 * -1, K74)</f>
        <v>0</v>
      </c>
      <c r="AD74" s="13">
        <f>IF(5 = P74, L74 * -1, L74)</f>
        <v>0</v>
      </c>
      <c r="AE74" s="13">
        <f>IF(5 = P74, M74 * -1, M74)</f>
        <v>0</v>
      </c>
      <c r="AF74" s="13">
        <f>IF(5 = P74, N74 * -1, N74)</f>
        <v>-198.12</v>
      </c>
    </row>
    <row r="75" spans="1:32">
      <c r="A75" s="10" t="s">
        <v>88</v>
      </c>
      <c r="B75" s="11">
        <v>0</v>
      </c>
      <c r="C75" s="11">
        <v>57.75</v>
      </c>
      <c r="D75" s="11">
        <v>248.5</v>
      </c>
      <c r="E75" s="11">
        <v>246.78</v>
      </c>
      <c r="F75" s="11">
        <v>0</v>
      </c>
      <c r="G75" s="11">
        <v>0</v>
      </c>
      <c r="H75" s="11">
        <v>61.87</v>
      </c>
      <c r="I75" s="11">
        <v>269.52999999999997</v>
      </c>
      <c r="J75" s="11">
        <v>44.13</v>
      </c>
      <c r="K75" s="11">
        <v>941.02</v>
      </c>
      <c r="L75" s="11">
        <v>79.11</v>
      </c>
      <c r="M75" s="11">
        <v>383.77</v>
      </c>
      <c r="N75" s="11">
        <v>2332.46</v>
      </c>
      <c r="P75" s="12">
        <v>5</v>
      </c>
      <c r="Q75" s="3" t="s">
        <v>1</v>
      </c>
      <c r="R75" s="3" t="s">
        <v>38</v>
      </c>
      <c r="T75" s="13">
        <f>IF(5 = P75, B75 * -1, B75)</f>
        <v>0</v>
      </c>
      <c r="U75" s="13">
        <f>IF(5 = P75, C75 * -1, C75)</f>
        <v>-57.75</v>
      </c>
      <c r="V75" s="13">
        <f>IF(5 = P75, D75 * -1, D75)</f>
        <v>-248.5</v>
      </c>
      <c r="W75" s="13">
        <f>IF(5 = P75, E75 * -1, E75)</f>
        <v>-246.78</v>
      </c>
      <c r="X75" s="13">
        <f>IF(5 = P75, F75 * -1, F75)</f>
        <v>0</v>
      </c>
      <c r="Y75" s="13">
        <f>IF(5 = P75, G75 * -1, G75)</f>
        <v>0</v>
      </c>
      <c r="Z75" s="13">
        <f>IF(5 = P75, H75 * -1, H75)</f>
        <v>-61.87</v>
      </c>
      <c r="AA75" s="13">
        <f>IF(5 = P75, I75 * -1, I75)</f>
        <v>-269.52999999999997</v>
      </c>
      <c r="AB75" s="13">
        <f>IF(5 = P75, J75 * -1, J75)</f>
        <v>-44.13</v>
      </c>
      <c r="AC75" s="13">
        <f>IF(5 = P75, K75 * -1, K75)</f>
        <v>-941.02</v>
      </c>
      <c r="AD75" s="13">
        <f>IF(5 = P75, L75 * -1, L75)</f>
        <v>-79.11</v>
      </c>
      <c r="AE75" s="13">
        <f>IF(5 = P75, M75 * -1, M75)</f>
        <v>-383.77</v>
      </c>
      <c r="AF75" s="13">
        <f>IF(5 = P75, N75 * -1, N75)</f>
        <v>-2332.46</v>
      </c>
    </row>
    <row r="76" spans="1:32">
      <c r="A76" s="10" t="s">
        <v>89</v>
      </c>
      <c r="B76" s="11">
        <v>0</v>
      </c>
      <c r="C76" s="11">
        <v>0</v>
      </c>
      <c r="D76" s="11">
        <v>82.88</v>
      </c>
      <c r="E76" s="11">
        <v>250.32</v>
      </c>
      <c r="F76" s="11">
        <v>0</v>
      </c>
      <c r="G76" s="11">
        <v>210</v>
      </c>
      <c r="H76" s="11">
        <v>47.04</v>
      </c>
      <c r="I76" s="11">
        <v>0</v>
      </c>
      <c r="J76" s="11">
        <v>0</v>
      </c>
      <c r="K76" s="11">
        <v>0</v>
      </c>
      <c r="L76" s="11">
        <v>0</v>
      </c>
      <c r="M76" s="11">
        <v>45</v>
      </c>
      <c r="N76" s="11">
        <v>635.24</v>
      </c>
      <c r="P76" s="12">
        <v>5</v>
      </c>
      <c r="Q76" s="3" t="s">
        <v>1</v>
      </c>
      <c r="R76" s="3" t="s">
        <v>38</v>
      </c>
      <c r="T76" s="13">
        <f>IF(5 = P76, B76 * -1, B76)</f>
        <v>0</v>
      </c>
      <c r="U76" s="13">
        <f>IF(5 = P76, C76 * -1, C76)</f>
        <v>0</v>
      </c>
      <c r="V76" s="13">
        <f>IF(5 = P76, D76 * -1, D76)</f>
        <v>-82.88</v>
      </c>
      <c r="W76" s="13">
        <f>IF(5 = P76, E76 * -1, E76)</f>
        <v>-250.32</v>
      </c>
      <c r="X76" s="13">
        <f>IF(5 = P76, F76 * -1, F76)</f>
        <v>0</v>
      </c>
      <c r="Y76" s="13">
        <f>IF(5 = P76, G76 * -1, G76)</f>
        <v>-210</v>
      </c>
      <c r="Z76" s="13">
        <f>IF(5 = P76, H76 * -1, H76)</f>
        <v>-47.04</v>
      </c>
      <c r="AA76" s="13">
        <f>IF(5 = P76, I76 * -1, I76)</f>
        <v>0</v>
      </c>
      <c r="AB76" s="13">
        <f>IF(5 = P76, J76 * -1, J76)</f>
        <v>0</v>
      </c>
      <c r="AC76" s="13">
        <f>IF(5 = P76, K76 * -1, K76)</f>
        <v>0</v>
      </c>
      <c r="AD76" s="13">
        <f>IF(5 = P76, L76 * -1, L76)</f>
        <v>0</v>
      </c>
      <c r="AE76" s="13">
        <f>IF(5 = P76, M76 * -1, M76)</f>
        <v>-45</v>
      </c>
      <c r="AF76" s="13">
        <f>IF(5 = P76, N76 * -1, N76)</f>
        <v>-635.24</v>
      </c>
    </row>
    <row r="77" spans="1:32">
      <c r="A77" s="10" t="s">
        <v>90</v>
      </c>
      <c r="B77" s="11">
        <v>0</v>
      </c>
      <c r="C77" s="11">
        <v>150.75</v>
      </c>
      <c r="D77" s="11">
        <v>723.12</v>
      </c>
      <c r="E77" s="11">
        <v>443.22</v>
      </c>
      <c r="F77" s="11">
        <v>427.68</v>
      </c>
      <c r="G77" s="11">
        <v>379.53</v>
      </c>
      <c r="H77" s="11">
        <v>369.22</v>
      </c>
      <c r="I77" s="11">
        <v>358</v>
      </c>
      <c r="J77" s="11">
        <v>347.78</v>
      </c>
      <c r="K77" s="11">
        <v>348.33</v>
      </c>
      <c r="L77" s="11">
        <v>332.98</v>
      </c>
      <c r="M77" s="11">
        <v>329.9</v>
      </c>
      <c r="N77" s="11">
        <v>4210.51</v>
      </c>
      <c r="P77" s="12">
        <v>5</v>
      </c>
      <c r="Q77" s="3" t="s">
        <v>1</v>
      </c>
      <c r="R77" s="3" t="s">
        <v>38</v>
      </c>
      <c r="T77" s="13">
        <f>IF(5 = P77, B77 * -1, B77)</f>
        <v>0</v>
      </c>
      <c r="U77" s="13">
        <f>IF(5 = P77, C77 * -1, C77)</f>
        <v>-150.75</v>
      </c>
      <c r="V77" s="13">
        <f>IF(5 = P77, D77 * -1, D77)</f>
        <v>-723.12</v>
      </c>
      <c r="W77" s="13">
        <f>IF(5 = P77, E77 * -1, E77)</f>
        <v>-443.22</v>
      </c>
      <c r="X77" s="13">
        <f>IF(5 = P77, F77 * -1, F77)</f>
        <v>-427.68</v>
      </c>
      <c r="Y77" s="13">
        <f>IF(5 = P77, G77 * -1, G77)</f>
        <v>-379.53</v>
      </c>
      <c r="Z77" s="13">
        <f>IF(5 = P77, H77 * -1, H77)</f>
        <v>-369.22</v>
      </c>
      <c r="AA77" s="13">
        <f>IF(5 = P77, I77 * -1, I77)</f>
        <v>-358</v>
      </c>
      <c r="AB77" s="13">
        <f>IF(5 = P77, J77 * -1, J77)</f>
        <v>-347.78</v>
      </c>
      <c r="AC77" s="13">
        <f>IF(5 = P77, K77 * -1, K77)</f>
        <v>-348.33</v>
      </c>
      <c r="AD77" s="13">
        <f>IF(5 = P77, L77 * -1, L77)</f>
        <v>-332.98</v>
      </c>
      <c r="AE77" s="13">
        <f>IF(5 = P77, M77 * -1, M77)</f>
        <v>-329.9</v>
      </c>
      <c r="AF77" s="13">
        <f>IF(5 = P77, N77 * -1, N77)</f>
        <v>-4210.51</v>
      </c>
    </row>
    <row r="78" spans="1:32">
      <c r="A78" s="10" t="s">
        <v>91</v>
      </c>
      <c r="B78" s="11">
        <v>296.87</v>
      </c>
      <c r="C78" s="11">
        <v>272.45</v>
      </c>
      <c r="D78" s="11">
        <v>322.12</v>
      </c>
      <c r="E78" s="11">
        <v>377.2</v>
      </c>
      <c r="F78" s="11">
        <v>42.76</v>
      </c>
      <c r="G78" s="11">
        <v>298.23</v>
      </c>
      <c r="H78" s="11">
        <v>42.76</v>
      </c>
      <c r="I78" s="11">
        <v>42.76</v>
      </c>
      <c r="J78" s="11">
        <v>42.76</v>
      </c>
      <c r="K78" s="11">
        <v>694.18</v>
      </c>
      <c r="L78" s="11">
        <v>42.76</v>
      </c>
      <c r="M78" s="11">
        <v>42.7</v>
      </c>
      <c r="N78" s="11">
        <v>2517.5500000000002</v>
      </c>
      <c r="P78" s="12">
        <v>5</v>
      </c>
      <c r="Q78" s="3" t="s">
        <v>1</v>
      </c>
      <c r="R78" s="3" t="s">
        <v>38</v>
      </c>
      <c r="T78" s="13">
        <f>IF(5 = P78, B78 * -1, B78)</f>
        <v>-296.87</v>
      </c>
      <c r="U78" s="13">
        <f>IF(5 = P78, C78 * -1, C78)</f>
        <v>-272.45</v>
      </c>
      <c r="V78" s="13">
        <f>IF(5 = P78, D78 * -1, D78)</f>
        <v>-322.12</v>
      </c>
      <c r="W78" s="13">
        <f>IF(5 = P78, E78 * -1, E78)</f>
        <v>-377.2</v>
      </c>
      <c r="X78" s="13">
        <f>IF(5 = P78, F78 * -1, F78)</f>
        <v>-42.76</v>
      </c>
      <c r="Y78" s="13">
        <f>IF(5 = P78, G78 * -1, G78)</f>
        <v>-298.23</v>
      </c>
      <c r="Z78" s="13">
        <f>IF(5 = P78, H78 * -1, H78)</f>
        <v>-42.76</v>
      </c>
      <c r="AA78" s="13">
        <f>IF(5 = P78, I78 * -1, I78)</f>
        <v>-42.76</v>
      </c>
      <c r="AB78" s="13">
        <f>IF(5 = P78, J78 * -1, J78)</f>
        <v>-42.76</v>
      </c>
      <c r="AC78" s="13">
        <f>IF(5 = P78, K78 * -1, K78)</f>
        <v>-694.18</v>
      </c>
      <c r="AD78" s="13">
        <f>IF(5 = P78, L78 * -1, L78)</f>
        <v>-42.76</v>
      </c>
      <c r="AE78" s="13">
        <f>IF(5 = P78, M78 * -1, M78)</f>
        <v>-42.7</v>
      </c>
      <c r="AF78" s="13">
        <f>IF(5 = P78, N78 * -1, N78)</f>
        <v>-2517.5500000000002</v>
      </c>
    </row>
    <row r="79" spans="1:32">
      <c r="A79" s="10" t="s">
        <v>92</v>
      </c>
      <c r="B79" s="11">
        <v>252</v>
      </c>
      <c r="C79" s="11">
        <v>321.95</v>
      </c>
      <c r="D79" s="11">
        <v>321.95</v>
      </c>
      <c r="E79" s="11">
        <v>321.95</v>
      </c>
      <c r="F79" s="11">
        <v>321.95</v>
      </c>
      <c r="G79" s="11">
        <v>321.95</v>
      </c>
      <c r="H79" s="11">
        <v>321.95</v>
      </c>
      <c r="I79" s="11">
        <v>321.95</v>
      </c>
      <c r="J79" s="11">
        <v>321.95</v>
      </c>
      <c r="K79" s="11">
        <v>321.95</v>
      </c>
      <c r="L79" s="11">
        <v>321.95</v>
      </c>
      <c r="M79" s="11">
        <v>321.95</v>
      </c>
      <c r="N79" s="11">
        <v>3793.45</v>
      </c>
      <c r="P79" s="12">
        <v>5</v>
      </c>
      <c r="Q79" s="3" t="s">
        <v>1</v>
      </c>
      <c r="R79" s="3" t="s">
        <v>38</v>
      </c>
      <c r="T79" s="13">
        <f>IF(5 = P79, B79 * -1, B79)</f>
        <v>-252</v>
      </c>
      <c r="U79" s="13">
        <f>IF(5 = P79, C79 * -1, C79)</f>
        <v>-321.95</v>
      </c>
      <c r="V79" s="13">
        <f>IF(5 = P79, D79 * -1, D79)</f>
        <v>-321.95</v>
      </c>
      <c r="W79" s="13">
        <f>IF(5 = P79, E79 * -1, E79)</f>
        <v>-321.95</v>
      </c>
      <c r="X79" s="13">
        <f>IF(5 = P79, F79 * -1, F79)</f>
        <v>-321.95</v>
      </c>
      <c r="Y79" s="13">
        <f>IF(5 = P79, G79 * -1, G79)</f>
        <v>-321.95</v>
      </c>
      <c r="Z79" s="13">
        <f>IF(5 = P79, H79 * -1, H79)</f>
        <v>-321.95</v>
      </c>
      <c r="AA79" s="13">
        <f>IF(5 = P79, I79 * -1, I79)</f>
        <v>-321.95</v>
      </c>
      <c r="AB79" s="13">
        <f>IF(5 = P79, J79 * -1, J79)</f>
        <v>-321.95</v>
      </c>
      <c r="AC79" s="13">
        <f>IF(5 = P79, K79 * -1, K79)</f>
        <v>-321.95</v>
      </c>
      <c r="AD79" s="13">
        <f>IF(5 = P79, L79 * -1, L79)</f>
        <v>-321.95</v>
      </c>
      <c r="AE79" s="13">
        <f>IF(5 = P79, M79 * -1, M79)</f>
        <v>-321.95</v>
      </c>
      <c r="AF79" s="13">
        <f>IF(5 = P79, N79 * -1, N79)</f>
        <v>-3793.45</v>
      </c>
    </row>
    <row r="80" spans="1:32">
      <c r="A80" s="10" t="s">
        <v>93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820</v>
      </c>
      <c r="I80" s="11">
        <v>0</v>
      </c>
      <c r="J80" s="11">
        <v>0</v>
      </c>
      <c r="K80" s="11">
        <v>67</v>
      </c>
      <c r="L80" s="11">
        <v>0</v>
      </c>
      <c r="M80" s="11">
        <v>1065.3599999999999</v>
      </c>
      <c r="N80" s="11">
        <v>1952.36</v>
      </c>
      <c r="P80" s="12">
        <v>5</v>
      </c>
      <c r="Q80" s="3" t="s">
        <v>1</v>
      </c>
      <c r="R80" s="3" t="s">
        <v>38</v>
      </c>
      <c r="T80" s="13">
        <f>IF(5 = P80, B80 * -1, B80)</f>
        <v>0</v>
      </c>
      <c r="U80" s="13">
        <f>IF(5 = P80, C80 * -1, C80)</f>
        <v>0</v>
      </c>
      <c r="V80" s="13">
        <f>IF(5 = P80, D80 * -1, D80)</f>
        <v>0</v>
      </c>
      <c r="W80" s="13">
        <f>IF(5 = P80, E80 * -1, E80)</f>
        <v>0</v>
      </c>
      <c r="X80" s="13">
        <f>IF(5 = P80, F80 * -1, F80)</f>
        <v>0</v>
      </c>
      <c r="Y80" s="13">
        <f>IF(5 = P80, G80 * -1, G80)</f>
        <v>0</v>
      </c>
      <c r="Z80" s="13">
        <f>IF(5 = P80, H80 * -1, H80)</f>
        <v>-820</v>
      </c>
      <c r="AA80" s="13">
        <f>IF(5 = P80, I80 * -1, I80)</f>
        <v>0</v>
      </c>
      <c r="AB80" s="13">
        <f>IF(5 = P80, J80 * -1, J80)</f>
        <v>0</v>
      </c>
      <c r="AC80" s="13">
        <f>IF(5 = P80, K80 * -1, K80)</f>
        <v>-67</v>
      </c>
      <c r="AD80" s="13">
        <f>IF(5 = P80, L80 * -1, L80)</f>
        <v>0</v>
      </c>
      <c r="AE80" s="13">
        <f>IF(5 = P80, M80 * -1, M80)</f>
        <v>-1065.3599999999999</v>
      </c>
      <c r="AF80" s="13">
        <f>IF(5 = P80, N80 * -1, N80)</f>
        <v>-1952.36</v>
      </c>
    </row>
    <row r="81" spans="1:32">
      <c r="A81" s="14" t="s">
        <v>76</v>
      </c>
      <c r="B81" s="15">
        <f>IF(5 = P81, T81 * -1, T81)</f>
        <v>4907.5499999999993</v>
      </c>
      <c r="C81" s="15">
        <f>IF(5 = P81, U81 * -1, U81)</f>
        <v>4042.8599999999997</v>
      </c>
      <c r="D81" s="15">
        <f>IF(5 = P81, V81 * -1, V81)</f>
        <v>7014.62</v>
      </c>
      <c r="E81" s="15">
        <f>IF(5 = P81, W81 * -1, W81)</f>
        <v>8290.24</v>
      </c>
      <c r="F81" s="15">
        <f>IF(5 = P81, X81 * -1, X81)</f>
        <v>6777.2300000000005</v>
      </c>
      <c r="G81" s="15">
        <f>IF(5 = P81, Y81 * -1, Y81)</f>
        <v>6200.03</v>
      </c>
      <c r="H81" s="15">
        <f>IF(5 = P81, Z81 * -1, Z81)</f>
        <v>7162.6</v>
      </c>
      <c r="I81" s="15">
        <f>IF(5 = P81, AA81 * -1, AA81)</f>
        <v>5680.52</v>
      </c>
      <c r="J81" s="15">
        <f>IF(5 = P81, AB81 * -1, AB81)</f>
        <v>6081.4800000000005</v>
      </c>
      <c r="K81" s="15">
        <f>IF(5 = P81, AC81 * -1, AC81)</f>
        <v>9130.36</v>
      </c>
      <c r="L81" s="15">
        <f>IF(5 = P81, AD81 * -1, AD81)</f>
        <v>8560.84</v>
      </c>
      <c r="M81" s="15">
        <f>IF(5 = P81, AE81 * -1, AE81)</f>
        <v>7591.55</v>
      </c>
      <c r="N81" s="15">
        <f>IF(5 = P81, AF81 * -1, AF81)</f>
        <v>81439.88</v>
      </c>
      <c r="P81" s="16">
        <v>5</v>
      </c>
      <c r="Q81" s="17" t="str">
        <f>Q80</f>
        <v>Pacific Bay Club</v>
      </c>
      <c r="R81" s="17" t="str">
        <f>R80</f>
        <v>PBC</v>
      </c>
      <c r="S81" s="16">
        <f>S80</f>
        <v>0</v>
      </c>
      <c r="T81" s="18">
        <f>SUM(T63:T80)</f>
        <v>-4907.5499999999993</v>
      </c>
      <c r="U81" s="18">
        <f>SUM(U63:U80)</f>
        <v>-4042.8599999999997</v>
      </c>
      <c r="V81" s="18">
        <f>SUM(V63:V80)</f>
        <v>-7014.62</v>
      </c>
      <c r="W81" s="18">
        <f>SUM(W63:W80)</f>
        <v>-8290.24</v>
      </c>
      <c r="X81" s="18">
        <f>SUM(X63:X80)</f>
        <v>-6777.2300000000005</v>
      </c>
      <c r="Y81" s="18">
        <f>SUM(Y63:Y80)</f>
        <v>-6200.03</v>
      </c>
      <c r="Z81" s="18">
        <f>SUM(Z63:Z80)</f>
        <v>-7162.6</v>
      </c>
      <c r="AA81" s="18">
        <f>SUM(AA63:AA80)</f>
        <v>-5680.52</v>
      </c>
      <c r="AB81" s="18">
        <f>SUM(AB63:AB80)</f>
        <v>-6081.4800000000005</v>
      </c>
      <c r="AC81" s="18">
        <f>SUM(AC63:AC80)</f>
        <v>-9130.36</v>
      </c>
      <c r="AD81" s="18">
        <f>SUM(AD63:AD80)</f>
        <v>-8560.84</v>
      </c>
      <c r="AE81" s="18">
        <f>SUM(AE63:AE80)</f>
        <v>-7591.55</v>
      </c>
      <c r="AF81" s="18">
        <f>SUM(AF63:AF80)</f>
        <v>-81439.88</v>
      </c>
    </row>
    <row r="83" spans="1:32">
      <c r="A83" s="9" t="s">
        <v>94</v>
      </c>
    </row>
    <row r="84" spans="1:32">
      <c r="A84" s="10" t="s">
        <v>95</v>
      </c>
      <c r="B84" s="11">
        <v>2616</v>
      </c>
      <c r="C84" s="11">
        <v>2898.8</v>
      </c>
      <c r="D84" s="11">
        <v>2773.28</v>
      </c>
      <c r="E84" s="11">
        <v>2882.56</v>
      </c>
      <c r="F84" s="11">
        <v>2955.68</v>
      </c>
      <c r="G84" s="11">
        <v>2985.92</v>
      </c>
      <c r="H84" s="11">
        <v>2919.74</v>
      </c>
      <c r="I84" s="11">
        <v>3243.95</v>
      </c>
      <c r="J84" s="11">
        <v>2663.93</v>
      </c>
      <c r="K84" s="11">
        <v>1650.02</v>
      </c>
      <c r="L84" s="11">
        <v>3374.08</v>
      </c>
      <c r="M84" s="11">
        <v>2907.68</v>
      </c>
      <c r="N84" s="11">
        <v>33871.64</v>
      </c>
      <c r="P84" s="12">
        <v>5</v>
      </c>
      <c r="Q84" s="3" t="s">
        <v>1</v>
      </c>
      <c r="R84" s="3" t="s">
        <v>38</v>
      </c>
      <c r="T84" s="13">
        <f>IF(5 = P84, B84 * -1, B84)</f>
        <v>-2616</v>
      </c>
      <c r="U84" s="13">
        <f>IF(5 = P84, C84 * -1, C84)</f>
        <v>-2898.8</v>
      </c>
      <c r="V84" s="13">
        <f>IF(5 = P84, D84 * -1, D84)</f>
        <v>-2773.28</v>
      </c>
      <c r="W84" s="13">
        <f>IF(5 = P84, E84 * -1, E84)</f>
        <v>-2882.56</v>
      </c>
      <c r="X84" s="13">
        <f>IF(5 = P84, F84 * -1, F84)</f>
        <v>-2955.68</v>
      </c>
      <c r="Y84" s="13">
        <f>IF(5 = P84, G84 * -1, G84)</f>
        <v>-2985.92</v>
      </c>
      <c r="Z84" s="13">
        <f>IF(5 = P84, H84 * -1, H84)</f>
        <v>-2919.74</v>
      </c>
      <c r="AA84" s="13">
        <f>IF(5 = P84, I84 * -1, I84)</f>
        <v>-3243.95</v>
      </c>
      <c r="AB84" s="13">
        <f>IF(5 = P84, J84 * -1, J84)</f>
        <v>-2663.93</v>
      </c>
      <c r="AC84" s="13">
        <f>IF(5 = P84, K84 * -1, K84)</f>
        <v>-1650.02</v>
      </c>
      <c r="AD84" s="13">
        <f>IF(5 = P84, L84 * -1, L84)</f>
        <v>-3374.08</v>
      </c>
      <c r="AE84" s="13">
        <f>IF(5 = P84, M84 * -1, M84)</f>
        <v>-2907.68</v>
      </c>
      <c r="AF84" s="13">
        <f>IF(5 = P84, N84 * -1, N84)</f>
        <v>-33871.64</v>
      </c>
    </row>
    <row r="85" spans="1:32">
      <c r="A85" s="10" t="s">
        <v>96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1414.91</v>
      </c>
      <c r="L85" s="11">
        <v>0</v>
      </c>
      <c r="M85" s="11">
        <v>0</v>
      </c>
      <c r="N85" s="11">
        <v>1414.91</v>
      </c>
      <c r="P85" s="12">
        <v>5</v>
      </c>
      <c r="Q85" s="3" t="s">
        <v>1</v>
      </c>
      <c r="R85" s="3" t="s">
        <v>38</v>
      </c>
      <c r="T85" s="13">
        <f>IF(5 = P85, B85 * -1, B85)</f>
        <v>0</v>
      </c>
      <c r="U85" s="13">
        <f>IF(5 = P85, C85 * -1, C85)</f>
        <v>0</v>
      </c>
      <c r="V85" s="13">
        <f>IF(5 = P85, D85 * -1, D85)</f>
        <v>0</v>
      </c>
      <c r="W85" s="13">
        <f>IF(5 = P85, E85 * -1, E85)</f>
        <v>0</v>
      </c>
      <c r="X85" s="13">
        <f>IF(5 = P85, F85 * -1, F85)</f>
        <v>0</v>
      </c>
      <c r="Y85" s="13">
        <f>IF(5 = P85, G85 * -1, G85)</f>
        <v>0</v>
      </c>
      <c r="Z85" s="13">
        <f>IF(5 = P85, H85 * -1, H85)</f>
        <v>0</v>
      </c>
      <c r="AA85" s="13">
        <f>IF(5 = P85, I85 * -1, I85)</f>
        <v>0</v>
      </c>
      <c r="AB85" s="13">
        <f>IF(5 = P85, J85 * -1, J85)</f>
        <v>0</v>
      </c>
      <c r="AC85" s="13">
        <f>IF(5 = P85, K85 * -1, K85)</f>
        <v>-1414.91</v>
      </c>
      <c r="AD85" s="13">
        <f>IF(5 = P85, L85 * -1, L85)</f>
        <v>0</v>
      </c>
      <c r="AE85" s="13">
        <f>IF(5 = P85, M85 * -1, M85)</f>
        <v>0</v>
      </c>
      <c r="AF85" s="13">
        <f>IF(5 = P85, N85 * -1, N85)</f>
        <v>-1414.91</v>
      </c>
    </row>
    <row r="86" spans="1:32">
      <c r="A86" s="10" t="s">
        <v>97</v>
      </c>
      <c r="B86" s="11">
        <v>4916.66</v>
      </c>
      <c r="C86" s="11">
        <v>4916.66</v>
      </c>
      <c r="D86" s="11">
        <v>4916.67</v>
      </c>
      <c r="E86" s="11">
        <v>4916.66</v>
      </c>
      <c r="F86" s="11">
        <v>4916.66</v>
      </c>
      <c r="G86" s="11">
        <v>4916.66</v>
      </c>
      <c r="H86" s="11">
        <v>4916.67</v>
      </c>
      <c r="I86" s="11">
        <v>4916.66</v>
      </c>
      <c r="J86" s="11">
        <v>5039.58</v>
      </c>
      <c r="K86" s="11">
        <v>5162.5</v>
      </c>
      <c r="L86" s="11">
        <v>5162.5</v>
      </c>
      <c r="M86" s="11">
        <v>5012.5</v>
      </c>
      <c r="N86" s="11">
        <v>59710.38</v>
      </c>
      <c r="P86" s="12">
        <v>5</v>
      </c>
      <c r="Q86" s="3" t="s">
        <v>1</v>
      </c>
      <c r="R86" s="3" t="s">
        <v>38</v>
      </c>
      <c r="T86" s="13">
        <f>IF(5 = P86, B86 * -1, B86)</f>
        <v>-4916.66</v>
      </c>
      <c r="U86" s="13">
        <f>IF(5 = P86, C86 * -1, C86)</f>
        <v>-4916.66</v>
      </c>
      <c r="V86" s="13">
        <f>IF(5 = P86, D86 * -1, D86)</f>
        <v>-4916.67</v>
      </c>
      <c r="W86" s="13">
        <f>IF(5 = P86, E86 * -1, E86)</f>
        <v>-4916.66</v>
      </c>
      <c r="X86" s="13">
        <f>IF(5 = P86, F86 * -1, F86)</f>
        <v>-4916.66</v>
      </c>
      <c r="Y86" s="13">
        <f>IF(5 = P86, G86 * -1, G86)</f>
        <v>-4916.66</v>
      </c>
      <c r="Z86" s="13">
        <f>IF(5 = P86, H86 * -1, H86)</f>
        <v>-4916.67</v>
      </c>
      <c r="AA86" s="13">
        <f>IF(5 = P86, I86 * -1, I86)</f>
        <v>-4916.66</v>
      </c>
      <c r="AB86" s="13">
        <f>IF(5 = P86, J86 * -1, J86)</f>
        <v>-5039.58</v>
      </c>
      <c r="AC86" s="13">
        <f>IF(5 = P86, K86 * -1, K86)</f>
        <v>-5162.5</v>
      </c>
      <c r="AD86" s="13">
        <f>IF(5 = P86, L86 * -1, L86)</f>
        <v>-5162.5</v>
      </c>
      <c r="AE86" s="13">
        <f>IF(5 = P86, M86 * -1, M86)</f>
        <v>-5012.5</v>
      </c>
      <c r="AF86" s="13">
        <f>IF(5 = P86, N86 * -1, N86)</f>
        <v>-59710.38</v>
      </c>
    </row>
    <row r="87" spans="1:32">
      <c r="A87" s="10" t="s">
        <v>98</v>
      </c>
      <c r="B87" s="11">
        <v>3833.35</v>
      </c>
      <c r="C87" s="11">
        <v>4826.12</v>
      </c>
      <c r="D87" s="11">
        <v>4729.41</v>
      </c>
      <c r="E87" s="11">
        <v>4236.34</v>
      </c>
      <c r="F87" s="11">
        <v>4835.3500000000004</v>
      </c>
      <c r="G87" s="11">
        <v>5074.51</v>
      </c>
      <c r="H87" s="11">
        <v>4506.57</v>
      </c>
      <c r="I87" s="11">
        <v>3988.52</v>
      </c>
      <c r="J87" s="11">
        <v>4345.51</v>
      </c>
      <c r="K87" s="11">
        <v>4407.3599999999997</v>
      </c>
      <c r="L87" s="11">
        <v>4504.37</v>
      </c>
      <c r="M87" s="11">
        <v>4619.92</v>
      </c>
      <c r="N87" s="11">
        <v>53907.33</v>
      </c>
      <c r="P87" s="12">
        <v>5</v>
      </c>
      <c r="Q87" s="3" t="s">
        <v>1</v>
      </c>
      <c r="R87" s="3" t="s">
        <v>38</v>
      </c>
      <c r="T87" s="13">
        <f>IF(5 = P87, B87 * -1, B87)</f>
        <v>-3833.35</v>
      </c>
      <c r="U87" s="13">
        <f>IF(5 = P87, C87 * -1, C87)</f>
        <v>-4826.12</v>
      </c>
      <c r="V87" s="13">
        <f>IF(5 = P87, D87 * -1, D87)</f>
        <v>-4729.41</v>
      </c>
      <c r="W87" s="13">
        <f>IF(5 = P87, E87 * -1, E87)</f>
        <v>-4236.34</v>
      </c>
      <c r="X87" s="13">
        <f>IF(5 = P87, F87 * -1, F87)</f>
        <v>-4835.3500000000004</v>
      </c>
      <c r="Y87" s="13">
        <f>IF(5 = P87, G87 * -1, G87)</f>
        <v>-5074.51</v>
      </c>
      <c r="Z87" s="13">
        <f>IF(5 = P87, H87 * -1, H87)</f>
        <v>-4506.57</v>
      </c>
      <c r="AA87" s="13">
        <f>IF(5 = P87, I87 * -1, I87)</f>
        <v>-3988.52</v>
      </c>
      <c r="AB87" s="13">
        <f>IF(5 = P87, J87 * -1, J87)</f>
        <v>-4345.51</v>
      </c>
      <c r="AC87" s="13">
        <f>IF(5 = P87, K87 * -1, K87)</f>
        <v>-4407.3599999999997</v>
      </c>
      <c r="AD87" s="13">
        <f>IF(5 = P87, L87 * -1, L87)</f>
        <v>-4504.37</v>
      </c>
      <c r="AE87" s="13">
        <f>IF(5 = P87, M87 * -1, M87)</f>
        <v>-4619.92</v>
      </c>
      <c r="AF87" s="13">
        <f>IF(5 = P87, N87 * -1, N87)</f>
        <v>-53907.33</v>
      </c>
    </row>
    <row r="88" spans="1:32">
      <c r="A88" s="10" t="s">
        <v>98</v>
      </c>
      <c r="B88" s="11">
        <v>2915.93</v>
      </c>
      <c r="C88" s="11">
        <v>1948.76</v>
      </c>
      <c r="D88" s="11">
        <v>0</v>
      </c>
      <c r="E88" s="11">
        <v>2650.22</v>
      </c>
      <c r="F88" s="11">
        <v>3271.31</v>
      </c>
      <c r="G88" s="11">
        <v>3450.24</v>
      </c>
      <c r="H88" s="11">
        <v>3011.81</v>
      </c>
      <c r="I88" s="11">
        <v>3352.74</v>
      </c>
      <c r="J88" s="11">
        <v>3231.96</v>
      </c>
      <c r="K88" s="11">
        <v>3421.51</v>
      </c>
      <c r="L88" s="11">
        <v>3729.55</v>
      </c>
      <c r="M88" s="11">
        <v>3114.91</v>
      </c>
      <c r="N88" s="11">
        <v>34098.94</v>
      </c>
      <c r="P88" s="12">
        <v>5</v>
      </c>
      <c r="Q88" s="3" t="s">
        <v>1</v>
      </c>
      <c r="R88" s="3" t="s">
        <v>38</v>
      </c>
      <c r="T88" s="13">
        <f>IF(5 = P88, B88 * -1, B88)</f>
        <v>-2915.93</v>
      </c>
      <c r="U88" s="13">
        <f>IF(5 = P88, C88 * -1, C88)</f>
        <v>-1948.76</v>
      </c>
      <c r="V88" s="13">
        <f>IF(5 = P88, D88 * -1, D88)</f>
        <v>0</v>
      </c>
      <c r="W88" s="13">
        <f>IF(5 = P88, E88 * -1, E88)</f>
        <v>-2650.22</v>
      </c>
      <c r="X88" s="13">
        <f>IF(5 = P88, F88 * -1, F88)</f>
        <v>-3271.31</v>
      </c>
      <c r="Y88" s="13">
        <f>IF(5 = P88, G88 * -1, G88)</f>
        <v>-3450.24</v>
      </c>
      <c r="Z88" s="13">
        <f>IF(5 = P88, H88 * -1, H88)</f>
        <v>-3011.81</v>
      </c>
      <c r="AA88" s="13">
        <f>IF(5 = P88, I88 * -1, I88)</f>
        <v>-3352.74</v>
      </c>
      <c r="AB88" s="13">
        <f>IF(5 = P88, J88 * -1, J88)</f>
        <v>-3231.96</v>
      </c>
      <c r="AC88" s="13">
        <f>IF(5 = P88, K88 * -1, K88)</f>
        <v>-3421.51</v>
      </c>
      <c r="AD88" s="13">
        <f>IF(5 = P88, L88 * -1, L88)</f>
        <v>-3729.55</v>
      </c>
      <c r="AE88" s="13">
        <f>IF(5 = P88, M88 * -1, M88)</f>
        <v>-3114.91</v>
      </c>
      <c r="AF88" s="13">
        <f>IF(5 = P88, N88 * -1, N88)</f>
        <v>-34098.94</v>
      </c>
    </row>
    <row r="89" spans="1:32">
      <c r="A89" s="10" t="s">
        <v>99</v>
      </c>
      <c r="B89" s="11">
        <v>0</v>
      </c>
      <c r="C89" s="11">
        <v>0</v>
      </c>
      <c r="D89" s="11">
        <v>2606</v>
      </c>
      <c r="E89" s="11">
        <v>0</v>
      </c>
      <c r="F89" s="11">
        <v>953.7</v>
      </c>
      <c r="G89" s="11">
        <v>1277.55</v>
      </c>
      <c r="H89" s="11">
        <v>0</v>
      </c>
      <c r="I89" s="11">
        <v>0</v>
      </c>
      <c r="J89" s="11">
        <v>0</v>
      </c>
      <c r="K89" s="11">
        <v>0</v>
      </c>
      <c r="L89" s="11">
        <v>387.6</v>
      </c>
      <c r="M89" s="11">
        <v>0</v>
      </c>
      <c r="N89" s="11">
        <v>5224.8500000000004</v>
      </c>
      <c r="P89" s="12">
        <v>5</v>
      </c>
      <c r="Q89" s="3" t="s">
        <v>1</v>
      </c>
      <c r="R89" s="3" t="s">
        <v>38</v>
      </c>
      <c r="T89" s="13">
        <f>IF(5 = P89, B89 * -1, B89)</f>
        <v>0</v>
      </c>
      <c r="U89" s="13">
        <f>IF(5 = P89, C89 * -1, C89)</f>
        <v>0</v>
      </c>
      <c r="V89" s="13">
        <f>IF(5 = P89, D89 * -1, D89)</f>
        <v>-2606</v>
      </c>
      <c r="W89" s="13">
        <f>IF(5 = P89, E89 * -1, E89)</f>
        <v>0</v>
      </c>
      <c r="X89" s="13">
        <f>IF(5 = P89, F89 * -1, F89)</f>
        <v>-953.7</v>
      </c>
      <c r="Y89" s="13">
        <f>IF(5 = P89, G89 * -1, G89)</f>
        <v>-1277.55</v>
      </c>
      <c r="Z89" s="13">
        <f>IF(5 = P89, H89 * -1, H89)</f>
        <v>0</v>
      </c>
      <c r="AA89" s="13">
        <f>IF(5 = P89, I89 * -1, I89)</f>
        <v>0</v>
      </c>
      <c r="AB89" s="13">
        <f>IF(5 = P89, J89 * -1, J89)</f>
        <v>0</v>
      </c>
      <c r="AC89" s="13">
        <f>IF(5 = P89, K89 * -1, K89)</f>
        <v>0</v>
      </c>
      <c r="AD89" s="13">
        <f>IF(5 = P89, L89 * -1, L89)</f>
        <v>-387.6</v>
      </c>
      <c r="AE89" s="13">
        <f>IF(5 = P89, M89 * -1, M89)</f>
        <v>0</v>
      </c>
      <c r="AF89" s="13">
        <f>IF(5 = P89, N89 * -1, N89)</f>
        <v>-5224.8500000000004</v>
      </c>
    </row>
    <row r="90" spans="1:32">
      <c r="A90" s="10" t="s">
        <v>100</v>
      </c>
      <c r="B90" s="11">
        <v>2073.29</v>
      </c>
      <c r="C90" s="11">
        <v>1775.58</v>
      </c>
      <c r="D90" s="11">
        <v>1702.7</v>
      </c>
      <c r="E90" s="11">
        <v>2014.46</v>
      </c>
      <c r="F90" s="11">
        <v>2185.44</v>
      </c>
      <c r="G90" s="11">
        <v>2145.3000000000002</v>
      </c>
      <c r="H90" s="11">
        <v>2013.32</v>
      </c>
      <c r="I90" s="11">
        <v>2092.9499999999998</v>
      </c>
      <c r="J90" s="11">
        <v>2240.84</v>
      </c>
      <c r="K90" s="11">
        <v>2120.96</v>
      </c>
      <c r="L90" s="11">
        <v>2667.83</v>
      </c>
      <c r="M90" s="11">
        <v>2925.92</v>
      </c>
      <c r="N90" s="11">
        <v>25958.59</v>
      </c>
      <c r="P90" s="12">
        <v>5</v>
      </c>
      <c r="Q90" s="3" t="s">
        <v>1</v>
      </c>
      <c r="R90" s="3" t="s">
        <v>38</v>
      </c>
      <c r="T90" s="13">
        <f>IF(5 = P90, B90 * -1, B90)</f>
        <v>-2073.29</v>
      </c>
      <c r="U90" s="13">
        <f>IF(5 = P90, C90 * -1, C90)</f>
        <v>-1775.58</v>
      </c>
      <c r="V90" s="13">
        <f>IF(5 = P90, D90 * -1, D90)</f>
        <v>-1702.7</v>
      </c>
      <c r="W90" s="13">
        <f>IF(5 = P90, E90 * -1, E90)</f>
        <v>-2014.46</v>
      </c>
      <c r="X90" s="13">
        <f>IF(5 = P90, F90 * -1, F90)</f>
        <v>-2185.44</v>
      </c>
      <c r="Y90" s="13">
        <f>IF(5 = P90, G90 * -1, G90)</f>
        <v>-2145.3000000000002</v>
      </c>
      <c r="Z90" s="13">
        <f>IF(5 = P90, H90 * -1, H90)</f>
        <v>-2013.32</v>
      </c>
      <c r="AA90" s="13">
        <f>IF(5 = P90, I90 * -1, I90)</f>
        <v>-2092.9499999999998</v>
      </c>
      <c r="AB90" s="13">
        <f>IF(5 = P90, J90 * -1, J90)</f>
        <v>-2240.84</v>
      </c>
      <c r="AC90" s="13">
        <f>IF(5 = P90, K90 * -1, K90)</f>
        <v>-2120.96</v>
      </c>
      <c r="AD90" s="13">
        <f>IF(5 = P90, L90 * -1, L90)</f>
        <v>-2667.83</v>
      </c>
      <c r="AE90" s="13">
        <f>IF(5 = P90, M90 * -1, M90)</f>
        <v>-2925.92</v>
      </c>
      <c r="AF90" s="13">
        <f>IF(5 = P90, N90 * -1, N90)</f>
        <v>-25958.59</v>
      </c>
    </row>
    <row r="91" spans="1:32">
      <c r="A91" s="10" t="s">
        <v>101</v>
      </c>
      <c r="B91" s="11">
        <v>232.57</v>
      </c>
      <c r="C91" s="11">
        <v>232.57</v>
      </c>
      <c r="D91" s="11">
        <v>232.57</v>
      </c>
      <c r="E91" s="11">
        <v>232.57</v>
      </c>
      <c r="F91" s="11">
        <v>232.57</v>
      </c>
      <c r="G91" s="11">
        <v>232.57</v>
      </c>
      <c r="H91" s="11">
        <v>232.57</v>
      </c>
      <c r="I91" s="11">
        <v>-462.84</v>
      </c>
      <c r="J91" s="11">
        <v>169.28</v>
      </c>
      <c r="K91" s="11">
        <v>169.28</v>
      </c>
      <c r="L91" s="11">
        <v>169.28</v>
      </c>
      <c r="M91" s="11">
        <v>169.28</v>
      </c>
      <c r="N91" s="11">
        <v>1842.27</v>
      </c>
      <c r="P91" s="12">
        <v>5</v>
      </c>
      <c r="Q91" s="3" t="s">
        <v>1</v>
      </c>
      <c r="R91" s="3" t="s">
        <v>38</v>
      </c>
      <c r="T91" s="13">
        <f>IF(5 = P91, B91 * -1, B91)</f>
        <v>-232.57</v>
      </c>
      <c r="U91" s="13">
        <f>IF(5 = P91, C91 * -1, C91)</f>
        <v>-232.57</v>
      </c>
      <c r="V91" s="13">
        <f>IF(5 = P91, D91 * -1, D91)</f>
        <v>-232.57</v>
      </c>
      <c r="W91" s="13">
        <f>IF(5 = P91, E91 * -1, E91)</f>
        <v>-232.57</v>
      </c>
      <c r="X91" s="13">
        <f>IF(5 = P91, F91 * -1, F91)</f>
        <v>-232.57</v>
      </c>
      <c r="Y91" s="13">
        <f>IF(5 = P91, G91 * -1, G91)</f>
        <v>-232.57</v>
      </c>
      <c r="Z91" s="13">
        <f>IF(5 = P91, H91 * -1, H91)</f>
        <v>-232.57</v>
      </c>
      <c r="AA91" s="13">
        <f>IF(5 = P91, I91 * -1, I91)</f>
        <v>462.84</v>
      </c>
      <c r="AB91" s="13">
        <f>IF(5 = P91, J91 * -1, J91)</f>
        <v>-169.28</v>
      </c>
      <c r="AC91" s="13">
        <f>IF(5 = P91, K91 * -1, K91)</f>
        <v>-169.28</v>
      </c>
      <c r="AD91" s="13">
        <f>IF(5 = P91, L91 * -1, L91)</f>
        <v>-169.28</v>
      </c>
      <c r="AE91" s="13">
        <f>IF(5 = P91, M91 * -1, M91)</f>
        <v>-169.28</v>
      </c>
      <c r="AF91" s="13">
        <f>IF(5 = P91, N91 * -1, N91)</f>
        <v>-1842.27</v>
      </c>
    </row>
    <row r="92" spans="1:32">
      <c r="A92" s="10" t="s">
        <v>102</v>
      </c>
      <c r="B92" s="11">
        <v>600</v>
      </c>
      <c r="C92" s="11">
        <v>799.99</v>
      </c>
      <c r="D92" s="11">
        <v>2299.9899999999998</v>
      </c>
      <c r="E92" s="11">
        <v>999.99</v>
      </c>
      <c r="F92" s="11">
        <v>1133.3399999999999</v>
      </c>
      <c r="G92" s="11">
        <v>1375</v>
      </c>
      <c r="H92" s="11">
        <v>1050</v>
      </c>
      <c r="I92" s="11">
        <v>850</v>
      </c>
      <c r="J92" s="11">
        <v>3350</v>
      </c>
      <c r="K92" s="11">
        <v>550</v>
      </c>
      <c r="L92" s="11">
        <v>2800</v>
      </c>
      <c r="M92" s="11">
        <v>2600</v>
      </c>
      <c r="N92" s="11">
        <v>18408.310000000001</v>
      </c>
      <c r="P92" s="12">
        <v>5</v>
      </c>
      <c r="Q92" s="3" t="s">
        <v>1</v>
      </c>
      <c r="R92" s="3" t="s">
        <v>38</v>
      </c>
      <c r="T92" s="13">
        <f>IF(5 = P92, B92 * -1, B92)</f>
        <v>-600</v>
      </c>
      <c r="U92" s="13">
        <f>IF(5 = P92, C92 * -1, C92)</f>
        <v>-799.99</v>
      </c>
      <c r="V92" s="13">
        <f>IF(5 = P92, D92 * -1, D92)</f>
        <v>-2299.9899999999998</v>
      </c>
      <c r="W92" s="13">
        <f>IF(5 = P92, E92 * -1, E92)</f>
        <v>-999.99</v>
      </c>
      <c r="X92" s="13">
        <f>IF(5 = P92, F92 * -1, F92)</f>
        <v>-1133.3399999999999</v>
      </c>
      <c r="Y92" s="13">
        <f>IF(5 = P92, G92 * -1, G92)</f>
        <v>-1375</v>
      </c>
      <c r="Z92" s="13">
        <f>IF(5 = P92, H92 * -1, H92)</f>
        <v>-1050</v>
      </c>
      <c r="AA92" s="13">
        <f>IF(5 = P92, I92 * -1, I92)</f>
        <v>-850</v>
      </c>
      <c r="AB92" s="13">
        <f>IF(5 = P92, J92 * -1, J92)</f>
        <v>-3350</v>
      </c>
      <c r="AC92" s="13">
        <f>IF(5 = P92, K92 * -1, K92)</f>
        <v>-550</v>
      </c>
      <c r="AD92" s="13">
        <f>IF(5 = P92, L92 * -1, L92)</f>
        <v>-2800</v>
      </c>
      <c r="AE92" s="13">
        <f>IF(5 = P92, M92 * -1, M92)</f>
        <v>-2600</v>
      </c>
      <c r="AF92" s="13">
        <f>IF(5 = P92, N92 * -1, N92)</f>
        <v>-18408.310000000001</v>
      </c>
    </row>
    <row r="93" spans="1:32">
      <c r="A93" s="10" t="s">
        <v>103</v>
      </c>
      <c r="B93" s="11">
        <v>3140.22</v>
      </c>
      <c r="C93" s="11">
        <v>1842.77</v>
      </c>
      <c r="D93" s="11">
        <v>1842.77</v>
      </c>
      <c r="E93" s="11">
        <v>1135.44</v>
      </c>
      <c r="F93" s="11">
        <v>1842.77</v>
      </c>
      <c r="G93" s="11">
        <v>1842.77</v>
      </c>
      <c r="H93" s="11">
        <v>1842.77</v>
      </c>
      <c r="I93" s="11">
        <v>2859.98</v>
      </c>
      <c r="J93" s="11">
        <v>2369.19</v>
      </c>
      <c r="K93" s="11">
        <v>2369.19</v>
      </c>
      <c r="L93" s="11">
        <v>2369.19</v>
      </c>
      <c r="M93" s="11">
        <v>2465.46</v>
      </c>
      <c r="N93" s="11">
        <v>25922.52</v>
      </c>
      <c r="P93" s="12">
        <v>5</v>
      </c>
      <c r="Q93" s="3" t="s">
        <v>1</v>
      </c>
      <c r="R93" s="3" t="s">
        <v>38</v>
      </c>
      <c r="T93" s="13">
        <f>IF(5 = P93, B93 * -1, B93)</f>
        <v>-3140.22</v>
      </c>
      <c r="U93" s="13">
        <f>IF(5 = P93, C93 * -1, C93)</f>
        <v>-1842.77</v>
      </c>
      <c r="V93" s="13">
        <f>IF(5 = P93, D93 * -1, D93)</f>
        <v>-1842.77</v>
      </c>
      <c r="W93" s="13">
        <f>IF(5 = P93, E93 * -1, E93)</f>
        <v>-1135.44</v>
      </c>
      <c r="X93" s="13">
        <f>IF(5 = P93, F93 * -1, F93)</f>
        <v>-1842.77</v>
      </c>
      <c r="Y93" s="13">
        <f>IF(5 = P93, G93 * -1, G93)</f>
        <v>-1842.77</v>
      </c>
      <c r="Z93" s="13">
        <f>IF(5 = P93, H93 * -1, H93)</f>
        <v>-1842.77</v>
      </c>
      <c r="AA93" s="13">
        <f>IF(5 = P93, I93 * -1, I93)</f>
        <v>-2859.98</v>
      </c>
      <c r="AB93" s="13">
        <f>IF(5 = P93, J93 * -1, J93)</f>
        <v>-2369.19</v>
      </c>
      <c r="AC93" s="13">
        <f>IF(5 = P93, K93 * -1, K93)</f>
        <v>-2369.19</v>
      </c>
      <c r="AD93" s="13">
        <f>IF(5 = P93, L93 * -1, L93)</f>
        <v>-2369.19</v>
      </c>
      <c r="AE93" s="13">
        <f>IF(5 = P93, M93 * -1, M93)</f>
        <v>-2465.46</v>
      </c>
      <c r="AF93" s="13">
        <f>IF(5 = P93, N93 * -1, N93)</f>
        <v>-25922.52</v>
      </c>
    </row>
    <row r="94" spans="1:32">
      <c r="A94" s="14" t="s">
        <v>94</v>
      </c>
      <c r="B94" s="15">
        <f>IF(5 = P94, T94 * -1, T94)</f>
        <v>20328.02</v>
      </c>
      <c r="C94" s="15">
        <f>IF(5 = P94, U94 * -1, U94)</f>
        <v>19241.250000000004</v>
      </c>
      <c r="D94" s="15">
        <f>IF(5 = P94, V94 * -1, V94)</f>
        <v>21103.390000000003</v>
      </c>
      <c r="E94" s="15">
        <f>IF(5 = P94, W94 * -1, W94)</f>
        <v>19068.239999999998</v>
      </c>
      <c r="F94" s="15">
        <f>IF(5 = P94, X94 * -1, X94)</f>
        <v>22326.82</v>
      </c>
      <c r="G94" s="15">
        <f>IF(5 = P94, Y94 * -1, Y94)</f>
        <v>23300.52</v>
      </c>
      <c r="H94" s="15">
        <f>IF(5 = P94, Z94 * -1, Z94)</f>
        <v>20493.45</v>
      </c>
      <c r="I94" s="15">
        <f>IF(5 = P94, AA94 * -1, AA94)</f>
        <v>20841.96</v>
      </c>
      <c r="J94" s="15">
        <f>IF(5 = P94, AB94 * -1, AB94)</f>
        <v>23410.289999999997</v>
      </c>
      <c r="K94" s="15">
        <f>IF(5 = P94, AC94 * -1, AC94)</f>
        <v>21265.73</v>
      </c>
      <c r="L94" s="15">
        <f>IF(5 = P94, AD94 * -1, AD94)</f>
        <v>25164.399999999998</v>
      </c>
      <c r="M94" s="15">
        <f>IF(5 = P94, AE94 * -1, AE94)</f>
        <v>23815.67</v>
      </c>
      <c r="N94" s="15">
        <f>IF(5 = P94, AF94 * -1, AF94)</f>
        <v>260359.74</v>
      </c>
      <c r="P94" s="16">
        <v>5</v>
      </c>
      <c r="Q94" s="17" t="str">
        <f>Q93</f>
        <v>Pacific Bay Club</v>
      </c>
      <c r="R94" s="17" t="str">
        <f>R93</f>
        <v>PBC</v>
      </c>
      <c r="S94" s="16">
        <f>S93</f>
        <v>0</v>
      </c>
      <c r="T94" s="18">
        <f>SUM(T84:T93)</f>
        <v>-20328.02</v>
      </c>
      <c r="U94" s="18">
        <f>SUM(U84:U93)</f>
        <v>-19241.250000000004</v>
      </c>
      <c r="V94" s="18">
        <f>SUM(V84:V93)</f>
        <v>-21103.390000000003</v>
      </c>
      <c r="W94" s="18">
        <f>SUM(W84:W93)</f>
        <v>-19068.239999999998</v>
      </c>
      <c r="X94" s="18">
        <f>SUM(X84:X93)</f>
        <v>-22326.82</v>
      </c>
      <c r="Y94" s="18">
        <f>SUM(Y84:Y93)</f>
        <v>-23300.52</v>
      </c>
      <c r="Z94" s="18">
        <f>SUM(Z84:Z93)</f>
        <v>-20493.45</v>
      </c>
      <c r="AA94" s="18">
        <f>SUM(AA84:AA93)</f>
        <v>-20841.96</v>
      </c>
      <c r="AB94" s="18">
        <f>SUM(AB84:AB93)</f>
        <v>-23410.289999999997</v>
      </c>
      <c r="AC94" s="18">
        <f>SUM(AC84:AC93)</f>
        <v>-21265.73</v>
      </c>
      <c r="AD94" s="18">
        <f>SUM(AD84:AD93)</f>
        <v>-25164.399999999998</v>
      </c>
      <c r="AE94" s="18">
        <f>SUM(AE84:AE93)</f>
        <v>-23815.67</v>
      </c>
      <c r="AF94" s="18">
        <f>SUM(AF84:AF93)</f>
        <v>-260359.74</v>
      </c>
    </row>
    <row r="96" spans="1:32">
      <c r="A96" s="9" t="s">
        <v>104</v>
      </c>
    </row>
    <row r="97" spans="1:32">
      <c r="A97" s="10" t="s">
        <v>105</v>
      </c>
      <c r="B97" s="11">
        <v>0</v>
      </c>
      <c r="C97" s="11">
        <v>659.74</v>
      </c>
      <c r="D97" s="11">
        <v>610.59</v>
      </c>
      <c r="E97" s="11">
        <v>786.15</v>
      </c>
      <c r="F97" s="11">
        <v>1960.17</v>
      </c>
      <c r="G97" s="11">
        <v>554.26</v>
      </c>
      <c r="H97" s="11">
        <v>1465.45</v>
      </c>
      <c r="I97" s="11">
        <v>1549.45</v>
      </c>
      <c r="J97" s="11">
        <v>1276.18</v>
      </c>
      <c r="K97" s="11">
        <v>917.93</v>
      </c>
      <c r="L97" s="11">
        <v>18.43</v>
      </c>
      <c r="M97" s="11">
        <v>844.97</v>
      </c>
      <c r="N97" s="11">
        <v>10643.32</v>
      </c>
      <c r="P97" s="12">
        <v>5</v>
      </c>
      <c r="Q97" s="3" t="s">
        <v>1</v>
      </c>
      <c r="R97" s="3" t="s">
        <v>38</v>
      </c>
      <c r="T97" s="13">
        <f>IF(5 = P97, B97 * -1, B97)</f>
        <v>0</v>
      </c>
      <c r="U97" s="13">
        <f>IF(5 = P97, C97 * -1, C97)</f>
        <v>-659.74</v>
      </c>
      <c r="V97" s="13">
        <f>IF(5 = P97, D97 * -1, D97)</f>
        <v>-610.59</v>
      </c>
      <c r="W97" s="13">
        <f>IF(5 = P97, E97 * -1, E97)</f>
        <v>-786.15</v>
      </c>
      <c r="X97" s="13">
        <f>IF(5 = P97, F97 * -1, F97)</f>
        <v>-1960.17</v>
      </c>
      <c r="Y97" s="13">
        <f>IF(5 = P97, G97 * -1, G97)</f>
        <v>-554.26</v>
      </c>
      <c r="Z97" s="13">
        <f>IF(5 = P97, H97 * -1, H97)</f>
        <v>-1465.45</v>
      </c>
      <c r="AA97" s="13">
        <f>IF(5 = P97, I97 * -1, I97)</f>
        <v>-1549.45</v>
      </c>
      <c r="AB97" s="13">
        <f>IF(5 = P97, J97 * -1, J97)</f>
        <v>-1276.18</v>
      </c>
      <c r="AC97" s="13">
        <f>IF(5 = P97, K97 * -1, K97)</f>
        <v>-917.93</v>
      </c>
      <c r="AD97" s="13">
        <f>IF(5 = P97, L97 * -1, L97)</f>
        <v>-18.43</v>
      </c>
      <c r="AE97" s="13">
        <f>IF(5 = P97, M97 * -1, M97)</f>
        <v>-844.97</v>
      </c>
      <c r="AF97" s="13">
        <f>IF(5 = P97, N97 * -1, N97)</f>
        <v>-10643.32</v>
      </c>
    </row>
    <row r="98" spans="1:32">
      <c r="A98" s="10" t="s">
        <v>106</v>
      </c>
      <c r="B98" s="11">
        <v>1288.76</v>
      </c>
      <c r="C98" s="11">
        <v>1415.32</v>
      </c>
      <c r="D98" s="11">
        <v>99.23</v>
      </c>
      <c r="E98" s="11">
        <v>355.38</v>
      </c>
      <c r="F98" s="11">
        <v>430.41</v>
      </c>
      <c r="G98" s="11">
        <v>509.27</v>
      </c>
      <c r="H98" s="11">
        <v>486.43</v>
      </c>
      <c r="I98" s="11">
        <v>307.23</v>
      </c>
      <c r="J98" s="11">
        <v>210.68</v>
      </c>
      <c r="K98" s="11">
        <v>262.83</v>
      </c>
      <c r="L98" s="11">
        <v>435.95</v>
      </c>
      <c r="M98" s="11">
        <v>40.51</v>
      </c>
      <c r="N98" s="11">
        <v>5842</v>
      </c>
      <c r="P98" s="12">
        <v>5</v>
      </c>
      <c r="Q98" s="3" t="s">
        <v>1</v>
      </c>
      <c r="R98" s="3" t="s">
        <v>38</v>
      </c>
      <c r="T98" s="13">
        <f>IF(5 = P98, B98 * -1, B98)</f>
        <v>-1288.76</v>
      </c>
      <c r="U98" s="13">
        <f>IF(5 = P98, C98 * -1, C98)</f>
        <v>-1415.32</v>
      </c>
      <c r="V98" s="13">
        <f>IF(5 = P98, D98 * -1, D98)</f>
        <v>-99.23</v>
      </c>
      <c r="W98" s="13">
        <f>IF(5 = P98, E98 * -1, E98)</f>
        <v>-355.38</v>
      </c>
      <c r="X98" s="13">
        <f>IF(5 = P98, F98 * -1, F98)</f>
        <v>-430.41</v>
      </c>
      <c r="Y98" s="13">
        <f>IF(5 = P98, G98 * -1, G98)</f>
        <v>-509.27</v>
      </c>
      <c r="Z98" s="13">
        <f>IF(5 = P98, H98 * -1, H98)</f>
        <v>-486.43</v>
      </c>
      <c r="AA98" s="13">
        <f>IF(5 = P98, I98 * -1, I98)</f>
        <v>-307.23</v>
      </c>
      <c r="AB98" s="13">
        <f>IF(5 = P98, J98 * -1, J98)</f>
        <v>-210.68</v>
      </c>
      <c r="AC98" s="13">
        <f>IF(5 = P98, K98 * -1, K98)</f>
        <v>-262.83</v>
      </c>
      <c r="AD98" s="13">
        <f>IF(5 = P98, L98 * -1, L98)</f>
        <v>-435.95</v>
      </c>
      <c r="AE98" s="13">
        <f>IF(5 = P98, M98 * -1, M98)</f>
        <v>-40.51</v>
      </c>
      <c r="AF98" s="13">
        <f>IF(5 = P98, N98 * -1, N98)</f>
        <v>-5842</v>
      </c>
    </row>
    <row r="99" spans="1:32">
      <c r="A99" s="10" t="s">
        <v>107</v>
      </c>
      <c r="B99" s="11">
        <v>7225.35</v>
      </c>
      <c r="C99" s="11">
        <v>4954.9399999999996</v>
      </c>
      <c r="D99" s="11">
        <v>5497.09</v>
      </c>
      <c r="E99" s="11">
        <v>6162.48</v>
      </c>
      <c r="F99" s="11">
        <v>8544.5499999999993</v>
      </c>
      <c r="G99" s="11">
        <v>4402.05</v>
      </c>
      <c r="H99" s="11">
        <v>7555.14</v>
      </c>
      <c r="I99" s="11">
        <v>-353.91</v>
      </c>
      <c r="J99" s="11">
        <v>6404.61</v>
      </c>
      <c r="K99" s="11">
        <v>5242.59</v>
      </c>
      <c r="L99" s="11">
        <v>6434.53</v>
      </c>
      <c r="M99" s="11">
        <v>4992.54</v>
      </c>
      <c r="N99" s="11">
        <v>67061.960000000006</v>
      </c>
      <c r="P99" s="12">
        <v>5</v>
      </c>
      <c r="Q99" s="3" t="s">
        <v>1</v>
      </c>
      <c r="R99" s="3" t="s">
        <v>38</v>
      </c>
      <c r="T99" s="13">
        <f>IF(5 = P99, B99 * -1, B99)</f>
        <v>-7225.35</v>
      </c>
      <c r="U99" s="13">
        <f>IF(5 = P99, C99 * -1, C99)</f>
        <v>-4954.9399999999996</v>
      </c>
      <c r="V99" s="13">
        <f>IF(5 = P99, D99 * -1, D99)</f>
        <v>-5497.09</v>
      </c>
      <c r="W99" s="13">
        <f>IF(5 = P99, E99 * -1, E99)</f>
        <v>-6162.48</v>
      </c>
      <c r="X99" s="13">
        <f>IF(5 = P99, F99 * -1, F99)</f>
        <v>-8544.5499999999993</v>
      </c>
      <c r="Y99" s="13">
        <f>IF(5 = P99, G99 * -1, G99)</f>
        <v>-4402.05</v>
      </c>
      <c r="Z99" s="13">
        <f>IF(5 = P99, H99 * -1, H99)</f>
        <v>-7555.14</v>
      </c>
      <c r="AA99" s="13">
        <f>IF(5 = P99, I99 * -1, I99)</f>
        <v>353.91</v>
      </c>
      <c r="AB99" s="13">
        <f>IF(5 = P99, J99 * -1, J99)</f>
        <v>-6404.61</v>
      </c>
      <c r="AC99" s="13">
        <f>IF(5 = P99, K99 * -1, K99)</f>
        <v>-5242.59</v>
      </c>
      <c r="AD99" s="13">
        <f>IF(5 = P99, L99 * -1, L99)</f>
        <v>-6434.53</v>
      </c>
      <c r="AE99" s="13">
        <f>IF(5 = P99, M99 * -1, M99)</f>
        <v>-4992.54</v>
      </c>
      <c r="AF99" s="13">
        <f>IF(5 = P99, N99 * -1, N99)</f>
        <v>-67061.960000000006</v>
      </c>
    </row>
    <row r="100" spans="1:32">
      <c r="A100" s="10" t="s">
        <v>108</v>
      </c>
      <c r="B100" s="11">
        <v>1344.81</v>
      </c>
      <c r="C100" s="11">
        <v>1456.88</v>
      </c>
      <c r="D100" s="11">
        <v>1201.26</v>
      </c>
      <c r="E100" s="11">
        <v>1201.26</v>
      </c>
      <c r="F100" s="11">
        <v>-519.15</v>
      </c>
      <c r="G100" s="11">
        <v>360.62</v>
      </c>
      <c r="H100" s="11">
        <v>360.62</v>
      </c>
      <c r="I100" s="11">
        <v>-327.52</v>
      </c>
      <c r="J100" s="11">
        <v>257.14999999999998</v>
      </c>
      <c r="K100" s="11">
        <v>157.99</v>
      </c>
      <c r="L100" s="11">
        <v>64.58</v>
      </c>
      <c r="M100" s="11">
        <v>1367.83</v>
      </c>
      <c r="N100" s="11">
        <v>6926.33</v>
      </c>
      <c r="P100" s="12">
        <v>5</v>
      </c>
      <c r="Q100" s="3" t="s">
        <v>1</v>
      </c>
      <c r="R100" s="3" t="s">
        <v>38</v>
      </c>
      <c r="T100" s="13">
        <f>IF(5 = P100, B100 * -1, B100)</f>
        <v>-1344.81</v>
      </c>
      <c r="U100" s="13">
        <f>IF(5 = P100, C100 * -1, C100)</f>
        <v>-1456.88</v>
      </c>
      <c r="V100" s="13">
        <f>IF(5 = P100, D100 * -1, D100)</f>
        <v>-1201.26</v>
      </c>
      <c r="W100" s="13">
        <f>IF(5 = P100, E100 * -1, E100)</f>
        <v>-1201.26</v>
      </c>
      <c r="X100" s="13">
        <f>IF(5 = P100, F100 * -1, F100)</f>
        <v>519.15</v>
      </c>
      <c r="Y100" s="13">
        <f>IF(5 = P100, G100 * -1, G100)</f>
        <v>-360.62</v>
      </c>
      <c r="Z100" s="13">
        <f>IF(5 = P100, H100 * -1, H100)</f>
        <v>-360.62</v>
      </c>
      <c r="AA100" s="13">
        <f>IF(5 = P100, I100 * -1, I100)</f>
        <v>327.52</v>
      </c>
      <c r="AB100" s="13">
        <f>IF(5 = P100, J100 * -1, J100)</f>
        <v>-257.14999999999998</v>
      </c>
      <c r="AC100" s="13">
        <f>IF(5 = P100, K100 * -1, K100)</f>
        <v>-157.99</v>
      </c>
      <c r="AD100" s="13">
        <f>IF(5 = P100, L100 * -1, L100)</f>
        <v>-64.58</v>
      </c>
      <c r="AE100" s="13">
        <f>IF(5 = P100, M100 * -1, M100)</f>
        <v>-1367.83</v>
      </c>
      <c r="AF100" s="13">
        <f>IF(5 = P100, N100 * -1, N100)</f>
        <v>-6926.33</v>
      </c>
    </row>
    <row r="101" spans="1:32">
      <c r="A101" s="10" t="s">
        <v>109</v>
      </c>
      <c r="B101" s="11">
        <v>3214.01</v>
      </c>
      <c r="C101" s="11">
        <v>2010.57</v>
      </c>
      <c r="D101" s="11">
        <v>2788.76</v>
      </c>
      <c r="E101" s="11">
        <v>2612.2399999999998</v>
      </c>
      <c r="F101" s="11">
        <v>2612.34</v>
      </c>
      <c r="G101" s="11">
        <v>1049.8599999999999</v>
      </c>
      <c r="H101" s="11">
        <v>3903.04</v>
      </c>
      <c r="I101" s="11">
        <v>3580.05</v>
      </c>
      <c r="J101" s="11">
        <v>3578.82</v>
      </c>
      <c r="K101" s="11">
        <v>3572.02</v>
      </c>
      <c r="L101" s="11">
        <v>2925.02</v>
      </c>
      <c r="M101" s="11">
        <v>3633.99</v>
      </c>
      <c r="N101" s="11">
        <v>35480.720000000001</v>
      </c>
      <c r="P101" s="12">
        <v>5</v>
      </c>
      <c r="Q101" s="3" t="s">
        <v>1</v>
      </c>
      <c r="R101" s="3" t="s">
        <v>38</v>
      </c>
      <c r="T101" s="13">
        <f>IF(5 = P101, B101 * -1, B101)</f>
        <v>-3214.01</v>
      </c>
      <c r="U101" s="13">
        <f>IF(5 = P101, C101 * -1, C101)</f>
        <v>-2010.57</v>
      </c>
      <c r="V101" s="13">
        <f>IF(5 = P101, D101 * -1, D101)</f>
        <v>-2788.76</v>
      </c>
      <c r="W101" s="13">
        <f>IF(5 = P101, E101 * -1, E101)</f>
        <v>-2612.2399999999998</v>
      </c>
      <c r="X101" s="13">
        <f>IF(5 = P101, F101 * -1, F101)</f>
        <v>-2612.34</v>
      </c>
      <c r="Y101" s="13">
        <f>IF(5 = P101, G101 * -1, G101)</f>
        <v>-1049.8599999999999</v>
      </c>
      <c r="Z101" s="13">
        <f>IF(5 = P101, H101 * -1, H101)</f>
        <v>-3903.04</v>
      </c>
      <c r="AA101" s="13">
        <f>IF(5 = P101, I101 * -1, I101)</f>
        <v>-3580.05</v>
      </c>
      <c r="AB101" s="13">
        <f>IF(5 = P101, J101 * -1, J101)</f>
        <v>-3578.82</v>
      </c>
      <c r="AC101" s="13">
        <f>IF(5 = P101, K101 * -1, K101)</f>
        <v>-3572.02</v>
      </c>
      <c r="AD101" s="13">
        <f>IF(5 = P101, L101 * -1, L101)</f>
        <v>-2925.02</v>
      </c>
      <c r="AE101" s="13">
        <f>IF(5 = P101, M101 * -1, M101)</f>
        <v>-3633.99</v>
      </c>
      <c r="AF101" s="13">
        <f>IF(5 = P101, N101 * -1, N101)</f>
        <v>-35480.720000000001</v>
      </c>
    </row>
    <row r="102" spans="1:32">
      <c r="A102" s="10" t="s">
        <v>110</v>
      </c>
      <c r="B102" s="11">
        <v>0</v>
      </c>
      <c r="C102" s="11">
        <v>0</v>
      </c>
      <c r="D102" s="11">
        <v>886.84</v>
      </c>
      <c r="E102" s="11">
        <v>905.08</v>
      </c>
      <c r="F102" s="11">
        <v>906.26</v>
      </c>
      <c r="G102" s="11">
        <v>155.28</v>
      </c>
      <c r="H102" s="11">
        <v>869.12</v>
      </c>
      <c r="I102" s="11">
        <v>804.5</v>
      </c>
      <c r="J102" s="11">
        <v>802</v>
      </c>
      <c r="K102" s="11">
        <v>891</v>
      </c>
      <c r="L102" s="11">
        <v>841.5</v>
      </c>
      <c r="M102" s="11">
        <v>922.76</v>
      </c>
      <c r="N102" s="11">
        <v>7984.34</v>
      </c>
      <c r="P102" s="12">
        <v>5</v>
      </c>
      <c r="Q102" s="3" t="s">
        <v>1</v>
      </c>
      <c r="R102" s="3" t="s">
        <v>38</v>
      </c>
      <c r="T102" s="13">
        <f>IF(5 = P102, B102 * -1, B102)</f>
        <v>0</v>
      </c>
      <c r="U102" s="13">
        <f>IF(5 = P102, C102 * -1, C102)</f>
        <v>0</v>
      </c>
      <c r="V102" s="13">
        <f>IF(5 = P102, D102 * -1, D102)</f>
        <v>-886.84</v>
      </c>
      <c r="W102" s="13">
        <f>IF(5 = P102, E102 * -1, E102)</f>
        <v>-905.08</v>
      </c>
      <c r="X102" s="13">
        <f>IF(5 = P102, F102 * -1, F102)</f>
        <v>-906.26</v>
      </c>
      <c r="Y102" s="13">
        <f>IF(5 = P102, G102 * -1, G102)</f>
        <v>-155.28</v>
      </c>
      <c r="Z102" s="13">
        <f>IF(5 = P102, H102 * -1, H102)</f>
        <v>-869.12</v>
      </c>
      <c r="AA102" s="13">
        <f>IF(5 = P102, I102 * -1, I102)</f>
        <v>-804.5</v>
      </c>
      <c r="AB102" s="13">
        <f>IF(5 = P102, J102 * -1, J102)</f>
        <v>-802</v>
      </c>
      <c r="AC102" s="13">
        <f>IF(5 = P102, K102 * -1, K102)</f>
        <v>-891</v>
      </c>
      <c r="AD102" s="13">
        <f>IF(5 = P102, L102 * -1, L102)</f>
        <v>-841.5</v>
      </c>
      <c r="AE102" s="13">
        <f>IF(5 = P102, M102 * -1, M102)</f>
        <v>-922.76</v>
      </c>
      <c r="AF102" s="13">
        <f>IF(5 = P102, N102 * -1, N102)</f>
        <v>-7984.34</v>
      </c>
    </row>
    <row r="103" spans="1:32">
      <c r="A103" s="10" t="s">
        <v>111</v>
      </c>
      <c r="B103" s="11">
        <v>1543.86</v>
      </c>
      <c r="C103" s="11">
        <v>1508.2</v>
      </c>
      <c r="D103" s="11">
        <v>1703.33</v>
      </c>
      <c r="E103" s="11">
        <v>1647.37</v>
      </c>
      <c r="F103" s="11">
        <v>1871.21</v>
      </c>
      <c r="G103" s="11">
        <v>1656.77</v>
      </c>
      <c r="H103" s="11">
        <v>1615.21</v>
      </c>
      <c r="I103" s="11">
        <v>1640.17</v>
      </c>
      <c r="J103" s="11">
        <v>1572.54</v>
      </c>
      <c r="K103" s="11">
        <v>1729.11</v>
      </c>
      <c r="L103" s="11">
        <v>1742.78</v>
      </c>
      <c r="M103" s="11">
        <v>1879.71</v>
      </c>
      <c r="N103" s="11">
        <v>20110.259999999998</v>
      </c>
      <c r="P103" s="12">
        <v>5</v>
      </c>
      <c r="Q103" s="3" t="s">
        <v>1</v>
      </c>
      <c r="R103" s="3" t="s">
        <v>38</v>
      </c>
      <c r="T103" s="13">
        <f>IF(5 = P103, B103 * -1, B103)</f>
        <v>-1543.86</v>
      </c>
      <c r="U103" s="13">
        <f>IF(5 = P103, C103 * -1, C103)</f>
        <v>-1508.2</v>
      </c>
      <c r="V103" s="13">
        <f>IF(5 = P103, D103 * -1, D103)</f>
        <v>-1703.33</v>
      </c>
      <c r="W103" s="13">
        <f>IF(5 = P103, E103 * -1, E103)</f>
        <v>-1647.37</v>
      </c>
      <c r="X103" s="13">
        <f>IF(5 = P103, F103 * -1, F103)</f>
        <v>-1871.21</v>
      </c>
      <c r="Y103" s="13">
        <f>IF(5 = P103, G103 * -1, G103)</f>
        <v>-1656.77</v>
      </c>
      <c r="Z103" s="13">
        <f>IF(5 = P103, H103 * -1, H103)</f>
        <v>-1615.21</v>
      </c>
      <c r="AA103" s="13">
        <f>IF(5 = P103, I103 * -1, I103)</f>
        <v>-1640.17</v>
      </c>
      <c r="AB103" s="13">
        <f>IF(5 = P103, J103 * -1, J103)</f>
        <v>-1572.54</v>
      </c>
      <c r="AC103" s="13">
        <f>IF(5 = P103, K103 * -1, K103)</f>
        <v>-1729.11</v>
      </c>
      <c r="AD103" s="13">
        <f>IF(5 = P103, L103 * -1, L103)</f>
        <v>-1742.78</v>
      </c>
      <c r="AE103" s="13">
        <f>IF(5 = P103, M103 * -1, M103)</f>
        <v>-1879.71</v>
      </c>
      <c r="AF103" s="13">
        <f>IF(5 = P103, N103 * -1, N103)</f>
        <v>-20110.259999999998</v>
      </c>
    </row>
    <row r="104" spans="1:32">
      <c r="A104" s="14" t="s">
        <v>104</v>
      </c>
      <c r="B104" s="15">
        <f>IF(5 = P104, T104 * -1, T104)</f>
        <v>14616.79</v>
      </c>
      <c r="C104" s="15">
        <f>IF(5 = P104, U104 * -1, U104)</f>
        <v>12005.650000000001</v>
      </c>
      <c r="D104" s="15">
        <f>IF(5 = P104, V104 * -1, V104)</f>
        <v>12787.1</v>
      </c>
      <c r="E104" s="15">
        <f>IF(5 = P104, W104 * -1, W104)</f>
        <v>13669.96</v>
      </c>
      <c r="F104" s="15">
        <f>IF(5 = P104, X104 * -1, X104)</f>
        <v>15805.79</v>
      </c>
      <c r="G104" s="15">
        <f>IF(5 = P104, Y104 * -1, Y104)</f>
        <v>8688.1099999999988</v>
      </c>
      <c r="H104" s="15">
        <f>IF(5 = P104, Z104 * -1, Z104)</f>
        <v>16255.010000000002</v>
      </c>
      <c r="I104" s="15">
        <f>IF(5 = P104, AA104 * -1, AA104)</f>
        <v>7199.97</v>
      </c>
      <c r="J104" s="15">
        <f>IF(5 = P104, AB104 * -1, AB104)</f>
        <v>14101.98</v>
      </c>
      <c r="K104" s="15">
        <f>IF(5 = P104, AC104 * -1, AC104)</f>
        <v>12773.470000000001</v>
      </c>
      <c r="L104" s="15">
        <f>IF(5 = P104, AD104 * -1, AD104)</f>
        <v>12462.79</v>
      </c>
      <c r="M104" s="15">
        <f>IF(5 = P104, AE104 * -1, AE104)</f>
        <v>13682.310000000001</v>
      </c>
      <c r="N104" s="15">
        <f>IF(5 = P104, AF104 * -1, AF104)</f>
        <v>154048.93000000002</v>
      </c>
      <c r="P104" s="16">
        <v>5</v>
      </c>
      <c r="Q104" s="17" t="str">
        <f>Q103</f>
        <v>Pacific Bay Club</v>
      </c>
      <c r="R104" s="17" t="str">
        <f>R103</f>
        <v>PBC</v>
      </c>
      <c r="S104" s="16">
        <f>S103</f>
        <v>0</v>
      </c>
      <c r="T104" s="18">
        <f>SUM(T97:T103)</f>
        <v>-14616.79</v>
      </c>
      <c r="U104" s="18">
        <f>SUM(U97:U103)</f>
        <v>-12005.650000000001</v>
      </c>
      <c r="V104" s="18">
        <f>SUM(V97:V103)</f>
        <v>-12787.1</v>
      </c>
      <c r="W104" s="18">
        <f>SUM(W97:W103)</f>
        <v>-13669.96</v>
      </c>
      <c r="X104" s="18">
        <f>SUM(X97:X103)</f>
        <v>-15805.79</v>
      </c>
      <c r="Y104" s="18">
        <f>SUM(Y97:Y103)</f>
        <v>-8688.1099999999988</v>
      </c>
      <c r="Z104" s="18">
        <f>SUM(Z97:Z103)</f>
        <v>-16255.010000000002</v>
      </c>
      <c r="AA104" s="18">
        <f>SUM(AA97:AA103)</f>
        <v>-7199.97</v>
      </c>
      <c r="AB104" s="18">
        <f>SUM(AB97:AB103)</f>
        <v>-14101.98</v>
      </c>
      <c r="AC104" s="18">
        <f>SUM(AC97:AC103)</f>
        <v>-12773.470000000001</v>
      </c>
      <c r="AD104" s="18">
        <f>SUM(AD97:AD103)</f>
        <v>-12462.79</v>
      </c>
      <c r="AE104" s="18">
        <f>SUM(AE97:AE103)</f>
        <v>-13682.310000000001</v>
      </c>
      <c r="AF104" s="18">
        <f>SUM(AF97:AF103)</f>
        <v>-154048.93000000002</v>
      </c>
    </row>
    <row r="106" spans="1:32">
      <c r="A106" s="9" t="s">
        <v>112</v>
      </c>
    </row>
    <row r="107" spans="1:32">
      <c r="A107" s="10" t="s">
        <v>113</v>
      </c>
      <c r="B107" s="11">
        <v>329.77</v>
      </c>
      <c r="C107" s="11">
        <v>26.64</v>
      </c>
      <c r="D107" s="11">
        <v>802.51</v>
      </c>
      <c r="E107" s="11">
        <v>204.21</v>
      </c>
      <c r="F107" s="11">
        <v>356.62</v>
      </c>
      <c r="G107" s="11">
        <v>423.46</v>
      </c>
      <c r="H107" s="11">
        <v>175.21</v>
      </c>
      <c r="I107" s="11">
        <v>122.72</v>
      </c>
      <c r="J107" s="11">
        <v>487.29</v>
      </c>
      <c r="K107" s="11">
        <v>104.61</v>
      </c>
      <c r="L107" s="11">
        <v>257.01</v>
      </c>
      <c r="M107" s="11">
        <v>204.31</v>
      </c>
      <c r="N107" s="11">
        <v>3494.36</v>
      </c>
      <c r="P107" s="12">
        <v>5</v>
      </c>
      <c r="Q107" s="3" t="s">
        <v>1</v>
      </c>
      <c r="R107" s="3" t="s">
        <v>38</v>
      </c>
      <c r="T107" s="13">
        <f>IF(5 = P107, B107 * -1, B107)</f>
        <v>-329.77</v>
      </c>
      <c r="U107" s="13">
        <f>IF(5 = P107, C107 * -1, C107)</f>
        <v>-26.64</v>
      </c>
      <c r="V107" s="13">
        <f>IF(5 = P107, D107 * -1, D107)</f>
        <v>-802.51</v>
      </c>
      <c r="W107" s="13">
        <f>IF(5 = P107, E107 * -1, E107)</f>
        <v>-204.21</v>
      </c>
      <c r="X107" s="13">
        <f>IF(5 = P107, F107 * -1, F107)</f>
        <v>-356.62</v>
      </c>
      <c r="Y107" s="13">
        <f>IF(5 = P107, G107 * -1, G107)</f>
        <v>-423.46</v>
      </c>
      <c r="Z107" s="13">
        <f>IF(5 = P107, H107 * -1, H107)</f>
        <v>-175.21</v>
      </c>
      <c r="AA107" s="13">
        <f>IF(5 = P107, I107 * -1, I107)</f>
        <v>-122.72</v>
      </c>
      <c r="AB107" s="13">
        <f>IF(5 = P107, J107 * -1, J107)</f>
        <v>-487.29</v>
      </c>
      <c r="AC107" s="13">
        <f>IF(5 = P107, K107 * -1, K107)</f>
        <v>-104.61</v>
      </c>
      <c r="AD107" s="13">
        <f>IF(5 = P107, L107 * -1, L107)</f>
        <v>-257.01</v>
      </c>
      <c r="AE107" s="13">
        <f>IF(5 = P107, M107 * -1, M107)</f>
        <v>-204.31</v>
      </c>
      <c r="AF107" s="13">
        <f>IF(5 = P107, N107 * -1, N107)</f>
        <v>-3494.36</v>
      </c>
    </row>
    <row r="108" spans="1:32">
      <c r="A108" s="10" t="s">
        <v>114</v>
      </c>
      <c r="B108" s="11">
        <v>94.48</v>
      </c>
      <c r="C108" s="11">
        <v>953.8</v>
      </c>
      <c r="D108" s="11">
        <v>796.66</v>
      </c>
      <c r="E108" s="11">
        <v>499.34</v>
      </c>
      <c r="F108" s="11">
        <v>676.81</v>
      </c>
      <c r="G108" s="11">
        <v>164.79</v>
      </c>
      <c r="H108" s="11">
        <v>0</v>
      </c>
      <c r="I108" s="11">
        <v>156.99</v>
      </c>
      <c r="J108" s="11">
        <v>406.46</v>
      </c>
      <c r="K108" s="11">
        <v>734.37</v>
      </c>
      <c r="L108" s="11">
        <v>136.97999999999999</v>
      </c>
      <c r="M108" s="11">
        <v>13.01</v>
      </c>
      <c r="N108" s="11">
        <v>4633.6899999999996</v>
      </c>
      <c r="P108" s="12">
        <v>5</v>
      </c>
      <c r="Q108" s="3" t="s">
        <v>1</v>
      </c>
      <c r="R108" s="3" t="s">
        <v>38</v>
      </c>
      <c r="T108" s="13">
        <f>IF(5 = P108, B108 * -1, B108)</f>
        <v>-94.48</v>
      </c>
      <c r="U108" s="13">
        <f>IF(5 = P108, C108 * -1, C108)</f>
        <v>-953.8</v>
      </c>
      <c r="V108" s="13">
        <f>IF(5 = P108, D108 * -1, D108)</f>
        <v>-796.66</v>
      </c>
      <c r="W108" s="13">
        <f>IF(5 = P108, E108 * -1, E108)</f>
        <v>-499.34</v>
      </c>
      <c r="X108" s="13">
        <f>IF(5 = P108, F108 * -1, F108)</f>
        <v>-676.81</v>
      </c>
      <c r="Y108" s="13">
        <f>IF(5 = P108, G108 * -1, G108)</f>
        <v>-164.79</v>
      </c>
      <c r="Z108" s="13">
        <f>IF(5 = P108, H108 * -1, H108)</f>
        <v>0</v>
      </c>
      <c r="AA108" s="13">
        <f>IF(5 = P108, I108 * -1, I108)</f>
        <v>-156.99</v>
      </c>
      <c r="AB108" s="13">
        <f>IF(5 = P108, J108 * -1, J108)</f>
        <v>-406.46</v>
      </c>
      <c r="AC108" s="13">
        <f>IF(5 = P108, K108 * -1, K108)</f>
        <v>-734.37</v>
      </c>
      <c r="AD108" s="13">
        <f>IF(5 = P108, L108 * -1, L108)</f>
        <v>-136.97999999999999</v>
      </c>
      <c r="AE108" s="13">
        <f>IF(5 = P108, M108 * -1, M108)</f>
        <v>-13.01</v>
      </c>
      <c r="AF108" s="13">
        <f>IF(5 = P108, N108 * -1, N108)</f>
        <v>-4633.6899999999996</v>
      </c>
    </row>
    <row r="109" spans="1:32">
      <c r="A109" s="10" t="s">
        <v>115</v>
      </c>
      <c r="B109" s="11">
        <v>632.61</v>
      </c>
      <c r="C109" s="11">
        <v>204.06</v>
      </c>
      <c r="D109" s="11">
        <v>0</v>
      </c>
      <c r="E109" s="11">
        <v>0</v>
      </c>
      <c r="F109" s="11">
        <v>607.14</v>
      </c>
      <c r="G109" s="11">
        <v>125</v>
      </c>
      <c r="H109" s="11">
        <v>0</v>
      </c>
      <c r="I109" s="11">
        <v>0</v>
      </c>
      <c r="J109" s="11">
        <v>0</v>
      </c>
      <c r="K109" s="11">
        <v>40</v>
      </c>
      <c r="L109" s="11">
        <v>0</v>
      </c>
      <c r="M109" s="11">
        <v>0</v>
      </c>
      <c r="N109" s="11">
        <v>1608.81</v>
      </c>
      <c r="P109" s="12">
        <v>5</v>
      </c>
      <c r="Q109" s="3" t="s">
        <v>1</v>
      </c>
      <c r="R109" s="3" t="s">
        <v>38</v>
      </c>
      <c r="T109" s="13">
        <f>IF(5 = P109, B109 * -1, B109)</f>
        <v>-632.61</v>
      </c>
      <c r="U109" s="13">
        <f>IF(5 = P109, C109 * -1, C109)</f>
        <v>-204.06</v>
      </c>
      <c r="V109" s="13">
        <f>IF(5 = P109, D109 * -1, D109)</f>
        <v>0</v>
      </c>
      <c r="W109" s="13">
        <f>IF(5 = P109, E109 * -1, E109)</f>
        <v>0</v>
      </c>
      <c r="X109" s="13">
        <f>IF(5 = P109, F109 * -1, F109)</f>
        <v>-607.14</v>
      </c>
      <c r="Y109" s="13">
        <f>IF(5 = P109, G109 * -1, G109)</f>
        <v>-125</v>
      </c>
      <c r="Z109" s="13">
        <f>IF(5 = P109, H109 * -1, H109)</f>
        <v>0</v>
      </c>
      <c r="AA109" s="13">
        <f>IF(5 = P109, I109 * -1, I109)</f>
        <v>0</v>
      </c>
      <c r="AB109" s="13">
        <f>IF(5 = P109, J109 * -1, J109)</f>
        <v>0</v>
      </c>
      <c r="AC109" s="13">
        <f>IF(5 = P109, K109 * -1, K109)</f>
        <v>-40</v>
      </c>
      <c r="AD109" s="13">
        <f>IF(5 = P109, L109 * -1, L109)</f>
        <v>0</v>
      </c>
      <c r="AE109" s="13">
        <f>IF(5 = P109, M109 * -1, M109)</f>
        <v>0</v>
      </c>
      <c r="AF109" s="13">
        <f>IF(5 = P109, N109 * -1, N109)</f>
        <v>-1608.81</v>
      </c>
    </row>
    <row r="110" spans="1:32">
      <c r="A110" s="10" t="s">
        <v>116</v>
      </c>
      <c r="B110" s="11">
        <v>85</v>
      </c>
      <c r="C110" s="11">
        <v>225</v>
      </c>
      <c r="D110" s="11">
        <v>1049</v>
      </c>
      <c r="E110" s="11">
        <v>1185</v>
      </c>
      <c r="F110" s="11">
        <v>480</v>
      </c>
      <c r="G110" s="11">
        <v>820</v>
      </c>
      <c r="H110" s="11">
        <v>235</v>
      </c>
      <c r="I110" s="11">
        <v>225</v>
      </c>
      <c r="J110" s="11">
        <v>465</v>
      </c>
      <c r="K110" s="11">
        <v>420</v>
      </c>
      <c r="L110" s="11">
        <v>505</v>
      </c>
      <c r="M110" s="11">
        <v>245</v>
      </c>
      <c r="N110" s="11">
        <v>5939</v>
      </c>
      <c r="P110" s="12">
        <v>5</v>
      </c>
      <c r="Q110" s="3" t="s">
        <v>1</v>
      </c>
      <c r="R110" s="3" t="s">
        <v>38</v>
      </c>
      <c r="T110" s="13">
        <f>IF(5 = P110, B110 * -1, B110)</f>
        <v>-85</v>
      </c>
      <c r="U110" s="13">
        <f>IF(5 = P110, C110 * -1, C110)</f>
        <v>-225</v>
      </c>
      <c r="V110" s="13">
        <f>IF(5 = P110, D110 * -1, D110)</f>
        <v>-1049</v>
      </c>
      <c r="W110" s="13">
        <f>IF(5 = P110, E110 * -1, E110)</f>
        <v>-1185</v>
      </c>
      <c r="X110" s="13">
        <f>IF(5 = P110, F110 * -1, F110)</f>
        <v>-480</v>
      </c>
      <c r="Y110" s="13">
        <f>IF(5 = P110, G110 * -1, G110)</f>
        <v>-820</v>
      </c>
      <c r="Z110" s="13">
        <f>IF(5 = P110, H110 * -1, H110)</f>
        <v>-235</v>
      </c>
      <c r="AA110" s="13">
        <f>IF(5 = P110, I110 * -1, I110)</f>
        <v>-225</v>
      </c>
      <c r="AB110" s="13">
        <f>IF(5 = P110, J110 * -1, J110)</f>
        <v>-465</v>
      </c>
      <c r="AC110" s="13">
        <f>IF(5 = P110, K110 * -1, K110)</f>
        <v>-420</v>
      </c>
      <c r="AD110" s="13">
        <f>IF(5 = P110, L110 * -1, L110)</f>
        <v>-505</v>
      </c>
      <c r="AE110" s="13">
        <f>IF(5 = P110, M110 * -1, M110)</f>
        <v>-245</v>
      </c>
      <c r="AF110" s="13">
        <f>IF(5 = P110, N110 * -1, N110)</f>
        <v>-5939</v>
      </c>
    </row>
    <row r="111" spans="1:32">
      <c r="A111" s="10" t="s">
        <v>117</v>
      </c>
      <c r="B111" s="11">
        <v>0</v>
      </c>
      <c r="C111" s="11">
        <v>625</v>
      </c>
      <c r="D111" s="11">
        <v>1210</v>
      </c>
      <c r="E111" s="11">
        <v>870</v>
      </c>
      <c r="F111" s="11">
        <v>905</v>
      </c>
      <c r="G111" s="11">
        <v>0</v>
      </c>
      <c r="H111" s="11">
        <v>0</v>
      </c>
      <c r="I111" s="11">
        <v>500</v>
      </c>
      <c r="J111" s="11">
        <v>0</v>
      </c>
      <c r="K111" s="11">
        <v>350</v>
      </c>
      <c r="L111" s="11">
        <v>480</v>
      </c>
      <c r="M111" s="11">
        <v>395</v>
      </c>
      <c r="N111" s="11">
        <v>5335</v>
      </c>
      <c r="P111" s="12">
        <v>5</v>
      </c>
      <c r="Q111" s="3" t="s">
        <v>1</v>
      </c>
      <c r="R111" s="3" t="s">
        <v>38</v>
      </c>
      <c r="T111" s="13">
        <f>IF(5 = P111, B111 * -1, B111)</f>
        <v>0</v>
      </c>
      <c r="U111" s="13">
        <f>IF(5 = P111, C111 * -1, C111)</f>
        <v>-625</v>
      </c>
      <c r="V111" s="13">
        <f>IF(5 = P111, D111 * -1, D111)</f>
        <v>-1210</v>
      </c>
      <c r="W111" s="13">
        <f>IF(5 = P111, E111 * -1, E111)</f>
        <v>-870</v>
      </c>
      <c r="X111" s="13">
        <f>IF(5 = P111, F111 * -1, F111)</f>
        <v>-905</v>
      </c>
      <c r="Y111" s="13">
        <f>IF(5 = P111, G111 * -1, G111)</f>
        <v>0</v>
      </c>
      <c r="Z111" s="13">
        <f>IF(5 = P111, H111 * -1, H111)</f>
        <v>0</v>
      </c>
      <c r="AA111" s="13">
        <f>IF(5 = P111, I111 * -1, I111)</f>
        <v>-500</v>
      </c>
      <c r="AB111" s="13">
        <f>IF(5 = P111, J111 * -1, J111)</f>
        <v>0</v>
      </c>
      <c r="AC111" s="13">
        <f>IF(5 = P111, K111 * -1, K111)</f>
        <v>-350</v>
      </c>
      <c r="AD111" s="13">
        <f>IF(5 = P111, L111 * -1, L111)</f>
        <v>-480</v>
      </c>
      <c r="AE111" s="13">
        <f>IF(5 = P111, M111 * -1, M111)</f>
        <v>-395</v>
      </c>
      <c r="AF111" s="13">
        <f>IF(5 = P111, N111 * -1, N111)</f>
        <v>-5335</v>
      </c>
    </row>
    <row r="112" spans="1:32">
      <c r="A112" s="14" t="s">
        <v>112</v>
      </c>
      <c r="B112" s="15">
        <f>IF(5 = P112, T112 * -1, T112)</f>
        <v>1141.8600000000001</v>
      </c>
      <c r="C112" s="15">
        <f>IF(5 = P112, U112 * -1, U112)</f>
        <v>2034.5</v>
      </c>
      <c r="D112" s="15">
        <f>IF(5 = P112, V112 * -1, V112)</f>
        <v>3858.17</v>
      </c>
      <c r="E112" s="15">
        <f>IF(5 = P112, W112 * -1, W112)</f>
        <v>2758.55</v>
      </c>
      <c r="F112" s="15">
        <f>IF(5 = P112, X112 * -1, X112)</f>
        <v>3025.5699999999997</v>
      </c>
      <c r="G112" s="15">
        <f>IF(5 = P112, Y112 * -1, Y112)</f>
        <v>1533.25</v>
      </c>
      <c r="H112" s="15">
        <f>IF(5 = P112, Z112 * -1, Z112)</f>
        <v>410.21000000000004</v>
      </c>
      <c r="I112" s="15">
        <f>IF(5 = P112, AA112 * -1, AA112)</f>
        <v>1004.71</v>
      </c>
      <c r="J112" s="15">
        <f>IF(5 = P112, AB112 * -1, AB112)</f>
        <v>1358.75</v>
      </c>
      <c r="K112" s="15">
        <f>IF(5 = P112, AC112 * -1, AC112)</f>
        <v>1648.98</v>
      </c>
      <c r="L112" s="15">
        <f>IF(5 = P112, AD112 * -1, AD112)</f>
        <v>1378.99</v>
      </c>
      <c r="M112" s="15">
        <f>IF(5 = P112, AE112 * -1, AE112)</f>
        <v>857.31999999999994</v>
      </c>
      <c r="N112" s="15">
        <f>IF(5 = P112, AF112 * -1, AF112)</f>
        <v>21010.86</v>
      </c>
      <c r="P112" s="16">
        <v>5</v>
      </c>
      <c r="Q112" s="17" t="str">
        <f>Q111</f>
        <v>Pacific Bay Club</v>
      </c>
      <c r="R112" s="17" t="str">
        <f>R111</f>
        <v>PBC</v>
      </c>
      <c r="S112" s="16">
        <f>S111</f>
        <v>0</v>
      </c>
      <c r="T112" s="18">
        <f>SUM(T107:T111)</f>
        <v>-1141.8600000000001</v>
      </c>
      <c r="U112" s="18">
        <f>SUM(U107:U111)</f>
        <v>-2034.5</v>
      </c>
      <c r="V112" s="18">
        <f>SUM(V107:V111)</f>
        <v>-3858.17</v>
      </c>
      <c r="W112" s="18">
        <f>SUM(W107:W111)</f>
        <v>-2758.55</v>
      </c>
      <c r="X112" s="18">
        <f>SUM(X107:X111)</f>
        <v>-3025.5699999999997</v>
      </c>
      <c r="Y112" s="18">
        <f>SUM(Y107:Y111)</f>
        <v>-1533.25</v>
      </c>
      <c r="Z112" s="18">
        <f>SUM(Z107:Z111)</f>
        <v>-410.21000000000004</v>
      </c>
      <c r="AA112" s="18">
        <f>SUM(AA107:AA111)</f>
        <v>-1004.71</v>
      </c>
      <c r="AB112" s="18">
        <f>SUM(AB107:AB111)</f>
        <v>-1358.75</v>
      </c>
      <c r="AC112" s="18">
        <f>SUM(AC107:AC111)</f>
        <v>-1648.98</v>
      </c>
      <c r="AD112" s="18">
        <f>SUM(AD107:AD111)</f>
        <v>-1378.99</v>
      </c>
      <c r="AE112" s="18">
        <f>SUM(AE107:AE111)</f>
        <v>-857.31999999999994</v>
      </c>
      <c r="AF112" s="18">
        <f>SUM(AF107:AF111)</f>
        <v>-21010.86</v>
      </c>
    </row>
    <row r="114" spans="1:32">
      <c r="A114" s="9" t="s">
        <v>118</v>
      </c>
    </row>
    <row r="115" spans="1:32">
      <c r="A115" s="10" t="s">
        <v>119</v>
      </c>
      <c r="B115" s="11">
        <v>1591.2</v>
      </c>
      <c r="C115" s="11">
        <v>1591.2</v>
      </c>
      <c r="D115" s="11">
        <v>1591.2</v>
      </c>
      <c r="E115" s="11">
        <v>1591.2</v>
      </c>
      <c r="F115" s="11">
        <v>1591.2</v>
      </c>
      <c r="G115" s="11">
        <v>1591.2</v>
      </c>
      <c r="H115" s="11">
        <v>1591.2</v>
      </c>
      <c r="I115" s="11">
        <v>1591.2</v>
      </c>
      <c r="J115" s="11">
        <v>1591.2</v>
      </c>
      <c r="K115" s="11">
        <v>1591.2</v>
      </c>
      <c r="L115" s="11">
        <v>1591.32</v>
      </c>
      <c r="M115" s="11">
        <v>1638.87</v>
      </c>
      <c r="N115" s="11">
        <v>19142.189999999999</v>
      </c>
      <c r="P115" s="12">
        <v>5</v>
      </c>
      <c r="Q115" s="3" t="s">
        <v>1</v>
      </c>
      <c r="R115" s="3" t="s">
        <v>38</v>
      </c>
      <c r="T115" s="13">
        <f>IF(5 = P115, B115 * -1, B115)</f>
        <v>-1591.2</v>
      </c>
      <c r="U115" s="13">
        <f>IF(5 = P115, C115 * -1, C115)</f>
        <v>-1591.2</v>
      </c>
      <c r="V115" s="13">
        <f>IF(5 = P115, D115 * -1, D115)</f>
        <v>-1591.2</v>
      </c>
      <c r="W115" s="13">
        <f>IF(5 = P115, E115 * -1, E115)</f>
        <v>-1591.2</v>
      </c>
      <c r="X115" s="13">
        <f>IF(5 = P115, F115 * -1, F115)</f>
        <v>-1591.2</v>
      </c>
      <c r="Y115" s="13">
        <f>IF(5 = P115, G115 * -1, G115)</f>
        <v>-1591.2</v>
      </c>
      <c r="Z115" s="13">
        <f>IF(5 = P115, H115 * -1, H115)</f>
        <v>-1591.2</v>
      </c>
      <c r="AA115" s="13">
        <f>IF(5 = P115, I115 * -1, I115)</f>
        <v>-1591.2</v>
      </c>
      <c r="AB115" s="13">
        <f>IF(5 = P115, J115 * -1, J115)</f>
        <v>-1591.2</v>
      </c>
      <c r="AC115" s="13">
        <f>IF(5 = P115, K115 * -1, K115)</f>
        <v>-1591.2</v>
      </c>
      <c r="AD115" s="13">
        <f>IF(5 = P115, L115 * -1, L115)</f>
        <v>-1591.32</v>
      </c>
      <c r="AE115" s="13">
        <f>IF(5 = P115, M115 * -1, M115)</f>
        <v>-1638.87</v>
      </c>
      <c r="AF115" s="13">
        <f>IF(5 = P115, N115 * -1, N115)</f>
        <v>-19142.189999999999</v>
      </c>
    </row>
    <row r="116" spans="1:32">
      <c r="A116" s="10" t="s">
        <v>120</v>
      </c>
      <c r="B116" s="11">
        <v>0</v>
      </c>
      <c r="C116" s="11">
        <v>147.57</v>
      </c>
      <c r="D116" s="11">
        <v>147.57</v>
      </c>
      <c r="E116" s="11">
        <v>198.98</v>
      </c>
      <c r="F116" s="11">
        <v>487.46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981.58</v>
      </c>
      <c r="P116" s="12">
        <v>5</v>
      </c>
      <c r="Q116" s="3" t="s">
        <v>1</v>
      </c>
      <c r="R116" s="3" t="s">
        <v>38</v>
      </c>
      <c r="T116" s="13">
        <f>IF(5 = P116, B116 * -1, B116)</f>
        <v>0</v>
      </c>
      <c r="U116" s="13">
        <f>IF(5 = P116, C116 * -1, C116)</f>
        <v>-147.57</v>
      </c>
      <c r="V116" s="13">
        <f>IF(5 = P116, D116 * -1, D116)</f>
        <v>-147.57</v>
      </c>
      <c r="W116" s="13">
        <f>IF(5 = P116, E116 * -1, E116)</f>
        <v>-198.98</v>
      </c>
      <c r="X116" s="13">
        <f>IF(5 = P116, F116 * -1, F116)</f>
        <v>-487.46</v>
      </c>
      <c r="Y116" s="13">
        <f>IF(5 = P116, G116 * -1, G116)</f>
        <v>0</v>
      </c>
      <c r="Z116" s="13">
        <f>IF(5 = P116, H116 * -1, H116)</f>
        <v>0</v>
      </c>
      <c r="AA116" s="13">
        <f>IF(5 = P116, I116 * -1, I116)</f>
        <v>0</v>
      </c>
      <c r="AB116" s="13">
        <f>IF(5 = P116, J116 * -1, J116)</f>
        <v>0</v>
      </c>
      <c r="AC116" s="13">
        <f>IF(5 = P116, K116 * -1, K116)</f>
        <v>0</v>
      </c>
      <c r="AD116" s="13">
        <f>IF(5 = P116, L116 * -1, L116)</f>
        <v>0</v>
      </c>
      <c r="AE116" s="13">
        <f>IF(5 = P116, M116 * -1, M116)</f>
        <v>0</v>
      </c>
      <c r="AF116" s="13">
        <f>IF(5 = P116, N116 * -1, N116)</f>
        <v>-981.58</v>
      </c>
    </row>
    <row r="117" spans="1:32">
      <c r="A117" s="10" t="s">
        <v>121</v>
      </c>
      <c r="B117" s="11">
        <v>4200</v>
      </c>
      <c r="C117" s="11">
        <v>2700</v>
      </c>
      <c r="D117" s="11">
        <v>2700</v>
      </c>
      <c r="E117" s="11">
        <v>2700</v>
      </c>
      <c r="F117" s="11">
        <v>2700</v>
      </c>
      <c r="G117" s="11">
        <v>2700</v>
      </c>
      <c r="H117" s="11">
        <v>2700</v>
      </c>
      <c r="I117" s="11">
        <v>2700</v>
      </c>
      <c r="J117" s="11">
        <v>2700</v>
      </c>
      <c r="K117" s="11">
        <v>3500</v>
      </c>
      <c r="L117" s="11">
        <v>-550</v>
      </c>
      <c r="M117" s="11">
        <v>3100</v>
      </c>
      <c r="N117" s="11">
        <v>31850</v>
      </c>
      <c r="P117" s="12">
        <v>5</v>
      </c>
      <c r="Q117" s="3" t="s">
        <v>1</v>
      </c>
      <c r="R117" s="3" t="s">
        <v>38</v>
      </c>
      <c r="T117" s="13">
        <f>IF(5 = P117, B117 * -1, B117)</f>
        <v>-4200</v>
      </c>
      <c r="U117" s="13">
        <f>IF(5 = P117, C117 * -1, C117)</f>
        <v>-2700</v>
      </c>
      <c r="V117" s="13">
        <f>IF(5 = P117, D117 * -1, D117)</f>
        <v>-2700</v>
      </c>
      <c r="W117" s="13">
        <f>IF(5 = P117, E117 * -1, E117)</f>
        <v>-2700</v>
      </c>
      <c r="X117" s="13">
        <f>IF(5 = P117, F117 * -1, F117)</f>
        <v>-2700</v>
      </c>
      <c r="Y117" s="13">
        <f>IF(5 = P117, G117 * -1, G117)</f>
        <v>-2700</v>
      </c>
      <c r="Z117" s="13">
        <f>IF(5 = P117, H117 * -1, H117)</f>
        <v>-2700</v>
      </c>
      <c r="AA117" s="13">
        <f>IF(5 = P117, I117 * -1, I117)</f>
        <v>-2700</v>
      </c>
      <c r="AB117" s="13">
        <f>IF(5 = P117, J117 * -1, J117)</f>
        <v>-2700</v>
      </c>
      <c r="AC117" s="13">
        <f>IF(5 = P117, K117 * -1, K117)</f>
        <v>-3500</v>
      </c>
      <c r="AD117" s="13">
        <f>IF(5 = P117, L117 * -1, L117)</f>
        <v>550</v>
      </c>
      <c r="AE117" s="13">
        <f>IF(5 = P117, M117 * -1, M117)</f>
        <v>-3100</v>
      </c>
      <c r="AF117" s="13">
        <f>IF(5 = P117, N117 * -1, N117)</f>
        <v>-31850</v>
      </c>
    </row>
    <row r="118" spans="1:32">
      <c r="A118" s="10" t="s">
        <v>122</v>
      </c>
      <c r="B118" s="11">
        <v>414.38</v>
      </c>
      <c r="C118" s="11">
        <v>212</v>
      </c>
      <c r="D118" s="11">
        <v>212</v>
      </c>
      <c r="E118" s="11">
        <v>212</v>
      </c>
      <c r="F118" s="11">
        <v>-212</v>
      </c>
      <c r="G118" s="11">
        <v>212</v>
      </c>
      <c r="H118" s="11">
        <v>28.02</v>
      </c>
      <c r="I118" s="11">
        <v>212</v>
      </c>
      <c r="J118" s="11">
        <v>230</v>
      </c>
      <c r="K118" s="11">
        <v>509.95</v>
      </c>
      <c r="L118" s="11">
        <v>58.25</v>
      </c>
      <c r="M118" s="11">
        <v>634.75</v>
      </c>
      <c r="N118" s="11">
        <v>2723.35</v>
      </c>
      <c r="P118" s="12">
        <v>5</v>
      </c>
      <c r="Q118" s="3" t="s">
        <v>1</v>
      </c>
      <c r="R118" s="3" t="s">
        <v>38</v>
      </c>
      <c r="T118" s="13">
        <f>IF(5 = P118, B118 * -1, B118)</f>
        <v>-414.38</v>
      </c>
      <c r="U118" s="13">
        <f>IF(5 = P118, C118 * -1, C118)</f>
        <v>-212</v>
      </c>
      <c r="V118" s="13">
        <f>IF(5 = P118, D118 * -1, D118)</f>
        <v>-212</v>
      </c>
      <c r="W118" s="13">
        <f>IF(5 = P118, E118 * -1, E118)</f>
        <v>-212</v>
      </c>
      <c r="X118" s="13">
        <f>IF(5 = P118, F118 * -1, F118)</f>
        <v>212</v>
      </c>
      <c r="Y118" s="13">
        <f>IF(5 = P118, G118 * -1, G118)</f>
        <v>-212</v>
      </c>
      <c r="Z118" s="13">
        <f>IF(5 = P118, H118 * -1, H118)</f>
        <v>-28.02</v>
      </c>
      <c r="AA118" s="13">
        <f>IF(5 = P118, I118 * -1, I118)</f>
        <v>-212</v>
      </c>
      <c r="AB118" s="13">
        <f>IF(5 = P118, J118 * -1, J118)</f>
        <v>-230</v>
      </c>
      <c r="AC118" s="13">
        <f>IF(5 = P118, K118 * -1, K118)</f>
        <v>-509.95</v>
      </c>
      <c r="AD118" s="13">
        <f>IF(5 = P118, L118 * -1, L118)</f>
        <v>-58.25</v>
      </c>
      <c r="AE118" s="13">
        <f>IF(5 = P118, M118 * -1, M118)</f>
        <v>-634.75</v>
      </c>
      <c r="AF118" s="13">
        <f>IF(5 = P118, N118 * -1, N118)</f>
        <v>-2723.35</v>
      </c>
    </row>
    <row r="119" spans="1:32">
      <c r="A119" s="10" t="s">
        <v>123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85</v>
      </c>
      <c r="L119" s="11">
        <v>0</v>
      </c>
      <c r="M119" s="11">
        <v>0</v>
      </c>
      <c r="N119" s="11">
        <v>85</v>
      </c>
      <c r="P119" s="12">
        <v>5</v>
      </c>
      <c r="Q119" s="3" t="s">
        <v>1</v>
      </c>
      <c r="R119" s="3" t="s">
        <v>38</v>
      </c>
      <c r="T119" s="13">
        <f>IF(5 = P119, B119 * -1, B119)</f>
        <v>0</v>
      </c>
      <c r="U119" s="13">
        <f>IF(5 = P119, C119 * -1, C119)</f>
        <v>0</v>
      </c>
      <c r="V119" s="13">
        <f>IF(5 = P119, D119 * -1, D119)</f>
        <v>0</v>
      </c>
      <c r="W119" s="13">
        <f>IF(5 = P119, E119 * -1, E119)</f>
        <v>0</v>
      </c>
      <c r="X119" s="13">
        <f>IF(5 = P119, F119 * -1, F119)</f>
        <v>0</v>
      </c>
      <c r="Y119" s="13">
        <f>IF(5 = P119, G119 * -1, G119)</f>
        <v>0</v>
      </c>
      <c r="Z119" s="13">
        <f>IF(5 = P119, H119 * -1, H119)</f>
        <v>0</v>
      </c>
      <c r="AA119" s="13">
        <f>IF(5 = P119, I119 * -1, I119)</f>
        <v>0</v>
      </c>
      <c r="AB119" s="13">
        <f>IF(5 = P119, J119 * -1, J119)</f>
        <v>0</v>
      </c>
      <c r="AC119" s="13">
        <f>IF(5 = P119, K119 * -1, K119)</f>
        <v>-85</v>
      </c>
      <c r="AD119" s="13">
        <f>IF(5 = P119, L119 * -1, L119)</f>
        <v>0</v>
      </c>
      <c r="AE119" s="13">
        <f>IF(5 = P119, M119 * -1, M119)</f>
        <v>0</v>
      </c>
      <c r="AF119" s="13">
        <f>IF(5 = P119, N119 * -1, N119)</f>
        <v>-85</v>
      </c>
    </row>
    <row r="120" spans="1:32">
      <c r="A120" s="10" t="s">
        <v>124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200</v>
      </c>
      <c r="N120" s="11">
        <v>200</v>
      </c>
      <c r="P120" s="12">
        <v>5</v>
      </c>
      <c r="Q120" s="3" t="s">
        <v>1</v>
      </c>
      <c r="R120" s="3" t="s">
        <v>38</v>
      </c>
      <c r="T120" s="13">
        <f>IF(5 = P120, B120 * -1, B120)</f>
        <v>0</v>
      </c>
      <c r="U120" s="13">
        <f>IF(5 = P120, C120 * -1, C120)</f>
        <v>0</v>
      </c>
      <c r="V120" s="13">
        <f>IF(5 = P120, D120 * -1, D120)</f>
        <v>0</v>
      </c>
      <c r="W120" s="13">
        <f>IF(5 = P120, E120 * -1, E120)</f>
        <v>0</v>
      </c>
      <c r="X120" s="13">
        <f>IF(5 = P120, F120 * -1, F120)</f>
        <v>0</v>
      </c>
      <c r="Y120" s="13">
        <f>IF(5 = P120, G120 * -1, G120)</f>
        <v>0</v>
      </c>
      <c r="Z120" s="13">
        <f>IF(5 = P120, H120 * -1, H120)</f>
        <v>0</v>
      </c>
      <c r="AA120" s="13">
        <f>IF(5 = P120, I120 * -1, I120)</f>
        <v>0</v>
      </c>
      <c r="AB120" s="13">
        <f>IF(5 = P120, J120 * -1, J120)</f>
        <v>0</v>
      </c>
      <c r="AC120" s="13">
        <f>IF(5 = P120, K120 * -1, K120)</f>
        <v>0</v>
      </c>
      <c r="AD120" s="13">
        <f>IF(5 = P120, L120 * -1, L120)</f>
        <v>0</v>
      </c>
      <c r="AE120" s="13">
        <f>IF(5 = P120, M120 * -1, M120)</f>
        <v>-200</v>
      </c>
      <c r="AF120" s="13">
        <f>IF(5 = P120, N120 * -1, N120)</f>
        <v>-200</v>
      </c>
    </row>
    <row r="121" spans="1:32">
      <c r="A121" s="10" t="s">
        <v>125</v>
      </c>
      <c r="B121" s="11">
        <v>90.65</v>
      </c>
      <c r="C121" s="11">
        <v>170.9</v>
      </c>
      <c r="D121" s="11">
        <v>71.900000000000006</v>
      </c>
      <c r="E121" s="11">
        <v>77.900000000000006</v>
      </c>
      <c r="F121" s="11">
        <v>77.900000000000006</v>
      </c>
      <c r="G121" s="11">
        <v>372.9</v>
      </c>
      <c r="H121" s="11">
        <v>155.80000000000001</v>
      </c>
      <c r="I121" s="11">
        <v>0</v>
      </c>
      <c r="J121" s="11">
        <v>77.900000000000006</v>
      </c>
      <c r="K121" s="11">
        <v>79.900000000000006</v>
      </c>
      <c r="L121" s="11">
        <v>79.900000000000006</v>
      </c>
      <c r="M121" s="11">
        <v>112.48</v>
      </c>
      <c r="N121" s="11">
        <v>1368.13</v>
      </c>
      <c r="P121" s="12">
        <v>5</v>
      </c>
      <c r="Q121" s="3" t="s">
        <v>1</v>
      </c>
      <c r="R121" s="3" t="s">
        <v>38</v>
      </c>
      <c r="T121" s="13">
        <f>IF(5 = P121, B121 * -1, B121)</f>
        <v>-90.65</v>
      </c>
      <c r="U121" s="13">
        <f>IF(5 = P121, C121 * -1, C121)</f>
        <v>-170.9</v>
      </c>
      <c r="V121" s="13">
        <f>IF(5 = P121, D121 * -1, D121)</f>
        <v>-71.900000000000006</v>
      </c>
      <c r="W121" s="13">
        <f>IF(5 = P121, E121 * -1, E121)</f>
        <v>-77.900000000000006</v>
      </c>
      <c r="X121" s="13">
        <f>IF(5 = P121, F121 * -1, F121)</f>
        <v>-77.900000000000006</v>
      </c>
      <c r="Y121" s="13">
        <f>IF(5 = P121, G121 * -1, G121)</f>
        <v>-372.9</v>
      </c>
      <c r="Z121" s="13">
        <f>IF(5 = P121, H121 * -1, H121)</f>
        <v>-155.80000000000001</v>
      </c>
      <c r="AA121" s="13">
        <f>IF(5 = P121, I121 * -1, I121)</f>
        <v>0</v>
      </c>
      <c r="AB121" s="13">
        <f>IF(5 = P121, J121 * -1, J121)</f>
        <v>-77.900000000000006</v>
      </c>
      <c r="AC121" s="13">
        <f>IF(5 = P121, K121 * -1, K121)</f>
        <v>-79.900000000000006</v>
      </c>
      <c r="AD121" s="13">
        <f>IF(5 = P121, L121 * -1, L121)</f>
        <v>-79.900000000000006</v>
      </c>
      <c r="AE121" s="13">
        <f>IF(5 = P121, M121 * -1, M121)</f>
        <v>-112.48</v>
      </c>
      <c r="AF121" s="13">
        <f>IF(5 = P121, N121 * -1, N121)</f>
        <v>-1368.13</v>
      </c>
    </row>
    <row r="122" spans="1:32">
      <c r="A122" s="14" t="s">
        <v>118</v>
      </c>
      <c r="B122" s="15">
        <f>IF(5 = P122, T122 * -1, T122)</f>
        <v>6296.23</v>
      </c>
      <c r="C122" s="15">
        <f>IF(5 = P122, U122 * -1, U122)</f>
        <v>4821.67</v>
      </c>
      <c r="D122" s="15">
        <f>IF(5 = P122, V122 * -1, V122)</f>
        <v>4722.67</v>
      </c>
      <c r="E122" s="15">
        <f>IF(5 = P122, W122 * -1, W122)</f>
        <v>4780.08</v>
      </c>
      <c r="F122" s="15">
        <f>IF(5 = P122, X122 * -1, X122)</f>
        <v>4644.5599999999995</v>
      </c>
      <c r="G122" s="15">
        <f>IF(5 = P122, Y122 * -1, Y122)</f>
        <v>4876.0999999999995</v>
      </c>
      <c r="H122" s="15">
        <f>IF(5 = P122, Z122 * -1, Z122)</f>
        <v>4475.0200000000004</v>
      </c>
      <c r="I122" s="15">
        <f>IF(5 = P122, AA122 * -1, AA122)</f>
        <v>4503.2</v>
      </c>
      <c r="J122" s="15">
        <f>IF(5 = P122, AB122 * -1, AB122)</f>
        <v>4599.0999999999995</v>
      </c>
      <c r="K122" s="15">
        <f>IF(5 = P122, AC122 * -1, AC122)</f>
        <v>5766.0499999999993</v>
      </c>
      <c r="L122" s="15">
        <f>IF(5 = P122, AD122 * -1, AD122)</f>
        <v>1179.47</v>
      </c>
      <c r="M122" s="15">
        <f>IF(5 = P122, AE122 * -1, AE122)</f>
        <v>5686.0999999999995</v>
      </c>
      <c r="N122" s="15">
        <f>IF(5 = P122, AF122 * -1, AF122)</f>
        <v>56350.25</v>
      </c>
      <c r="P122" s="16">
        <v>5</v>
      </c>
      <c r="Q122" s="17" t="str">
        <f>Q121</f>
        <v>Pacific Bay Club</v>
      </c>
      <c r="R122" s="17" t="str">
        <f>R121</f>
        <v>PBC</v>
      </c>
      <c r="S122" s="16">
        <f>S121</f>
        <v>0</v>
      </c>
      <c r="T122" s="18">
        <f>SUM(T115:T121)</f>
        <v>-6296.23</v>
      </c>
      <c r="U122" s="18">
        <f>SUM(U115:U121)</f>
        <v>-4821.67</v>
      </c>
      <c r="V122" s="18">
        <f>SUM(V115:V121)</f>
        <v>-4722.67</v>
      </c>
      <c r="W122" s="18">
        <f>SUM(W115:W121)</f>
        <v>-4780.08</v>
      </c>
      <c r="X122" s="18">
        <f>SUM(X115:X121)</f>
        <v>-4644.5599999999995</v>
      </c>
      <c r="Y122" s="18">
        <f>SUM(Y115:Y121)</f>
        <v>-4876.0999999999995</v>
      </c>
      <c r="Z122" s="18">
        <f>SUM(Z115:Z121)</f>
        <v>-4475.0200000000004</v>
      </c>
      <c r="AA122" s="18">
        <f>SUM(AA115:AA121)</f>
        <v>-4503.2</v>
      </c>
      <c r="AB122" s="18">
        <f>SUM(AB115:AB121)</f>
        <v>-4599.0999999999995</v>
      </c>
      <c r="AC122" s="18">
        <f>SUM(AC115:AC121)</f>
        <v>-5766.0499999999993</v>
      </c>
      <c r="AD122" s="18">
        <f>SUM(AD115:AD121)</f>
        <v>-1179.47</v>
      </c>
      <c r="AE122" s="18">
        <f>SUM(AE115:AE121)</f>
        <v>-5686.0999999999995</v>
      </c>
      <c r="AF122" s="18">
        <f>SUM(AF115:AF121)</f>
        <v>-56350.25</v>
      </c>
    </row>
    <row r="124" spans="1:32">
      <c r="A124" s="9" t="s">
        <v>126</v>
      </c>
    </row>
    <row r="125" spans="1:32">
      <c r="A125" s="10" t="s">
        <v>127</v>
      </c>
      <c r="B125" s="11">
        <v>0</v>
      </c>
      <c r="C125" s="11">
        <v>0</v>
      </c>
      <c r="D125" s="11">
        <v>296.2</v>
      </c>
      <c r="E125" s="11">
        <v>0</v>
      </c>
      <c r="F125" s="11">
        <v>1520</v>
      </c>
      <c r="G125" s="11">
        <v>101.45</v>
      </c>
      <c r="H125" s="11">
        <v>1621.59</v>
      </c>
      <c r="I125" s="11">
        <v>0</v>
      </c>
      <c r="J125" s="11">
        <v>0</v>
      </c>
      <c r="K125" s="11">
        <v>1330</v>
      </c>
      <c r="L125" s="11">
        <v>634.9</v>
      </c>
      <c r="M125" s="11">
        <v>0</v>
      </c>
      <c r="N125" s="11">
        <v>5504.14</v>
      </c>
      <c r="P125" s="12">
        <v>5</v>
      </c>
      <c r="Q125" s="3" t="s">
        <v>1</v>
      </c>
      <c r="R125" s="3" t="s">
        <v>38</v>
      </c>
      <c r="T125" s="13">
        <f>IF(5 = P125, B125 * -1, B125)</f>
        <v>0</v>
      </c>
      <c r="U125" s="13">
        <f>IF(5 = P125, C125 * -1, C125)</f>
        <v>0</v>
      </c>
      <c r="V125" s="13">
        <f>IF(5 = P125, D125 * -1, D125)</f>
        <v>-296.2</v>
      </c>
      <c r="W125" s="13">
        <f>IF(5 = P125, E125 * -1, E125)</f>
        <v>0</v>
      </c>
      <c r="X125" s="13">
        <f>IF(5 = P125, F125 * -1, F125)</f>
        <v>-1520</v>
      </c>
      <c r="Y125" s="13">
        <f>IF(5 = P125, G125 * -1, G125)</f>
        <v>-101.45</v>
      </c>
      <c r="Z125" s="13">
        <f>IF(5 = P125, H125 * -1, H125)</f>
        <v>-1621.59</v>
      </c>
      <c r="AA125" s="13">
        <f>IF(5 = P125, I125 * -1, I125)</f>
        <v>0</v>
      </c>
      <c r="AB125" s="13">
        <f>IF(5 = P125, J125 * -1, J125)</f>
        <v>0</v>
      </c>
      <c r="AC125" s="13">
        <f>IF(5 = P125, K125 * -1, K125)</f>
        <v>-1330</v>
      </c>
      <c r="AD125" s="13">
        <f>IF(5 = P125, L125 * -1, L125)</f>
        <v>-634.9</v>
      </c>
      <c r="AE125" s="13">
        <f>IF(5 = P125, M125 * -1, M125)</f>
        <v>0</v>
      </c>
      <c r="AF125" s="13">
        <f>IF(5 = P125, N125 * -1, N125)</f>
        <v>-5504.14</v>
      </c>
    </row>
    <row r="126" spans="1:32">
      <c r="A126" s="10" t="s">
        <v>128</v>
      </c>
      <c r="B126" s="11">
        <v>0</v>
      </c>
      <c r="C126" s="11">
        <v>0</v>
      </c>
      <c r="D126" s="11">
        <v>91.8</v>
      </c>
      <c r="E126" s="11">
        <v>108.45</v>
      </c>
      <c r="F126" s="11">
        <v>231.71</v>
      </c>
      <c r="G126" s="11">
        <v>286.24</v>
      </c>
      <c r="H126" s="11">
        <v>2.14</v>
      </c>
      <c r="I126" s="11">
        <v>83.39</v>
      </c>
      <c r="J126" s="11">
        <v>490.77</v>
      </c>
      <c r="K126" s="11">
        <v>53.87</v>
      </c>
      <c r="L126" s="11">
        <v>246.17</v>
      </c>
      <c r="M126" s="11">
        <v>54.02</v>
      </c>
      <c r="N126" s="11">
        <v>1648.56</v>
      </c>
      <c r="P126" s="12">
        <v>5</v>
      </c>
      <c r="Q126" s="3" t="s">
        <v>1</v>
      </c>
      <c r="R126" s="3" t="s">
        <v>38</v>
      </c>
      <c r="T126" s="13">
        <f>IF(5 = P126, B126 * -1, B126)</f>
        <v>0</v>
      </c>
      <c r="U126" s="13">
        <f>IF(5 = P126, C126 * -1, C126)</f>
        <v>0</v>
      </c>
      <c r="V126" s="13">
        <f>IF(5 = P126, D126 * -1, D126)</f>
        <v>-91.8</v>
      </c>
      <c r="W126" s="13">
        <f>IF(5 = P126, E126 * -1, E126)</f>
        <v>-108.45</v>
      </c>
      <c r="X126" s="13">
        <f>IF(5 = P126, F126 * -1, F126)</f>
        <v>-231.71</v>
      </c>
      <c r="Y126" s="13">
        <f>IF(5 = P126, G126 * -1, G126)</f>
        <v>-286.24</v>
      </c>
      <c r="Z126" s="13">
        <f>IF(5 = P126, H126 * -1, H126)</f>
        <v>-2.14</v>
      </c>
      <c r="AA126" s="13">
        <f>IF(5 = P126, I126 * -1, I126)</f>
        <v>-83.39</v>
      </c>
      <c r="AB126" s="13">
        <f>IF(5 = P126, J126 * -1, J126)</f>
        <v>-490.77</v>
      </c>
      <c r="AC126" s="13">
        <f>IF(5 = P126, K126 * -1, K126)</f>
        <v>-53.87</v>
      </c>
      <c r="AD126" s="13">
        <f>IF(5 = P126, L126 * -1, L126)</f>
        <v>-246.17</v>
      </c>
      <c r="AE126" s="13">
        <f>IF(5 = P126, M126 * -1, M126)</f>
        <v>-54.02</v>
      </c>
      <c r="AF126" s="13">
        <f>IF(5 = P126, N126 * -1, N126)</f>
        <v>-1648.56</v>
      </c>
    </row>
    <row r="127" spans="1:32">
      <c r="A127" s="10" t="s">
        <v>129</v>
      </c>
      <c r="B127" s="11">
        <v>0</v>
      </c>
      <c r="C127" s="11">
        <v>0</v>
      </c>
      <c r="D127" s="11">
        <v>0</v>
      </c>
      <c r="E127" s="11">
        <v>0</v>
      </c>
      <c r="F127" s="11">
        <v>167.24</v>
      </c>
      <c r="G127" s="11">
        <v>630</v>
      </c>
      <c r="H127" s="11">
        <v>1303.18</v>
      </c>
      <c r="I127" s="11">
        <v>485.82</v>
      </c>
      <c r="J127" s="11">
        <v>0</v>
      </c>
      <c r="K127" s="11">
        <v>969</v>
      </c>
      <c r="L127" s="11">
        <v>285.92</v>
      </c>
      <c r="M127" s="11">
        <v>298.02999999999997</v>
      </c>
      <c r="N127" s="11">
        <v>4139.1899999999996</v>
      </c>
      <c r="P127" s="12">
        <v>5</v>
      </c>
      <c r="Q127" s="3" t="s">
        <v>1</v>
      </c>
      <c r="R127" s="3" t="s">
        <v>38</v>
      </c>
      <c r="T127" s="13">
        <f>IF(5 = P127, B127 * -1, B127)</f>
        <v>0</v>
      </c>
      <c r="U127" s="13">
        <f>IF(5 = P127, C127 * -1, C127)</f>
        <v>0</v>
      </c>
      <c r="V127" s="13">
        <f>IF(5 = P127, D127 * -1, D127)</f>
        <v>0</v>
      </c>
      <c r="W127" s="13">
        <f>IF(5 = P127, E127 * -1, E127)</f>
        <v>0</v>
      </c>
      <c r="X127" s="13">
        <f>IF(5 = P127, F127 * -1, F127)</f>
        <v>-167.24</v>
      </c>
      <c r="Y127" s="13">
        <f>IF(5 = P127, G127 * -1, G127)</f>
        <v>-630</v>
      </c>
      <c r="Z127" s="13">
        <f>IF(5 = P127, H127 * -1, H127)</f>
        <v>-1303.18</v>
      </c>
      <c r="AA127" s="13">
        <f>IF(5 = P127, I127 * -1, I127)</f>
        <v>-485.82</v>
      </c>
      <c r="AB127" s="13">
        <f>IF(5 = P127, J127 * -1, J127)</f>
        <v>0</v>
      </c>
      <c r="AC127" s="13">
        <f>IF(5 = P127, K127 * -1, K127)</f>
        <v>-969</v>
      </c>
      <c r="AD127" s="13">
        <f>IF(5 = P127, L127 * -1, L127)</f>
        <v>-285.92</v>
      </c>
      <c r="AE127" s="13">
        <f>IF(5 = P127, M127 * -1, M127)</f>
        <v>-298.02999999999997</v>
      </c>
      <c r="AF127" s="13">
        <f>IF(5 = P127, N127 * -1, N127)</f>
        <v>-4139.1899999999996</v>
      </c>
    </row>
    <row r="128" spans="1:32">
      <c r="A128" s="10" t="s">
        <v>130</v>
      </c>
      <c r="B128" s="11">
        <v>0</v>
      </c>
      <c r="C128" s="11">
        <v>0</v>
      </c>
      <c r="D128" s="11">
        <v>188.23</v>
      </c>
      <c r="E128" s="11">
        <v>100.1</v>
      </c>
      <c r="F128" s="11">
        <v>164.77</v>
      </c>
      <c r="G128" s="11">
        <v>134.72</v>
      </c>
      <c r="H128" s="11">
        <v>305.76</v>
      </c>
      <c r="I128" s="11">
        <v>61.55</v>
      </c>
      <c r="J128" s="11">
        <v>134.69</v>
      </c>
      <c r="K128" s="11">
        <v>179.58</v>
      </c>
      <c r="L128" s="11">
        <v>134.68</v>
      </c>
      <c r="M128" s="11">
        <v>105.95</v>
      </c>
      <c r="N128" s="11">
        <v>1510.03</v>
      </c>
      <c r="P128" s="12">
        <v>5</v>
      </c>
      <c r="Q128" s="3" t="s">
        <v>1</v>
      </c>
      <c r="R128" s="3" t="s">
        <v>38</v>
      </c>
      <c r="T128" s="13">
        <f>IF(5 = P128, B128 * -1, B128)</f>
        <v>0</v>
      </c>
      <c r="U128" s="13">
        <f>IF(5 = P128, C128 * -1, C128)</f>
        <v>0</v>
      </c>
      <c r="V128" s="13">
        <f>IF(5 = P128, D128 * -1, D128)</f>
        <v>-188.23</v>
      </c>
      <c r="W128" s="13">
        <f>IF(5 = P128, E128 * -1, E128)</f>
        <v>-100.1</v>
      </c>
      <c r="X128" s="13">
        <f>IF(5 = P128, F128 * -1, F128)</f>
        <v>-164.77</v>
      </c>
      <c r="Y128" s="13">
        <f>IF(5 = P128, G128 * -1, G128)</f>
        <v>-134.72</v>
      </c>
      <c r="Z128" s="13">
        <f>IF(5 = P128, H128 * -1, H128)</f>
        <v>-305.76</v>
      </c>
      <c r="AA128" s="13">
        <f>IF(5 = P128, I128 * -1, I128)</f>
        <v>-61.55</v>
      </c>
      <c r="AB128" s="13">
        <f>IF(5 = P128, J128 * -1, J128)</f>
        <v>-134.69</v>
      </c>
      <c r="AC128" s="13">
        <f>IF(5 = P128, K128 * -1, K128)</f>
        <v>-179.58</v>
      </c>
      <c r="AD128" s="13">
        <f>IF(5 = P128, L128 * -1, L128)</f>
        <v>-134.68</v>
      </c>
      <c r="AE128" s="13">
        <f>IF(5 = P128, M128 * -1, M128)</f>
        <v>-105.95</v>
      </c>
      <c r="AF128" s="13">
        <f>IF(5 = P128, N128 * -1, N128)</f>
        <v>-1510.03</v>
      </c>
    </row>
    <row r="129" spans="1:32">
      <c r="A129" s="10" t="s">
        <v>131</v>
      </c>
      <c r="B129" s="11">
        <v>201.38</v>
      </c>
      <c r="C129" s="11">
        <v>98.32</v>
      </c>
      <c r="D129" s="11">
        <v>134.5</v>
      </c>
      <c r="E129" s="11">
        <v>44.12</v>
      </c>
      <c r="F129" s="11">
        <v>26.99</v>
      </c>
      <c r="G129" s="11">
        <v>0</v>
      </c>
      <c r="H129" s="11">
        <v>0</v>
      </c>
      <c r="I129" s="11">
        <v>0</v>
      </c>
      <c r="J129" s="11">
        <v>0</v>
      </c>
      <c r="K129" s="11">
        <v>2.58</v>
      </c>
      <c r="L129" s="11">
        <v>0</v>
      </c>
      <c r="M129" s="11">
        <v>42.99</v>
      </c>
      <c r="N129" s="11">
        <v>550.88</v>
      </c>
      <c r="P129" s="12">
        <v>5</v>
      </c>
      <c r="Q129" s="3" t="s">
        <v>1</v>
      </c>
      <c r="R129" s="3" t="s">
        <v>38</v>
      </c>
      <c r="T129" s="13">
        <f>IF(5 = P129, B129 * -1, B129)</f>
        <v>-201.38</v>
      </c>
      <c r="U129" s="13">
        <f>IF(5 = P129, C129 * -1, C129)</f>
        <v>-98.32</v>
      </c>
      <c r="V129" s="13">
        <f>IF(5 = P129, D129 * -1, D129)</f>
        <v>-134.5</v>
      </c>
      <c r="W129" s="13">
        <f>IF(5 = P129, E129 * -1, E129)</f>
        <v>-44.12</v>
      </c>
      <c r="X129" s="13">
        <f>IF(5 = P129, F129 * -1, F129)</f>
        <v>-26.99</v>
      </c>
      <c r="Y129" s="13">
        <f>IF(5 = P129, G129 * -1, G129)</f>
        <v>0</v>
      </c>
      <c r="Z129" s="13">
        <f>IF(5 = P129, H129 * -1, H129)</f>
        <v>0</v>
      </c>
      <c r="AA129" s="13">
        <f>IF(5 = P129, I129 * -1, I129)</f>
        <v>0</v>
      </c>
      <c r="AB129" s="13">
        <f>IF(5 = P129, J129 * -1, J129)</f>
        <v>0</v>
      </c>
      <c r="AC129" s="13">
        <f>IF(5 = P129, K129 * -1, K129)</f>
        <v>-2.58</v>
      </c>
      <c r="AD129" s="13">
        <f>IF(5 = P129, L129 * -1, L129)</f>
        <v>0</v>
      </c>
      <c r="AE129" s="13">
        <f>IF(5 = P129, M129 * -1, M129)</f>
        <v>-42.99</v>
      </c>
      <c r="AF129" s="13">
        <f>IF(5 = P129, N129 * -1, N129)</f>
        <v>-550.88</v>
      </c>
    </row>
    <row r="130" spans="1:32">
      <c r="A130" s="10" t="s">
        <v>132</v>
      </c>
      <c r="B130" s="11">
        <v>1064.33</v>
      </c>
      <c r="C130" s="11">
        <v>165.27</v>
      </c>
      <c r="D130" s="11">
        <v>616.66</v>
      </c>
      <c r="E130" s="11">
        <v>471.57</v>
      </c>
      <c r="F130" s="11">
        <v>720.49</v>
      </c>
      <c r="G130" s="11">
        <v>331.84</v>
      </c>
      <c r="H130" s="11">
        <v>805.93</v>
      </c>
      <c r="I130" s="11">
        <v>743.07</v>
      </c>
      <c r="J130" s="11">
        <v>1629.21</v>
      </c>
      <c r="K130" s="11">
        <v>1409.94</v>
      </c>
      <c r="L130" s="11">
        <v>1909.74</v>
      </c>
      <c r="M130" s="11">
        <v>1045.1300000000001</v>
      </c>
      <c r="N130" s="11">
        <v>10913.18</v>
      </c>
      <c r="P130" s="12">
        <v>5</v>
      </c>
      <c r="Q130" s="3" t="s">
        <v>1</v>
      </c>
      <c r="R130" s="3" t="s">
        <v>38</v>
      </c>
      <c r="T130" s="13">
        <f>IF(5 = P130, B130 * -1, B130)</f>
        <v>-1064.33</v>
      </c>
      <c r="U130" s="13">
        <f>IF(5 = P130, C130 * -1, C130)</f>
        <v>-165.27</v>
      </c>
      <c r="V130" s="13">
        <f>IF(5 = P130, D130 * -1, D130)</f>
        <v>-616.66</v>
      </c>
      <c r="W130" s="13">
        <f>IF(5 = P130, E130 * -1, E130)</f>
        <v>-471.57</v>
      </c>
      <c r="X130" s="13">
        <f>IF(5 = P130, F130 * -1, F130)</f>
        <v>-720.49</v>
      </c>
      <c r="Y130" s="13">
        <f>IF(5 = P130, G130 * -1, G130)</f>
        <v>-331.84</v>
      </c>
      <c r="Z130" s="13">
        <f>IF(5 = P130, H130 * -1, H130)</f>
        <v>-805.93</v>
      </c>
      <c r="AA130" s="13">
        <f>IF(5 = P130, I130 * -1, I130)</f>
        <v>-743.07</v>
      </c>
      <c r="AB130" s="13">
        <f>IF(5 = P130, J130 * -1, J130)</f>
        <v>-1629.21</v>
      </c>
      <c r="AC130" s="13">
        <f>IF(5 = P130, K130 * -1, K130)</f>
        <v>-1409.94</v>
      </c>
      <c r="AD130" s="13">
        <f>IF(5 = P130, L130 * -1, L130)</f>
        <v>-1909.74</v>
      </c>
      <c r="AE130" s="13">
        <f>IF(5 = P130, M130 * -1, M130)</f>
        <v>-1045.1300000000001</v>
      </c>
      <c r="AF130" s="13">
        <f>IF(5 = P130, N130 * -1, N130)</f>
        <v>-10913.18</v>
      </c>
    </row>
    <row r="131" spans="1:32">
      <c r="A131" s="10" t="s">
        <v>133</v>
      </c>
      <c r="B131" s="11">
        <v>0</v>
      </c>
      <c r="C131" s="11">
        <v>224.88</v>
      </c>
      <c r="D131" s="11">
        <v>1307.22</v>
      </c>
      <c r="E131" s="11">
        <v>1522.95</v>
      </c>
      <c r="F131" s="11">
        <v>311.89</v>
      </c>
      <c r="G131" s="11">
        <v>1053.8800000000001</v>
      </c>
      <c r="H131" s="11">
        <v>1296.3499999999999</v>
      </c>
      <c r="I131" s="11">
        <v>967.8</v>
      </c>
      <c r="J131" s="11">
        <v>281.77999999999997</v>
      </c>
      <c r="K131" s="11">
        <v>60.21</v>
      </c>
      <c r="L131" s="11">
        <v>0</v>
      </c>
      <c r="M131" s="11">
        <v>712.22</v>
      </c>
      <c r="N131" s="11">
        <v>7739.18</v>
      </c>
      <c r="P131" s="12">
        <v>5</v>
      </c>
      <c r="Q131" s="3" t="s">
        <v>1</v>
      </c>
      <c r="R131" s="3" t="s">
        <v>38</v>
      </c>
      <c r="T131" s="13">
        <f>IF(5 = P131, B131 * -1, B131)</f>
        <v>0</v>
      </c>
      <c r="U131" s="13">
        <f>IF(5 = P131, C131 * -1, C131)</f>
        <v>-224.88</v>
      </c>
      <c r="V131" s="13">
        <f>IF(5 = P131, D131 * -1, D131)</f>
        <v>-1307.22</v>
      </c>
      <c r="W131" s="13">
        <f>IF(5 = P131, E131 * -1, E131)</f>
        <v>-1522.95</v>
      </c>
      <c r="X131" s="13">
        <f>IF(5 = P131, F131 * -1, F131)</f>
        <v>-311.89</v>
      </c>
      <c r="Y131" s="13">
        <f>IF(5 = P131, G131 * -1, G131)</f>
        <v>-1053.8800000000001</v>
      </c>
      <c r="Z131" s="13">
        <f>IF(5 = P131, H131 * -1, H131)</f>
        <v>-1296.3499999999999</v>
      </c>
      <c r="AA131" s="13">
        <f>IF(5 = P131, I131 * -1, I131)</f>
        <v>-967.8</v>
      </c>
      <c r="AB131" s="13">
        <f>IF(5 = P131, J131 * -1, J131)</f>
        <v>-281.77999999999997</v>
      </c>
      <c r="AC131" s="13">
        <f>IF(5 = P131, K131 * -1, K131)</f>
        <v>-60.21</v>
      </c>
      <c r="AD131" s="13">
        <f>IF(5 = P131, L131 * -1, L131)</f>
        <v>0</v>
      </c>
      <c r="AE131" s="13">
        <f>IF(5 = P131, M131 * -1, M131)</f>
        <v>-712.22</v>
      </c>
      <c r="AF131" s="13">
        <f>IF(5 = P131, N131 * -1, N131)</f>
        <v>-7739.18</v>
      </c>
    </row>
    <row r="132" spans="1:32">
      <c r="A132" s="10" t="s">
        <v>134</v>
      </c>
      <c r="B132" s="11">
        <v>591.88</v>
      </c>
      <c r="C132" s="11">
        <v>244.27</v>
      </c>
      <c r="D132" s="11">
        <v>116.51</v>
      </c>
      <c r="E132" s="11">
        <v>442.93</v>
      </c>
      <c r="F132" s="11">
        <v>438.19</v>
      </c>
      <c r="G132" s="11">
        <v>145.76</v>
      </c>
      <c r="H132" s="11">
        <v>116.24</v>
      </c>
      <c r="I132" s="11">
        <v>360.76</v>
      </c>
      <c r="J132" s="11">
        <v>353.91</v>
      </c>
      <c r="K132" s="11">
        <v>298.86</v>
      </c>
      <c r="L132" s="11">
        <v>455.37</v>
      </c>
      <c r="M132" s="11">
        <v>292.98</v>
      </c>
      <c r="N132" s="11">
        <v>3857.66</v>
      </c>
      <c r="P132" s="12">
        <v>5</v>
      </c>
      <c r="Q132" s="3" t="s">
        <v>1</v>
      </c>
      <c r="R132" s="3" t="s">
        <v>38</v>
      </c>
      <c r="T132" s="13">
        <f>IF(5 = P132, B132 * -1, B132)</f>
        <v>-591.88</v>
      </c>
      <c r="U132" s="13">
        <f>IF(5 = P132, C132 * -1, C132)</f>
        <v>-244.27</v>
      </c>
      <c r="V132" s="13">
        <f>IF(5 = P132, D132 * -1, D132)</f>
        <v>-116.51</v>
      </c>
      <c r="W132" s="13">
        <f>IF(5 = P132, E132 * -1, E132)</f>
        <v>-442.93</v>
      </c>
      <c r="X132" s="13">
        <f>IF(5 = P132, F132 * -1, F132)</f>
        <v>-438.19</v>
      </c>
      <c r="Y132" s="13">
        <f>IF(5 = P132, G132 * -1, G132)</f>
        <v>-145.76</v>
      </c>
      <c r="Z132" s="13">
        <f>IF(5 = P132, H132 * -1, H132)</f>
        <v>-116.24</v>
      </c>
      <c r="AA132" s="13">
        <f>IF(5 = P132, I132 * -1, I132)</f>
        <v>-360.76</v>
      </c>
      <c r="AB132" s="13">
        <f>IF(5 = P132, J132 * -1, J132)</f>
        <v>-353.91</v>
      </c>
      <c r="AC132" s="13">
        <f>IF(5 = P132, K132 * -1, K132)</f>
        <v>-298.86</v>
      </c>
      <c r="AD132" s="13">
        <f>IF(5 = P132, L132 * -1, L132)</f>
        <v>-455.37</v>
      </c>
      <c r="AE132" s="13">
        <f>IF(5 = P132, M132 * -1, M132)</f>
        <v>-292.98</v>
      </c>
      <c r="AF132" s="13">
        <f>IF(5 = P132, N132 * -1, N132)</f>
        <v>-3857.66</v>
      </c>
    </row>
    <row r="133" spans="1:32">
      <c r="A133" s="10" t="s">
        <v>135</v>
      </c>
      <c r="B133" s="11">
        <v>245.16</v>
      </c>
      <c r="C133" s="11">
        <v>148.74</v>
      </c>
      <c r="D133" s="11">
        <v>242.84</v>
      </c>
      <c r="E133" s="11">
        <v>106.39</v>
      </c>
      <c r="F133" s="11">
        <v>306.38</v>
      </c>
      <c r="G133" s="11">
        <v>21.66</v>
      </c>
      <c r="H133" s="11">
        <v>336.73</v>
      </c>
      <c r="I133" s="11">
        <v>62.42</v>
      </c>
      <c r="J133" s="11">
        <v>318.56</v>
      </c>
      <c r="K133" s="11">
        <v>0</v>
      </c>
      <c r="L133" s="11">
        <v>692.38</v>
      </c>
      <c r="M133" s="11">
        <v>460.99</v>
      </c>
      <c r="N133" s="11">
        <v>2942.25</v>
      </c>
      <c r="P133" s="12">
        <v>5</v>
      </c>
      <c r="Q133" s="3" t="s">
        <v>1</v>
      </c>
      <c r="R133" s="3" t="s">
        <v>38</v>
      </c>
      <c r="T133" s="13">
        <f>IF(5 = P133, B133 * -1, B133)</f>
        <v>-245.16</v>
      </c>
      <c r="U133" s="13">
        <f>IF(5 = P133, C133 * -1, C133)</f>
        <v>-148.74</v>
      </c>
      <c r="V133" s="13">
        <f>IF(5 = P133, D133 * -1, D133)</f>
        <v>-242.84</v>
      </c>
      <c r="W133" s="13">
        <f>IF(5 = P133, E133 * -1, E133)</f>
        <v>-106.39</v>
      </c>
      <c r="X133" s="13">
        <f>IF(5 = P133, F133 * -1, F133)</f>
        <v>-306.38</v>
      </c>
      <c r="Y133" s="13">
        <f>IF(5 = P133, G133 * -1, G133)</f>
        <v>-21.66</v>
      </c>
      <c r="Z133" s="13">
        <f>IF(5 = P133, H133 * -1, H133)</f>
        <v>-336.73</v>
      </c>
      <c r="AA133" s="13">
        <f>IF(5 = P133, I133 * -1, I133)</f>
        <v>-62.42</v>
      </c>
      <c r="AB133" s="13">
        <f>IF(5 = P133, J133 * -1, J133)</f>
        <v>-318.56</v>
      </c>
      <c r="AC133" s="13">
        <f>IF(5 = P133, K133 * -1, K133)</f>
        <v>0</v>
      </c>
      <c r="AD133" s="13">
        <f>IF(5 = P133, L133 * -1, L133)</f>
        <v>-692.38</v>
      </c>
      <c r="AE133" s="13">
        <f>IF(5 = P133, M133 * -1, M133)</f>
        <v>-460.99</v>
      </c>
      <c r="AF133" s="13">
        <f>IF(5 = P133, N133 * -1, N133)</f>
        <v>-2942.25</v>
      </c>
    </row>
    <row r="134" spans="1:32">
      <c r="A134" s="10" t="s">
        <v>136</v>
      </c>
      <c r="B134" s="11">
        <v>275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484</v>
      </c>
      <c r="K134" s="11">
        <v>0</v>
      </c>
      <c r="L134" s="11">
        <v>603</v>
      </c>
      <c r="M134" s="11">
        <v>0</v>
      </c>
      <c r="N134" s="11">
        <v>1362</v>
      </c>
      <c r="P134" s="12">
        <v>5</v>
      </c>
      <c r="Q134" s="3" t="s">
        <v>1</v>
      </c>
      <c r="R134" s="3" t="s">
        <v>38</v>
      </c>
      <c r="T134" s="13">
        <f>IF(5 = P134, B134 * -1, B134)</f>
        <v>-275</v>
      </c>
      <c r="U134" s="13">
        <f>IF(5 = P134, C134 * -1, C134)</f>
        <v>0</v>
      </c>
      <c r="V134" s="13">
        <f>IF(5 = P134, D134 * -1, D134)</f>
        <v>0</v>
      </c>
      <c r="W134" s="13">
        <f>IF(5 = P134, E134 * -1, E134)</f>
        <v>0</v>
      </c>
      <c r="X134" s="13">
        <f>IF(5 = P134, F134 * -1, F134)</f>
        <v>0</v>
      </c>
      <c r="Y134" s="13">
        <f>IF(5 = P134, G134 * -1, G134)</f>
        <v>0</v>
      </c>
      <c r="Z134" s="13">
        <f>IF(5 = P134, H134 * -1, H134)</f>
        <v>0</v>
      </c>
      <c r="AA134" s="13">
        <f>IF(5 = P134, I134 * -1, I134)</f>
        <v>0</v>
      </c>
      <c r="AB134" s="13">
        <f>IF(5 = P134, J134 * -1, J134)</f>
        <v>-484</v>
      </c>
      <c r="AC134" s="13">
        <f>IF(5 = P134, K134 * -1, K134)</f>
        <v>0</v>
      </c>
      <c r="AD134" s="13">
        <f>IF(5 = P134, L134 * -1, L134)</f>
        <v>-603</v>
      </c>
      <c r="AE134" s="13">
        <f>IF(5 = P134, M134 * -1, M134)</f>
        <v>0</v>
      </c>
      <c r="AF134" s="13">
        <f>IF(5 = P134, N134 * -1, N134)</f>
        <v>-1362</v>
      </c>
    </row>
    <row r="135" spans="1:32">
      <c r="A135" s="10" t="s">
        <v>137</v>
      </c>
      <c r="B135" s="11">
        <v>18.79</v>
      </c>
      <c r="C135" s="11">
        <v>14.01</v>
      </c>
      <c r="D135" s="11">
        <v>360.42</v>
      </c>
      <c r="E135" s="11">
        <v>133.37</v>
      </c>
      <c r="F135" s="11">
        <v>45.99</v>
      </c>
      <c r="G135" s="11">
        <v>-40.78</v>
      </c>
      <c r="H135" s="11">
        <v>0</v>
      </c>
      <c r="I135" s="11">
        <v>9.61</v>
      </c>
      <c r="J135" s="11">
        <v>16.02</v>
      </c>
      <c r="K135" s="11">
        <v>1280.6300000000001</v>
      </c>
      <c r="L135" s="11">
        <v>688.47</v>
      </c>
      <c r="M135" s="11">
        <v>203.22</v>
      </c>
      <c r="N135" s="11">
        <v>2729.75</v>
      </c>
      <c r="P135" s="12">
        <v>5</v>
      </c>
      <c r="Q135" s="3" t="s">
        <v>1</v>
      </c>
      <c r="R135" s="3" t="s">
        <v>38</v>
      </c>
      <c r="T135" s="13">
        <f>IF(5 = P135, B135 * -1, B135)</f>
        <v>-18.79</v>
      </c>
      <c r="U135" s="13">
        <f>IF(5 = P135, C135 * -1, C135)</f>
        <v>-14.01</v>
      </c>
      <c r="V135" s="13">
        <f>IF(5 = P135, D135 * -1, D135)</f>
        <v>-360.42</v>
      </c>
      <c r="W135" s="13">
        <f>IF(5 = P135, E135 * -1, E135)</f>
        <v>-133.37</v>
      </c>
      <c r="X135" s="13">
        <f>IF(5 = P135, F135 * -1, F135)</f>
        <v>-45.99</v>
      </c>
      <c r="Y135" s="13">
        <f>IF(5 = P135, G135 * -1, G135)</f>
        <v>40.78</v>
      </c>
      <c r="Z135" s="13">
        <f>IF(5 = P135, H135 * -1, H135)</f>
        <v>0</v>
      </c>
      <c r="AA135" s="13">
        <f>IF(5 = P135, I135 * -1, I135)</f>
        <v>-9.61</v>
      </c>
      <c r="AB135" s="13">
        <f>IF(5 = P135, J135 * -1, J135)</f>
        <v>-16.02</v>
      </c>
      <c r="AC135" s="13">
        <f>IF(5 = P135, K135 * -1, K135)</f>
        <v>-1280.6300000000001</v>
      </c>
      <c r="AD135" s="13">
        <f>IF(5 = P135, L135 * -1, L135)</f>
        <v>-688.47</v>
      </c>
      <c r="AE135" s="13">
        <f>IF(5 = P135, M135 * -1, M135)</f>
        <v>-203.22</v>
      </c>
      <c r="AF135" s="13">
        <f>IF(5 = P135, N135 * -1, N135)</f>
        <v>-2729.75</v>
      </c>
    </row>
    <row r="136" spans="1:32">
      <c r="A136" s="10" t="s">
        <v>138</v>
      </c>
      <c r="B136" s="11">
        <v>594.4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594.4</v>
      </c>
      <c r="P136" s="12">
        <v>5</v>
      </c>
      <c r="Q136" s="3" t="s">
        <v>1</v>
      </c>
      <c r="R136" s="3" t="s">
        <v>38</v>
      </c>
      <c r="T136" s="13">
        <f>IF(5 = P136, B136 * -1, B136)</f>
        <v>-594.4</v>
      </c>
      <c r="U136" s="13">
        <f>IF(5 = P136, C136 * -1, C136)</f>
        <v>0</v>
      </c>
      <c r="V136" s="13">
        <f>IF(5 = P136, D136 * -1, D136)</f>
        <v>0</v>
      </c>
      <c r="W136" s="13">
        <f>IF(5 = P136, E136 * -1, E136)</f>
        <v>0</v>
      </c>
      <c r="X136" s="13">
        <f>IF(5 = P136, F136 * -1, F136)</f>
        <v>0</v>
      </c>
      <c r="Y136" s="13">
        <f>IF(5 = P136, G136 * -1, G136)</f>
        <v>0</v>
      </c>
      <c r="Z136" s="13">
        <f>IF(5 = P136, H136 * -1, H136)</f>
        <v>0</v>
      </c>
      <c r="AA136" s="13">
        <f>IF(5 = P136, I136 * -1, I136)</f>
        <v>0</v>
      </c>
      <c r="AB136" s="13">
        <f>IF(5 = P136, J136 * -1, J136)</f>
        <v>0</v>
      </c>
      <c r="AC136" s="13">
        <f>IF(5 = P136, K136 * -1, K136)</f>
        <v>0</v>
      </c>
      <c r="AD136" s="13">
        <f>IF(5 = P136, L136 * -1, L136)</f>
        <v>0</v>
      </c>
      <c r="AE136" s="13">
        <f>IF(5 = P136, M136 * -1, M136)</f>
        <v>0</v>
      </c>
      <c r="AF136" s="13">
        <f>IF(5 = P136, N136 * -1, N136)</f>
        <v>-594.4</v>
      </c>
    </row>
    <row r="137" spans="1:32">
      <c r="A137" s="10" t="s">
        <v>139</v>
      </c>
      <c r="B137" s="11">
        <v>0</v>
      </c>
      <c r="C137" s="11">
        <v>0</v>
      </c>
      <c r="D137" s="11">
        <v>0</v>
      </c>
      <c r="E137" s="11">
        <v>85</v>
      </c>
      <c r="F137" s="11">
        <v>85</v>
      </c>
      <c r="G137" s="11">
        <v>0</v>
      </c>
      <c r="H137" s="11">
        <v>127.51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297.51</v>
      </c>
      <c r="P137" s="12">
        <v>5</v>
      </c>
      <c r="Q137" s="3" t="s">
        <v>1</v>
      </c>
      <c r="R137" s="3" t="s">
        <v>38</v>
      </c>
      <c r="T137" s="13">
        <f>IF(5 = P137, B137 * -1, B137)</f>
        <v>0</v>
      </c>
      <c r="U137" s="13">
        <f>IF(5 = P137, C137 * -1, C137)</f>
        <v>0</v>
      </c>
      <c r="V137" s="13">
        <f>IF(5 = P137, D137 * -1, D137)</f>
        <v>0</v>
      </c>
      <c r="W137" s="13">
        <f>IF(5 = P137, E137 * -1, E137)</f>
        <v>-85</v>
      </c>
      <c r="X137" s="13">
        <f>IF(5 = P137, F137 * -1, F137)</f>
        <v>-85</v>
      </c>
      <c r="Y137" s="13">
        <f>IF(5 = P137, G137 * -1, G137)</f>
        <v>0</v>
      </c>
      <c r="Z137" s="13">
        <f>IF(5 = P137, H137 * -1, H137)</f>
        <v>-127.51</v>
      </c>
      <c r="AA137" s="13">
        <f>IF(5 = P137, I137 * -1, I137)</f>
        <v>0</v>
      </c>
      <c r="AB137" s="13">
        <f>IF(5 = P137, J137 * -1, J137)</f>
        <v>0</v>
      </c>
      <c r="AC137" s="13">
        <f>IF(5 = P137, K137 * -1, K137)</f>
        <v>0</v>
      </c>
      <c r="AD137" s="13">
        <f>IF(5 = P137, L137 * -1, L137)</f>
        <v>0</v>
      </c>
      <c r="AE137" s="13">
        <f>IF(5 = P137, M137 * -1, M137)</f>
        <v>0</v>
      </c>
      <c r="AF137" s="13">
        <f>IF(5 = P137, N137 * -1, N137)</f>
        <v>-297.51</v>
      </c>
    </row>
    <row r="138" spans="1:32">
      <c r="A138" s="10" t="s">
        <v>140</v>
      </c>
      <c r="B138" s="11">
        <v>0</v>
      </c>
      <c r="C138" s="11">
        <v>475</v>
      </c>
      <c r="D138" s="11">
        <v>1465</v>
      </c>
      <c r="E138" s="11">
        <v>100</v>
      </c>
      <c r="F138" s="11">
        <v>1575</v>
      </c>
      <c r="G138" s="11">
        <v>260</v>
      </c>
      <c r="H138" s="11">
        <v>480</v>
      </c>
      <c r="I138" s="11">
        <v>50</v>
      </c>
      <c r="J138" s="11">
        <v>775</v>
      </c>
      <c r="K138" s="11">
        <v>100</v>
      </c>
      <c r="L138" s="11">
        <v>350</v>
      </c>
      <c r="M138" s="11">
        <v>500</v>
      </c>
      <c r="N138" s="11">
        <v>6130</v>
      </c>
      <c r="P138" s="12">
        <v>5</v>
      </c>
      <c r="Q138" s="3" t="s">
        <v>1</v>
      </c>
      <c r="R138" s="3" t="s">
        <v>38</v>
      </c>
      <c r="T138" s="13">
        <f>IF(5 = P138, B138 * -1, B138)</f>
        <v>0</v>
      </c>
      <c r="U138" s="13">
        <f>IF(5 = P138, C138 * -1, C138)</f>
        <v>-475</v>
      </c>
      <c r="V138" s="13">
        <f>IF(5 = P138, D138 * -1, D138)</f>
        <v>-1465</v>
      </c>
      <c r="W138" s="13">
        <f>IF(5 = P138, E138 * -1, E138)</f>
        <v>-100</v>
      </c>
      <c r="X138" s="13">
        <f>IF(5 = P138, F138 * -1, F138)</f>
        <v>-1575</v>
      </c>
      <c r="Y138" s="13">
        <f>IF(5 = P138, G138 * -1, G138)</f>
        <v>-260</v>
      </c>
      <c r="Z138" s="13">
        <f>IF(5 = P138, H138 * -1, H138)</f>
        <v>-480</v>
      </c>
      <c r="AA138" s="13">
        <f>IF(5 = P138, I138 * -1, I138)</f>
        <v>-50</v>
      </c>
      <c r="AB138" s="13">
        <f>IF(5 = P138, J138 * -1, J138)</f>
        <v>-775</v>
      </c>
      <c r="AC138" s="13">
        <f>IF(5 = P138, K138 * -1, K138)</f>
        <v>-100</v>
      </c>
      <c r="AD138" s="13">
        <f>IF(5 = P138, L138 * -1, L138)</f>
        <v>-350</v>
      </c>
      <c r="AE138" s="13">
        <f>IF(5 = P138, M138 * -1, M138)</f>
        <v>-500</v>
      </c>
      <c r="AF138" s="13">
        <f>IF(5 = P138, N138 * -1, N138)</f>
        <v>-6130</v>
      </c>
    </row>
    <row r="139" spans="1:32">
      <c r="A139" s="10" t="s">
        <v>141</v>
      </c>
      <c r="B139" s="11">
        <v>0</v>
      </c>
      <c r="C139" s="11">
        <v>0</v>
      </c>
      <c r="D139" s="11">
        <v>100.84</v>
      </c>
      <c r="E139" s="11">
        <v>-165.86</v>
      </c>
      <c r="F139" s="11">
        <v>107.89</v>
      </c>
      <c r="G139" s="11">
        <v>0</v>
      </c>
      <c r="H139" s="11">
        <v>107.89</v>
      </c>
      <c r="I139" s="11">
        <v>3.51</v>
      </c>
      <c r="J139" s="11">
        <v>6.81</v>
      </c>
      <c r="K139" s="11">
        <v>0</v>
      </c>
      <c r="L139" s="11">
        <v>497.91</v>
      </c>
      <c r="M139" s="11">
        <v>0</v>
      </c>
      <c r="N139" s="11">
        <v>658.99</v>
      </c>
      <c r="P139" s="12">
        <v>5</v>
      </c>
      <c r="Q139" s="3" t="s">
        <v>1</v>
      </c>
      <c r="R139" s="3" t="s">
        <v>38</v>
      </c>
      <c r="T139" s="13">
        <f>IF(5 = P139, B139 * -1, B139)</f>
        <v>0</v>
      </c>
      <c r="U139" s="13">
        <f>IF(5 = P139, C139 * -1, C139)</f>
        <v>0</v>
      </c>
      <c r="V139" s="13">
        <f>IF(5 = P139, D139 * -1, D139)</f>
        <v>-100.84</v>
      </c>
      <c r="W139" s="13">
        <f>IF(5 = P139, E139 * -1, E139)</f>
        <v>165.86</v>
      </c>
      <c r="X139" s="13">
        <f>IF(5 = P139, F139 * -1, F139)</f>
        <v>-107.89</v>
      </c>
      <c r="Y139" s="13">
        <f>IF(5 = P139, G139 * -1, G139)</f>
        <v>0</v>
      </c>
      <c r="Z139" s="13">
        <f>IF(5 = P139, H139 * -1, H139)</f>
        <v>-107.89</v>
      </c>
      <c r="AA139" s="13">
        <f>IF(5 = P139, I139 * -1, I139)</f>
        <v>-3.51</v>
      </c>
      <c r="AB139" s="13">
        <f>IF(5 = P139, J139 * -1, J139)</f>
        <v>-6.81</v>
      </c>
      <c r="AC139" s="13">
        <f>IF(5 = P139, K139 * -1, K139)</f>
        <v>0</v>
      </c>
      <c r="AD139" s="13">
        <f>IF(5 = P139, L139 * -1, L139)</f>
        <v>-497.91</v>
      </c>
      <c r="AE139" s="13">
        <f>IF(5 = P139, M139 * -1, M139)</f>
        <v>0</v>
      </c>
      <c r="AF139" s="13">
        <f>IF(5 = P139, N139 * -1, N139)</f>
        <v>-658.99</v>
      </c>
    </row>
    <row r="140" spans="1:32">
      <c r="A140" s="10" t="s">
        <v>142</v>
      </c>
      <c r="B140" s="11">
        <v>560</v>
      </c>
      <c r="C140" s="11">
        <v>200</v>
      </c>
      <c r="D140" s="11">
        <v>600</v>
      </c>
      <c r="E140" s="11">
        <v>0</v>
      </c>
      <c r="F140" s="11">
        <v>550</v>
      </c>
      <c r="G140" s="11">
        <v>1225</v>
      </c>
      <c r="H140" s="11">
        <v>675</v>
      </c>
      <c r="I140" s="11">
        <v>345</v>
      </c>
      <c r="J140" s="11">
        <v>775</v>
      </c>
      <c r="K140" s="11">
        <v>275</v>
      </c>
      <c r="L140" s="11">
        <v>1180</v>
      </c>
      <c r="M140" s="11">
        <v>0</v>
      </c>
      <c r="N140" s="11">
        <v>6385</v>
      </c>
      <c r="P140" s="12">
        <v>5</v>
      </c>
      <c r="Q140" s="3" t="s">
        <v>1</v>
      </c>
      <c r="R140" s="3" t="s">
        <v>38</v>
      </c>
      <c r="T140" s="13">
        <f>IF(5 = P140, B140 * -1, B140)</f>
        <v>-560</v>
      </c>
      <c r="U140" s="13">
        <f>IF(5 = P140, C140 * -1, C140)</f>
        <v>-200</v>
      </c>
      <c r="V140" s="13">
        <f>IF(5 = P140, D140 * -1, D140)</f>
        <v>-600</v>
      </c>
      <c r="W140" s="13">
        <f>IF(5 = P140, E140 * -1, E140)</f>
        <v>0</v>
      </c>
      <c r="X140" s="13">
        <f>IF(5 = P140, F140 * -1, F140)</f>
        <v>-550</v>
      </c>
      <c r="Y140" s="13">
        <f>IF(5 = P140, G140 * -1, G140)</f>
        <v>-1225</v>
      </c>
      <c r="Z140" s="13">
        <f>IF(5 = P140, H140 * -1, H140)</f>
        <v>-675</v>
      </c>
      <c r="AA140" s="13">
        <f>IF(5 = P140, I140 * -1, I140)</f>
        <v>-345</v>
      </c>
      <c r="AB140" s="13">
        <f>IF(5 = P140, J140 * -1, J140)</f>
        <v>-775</v>
      </c>
      <c r="AC140" s="13">
        <f>IF(5 = P140, K140 * -1, K140)</f>
        <v>-275</v>
      </c>
      <c r="AD140" s="13">
        <f>IF(5 = P140, L140 * -1, L140)</f>
        <v>-1180</v>
      </c>
      <c r="AE140" s="13">
        <f>IF(5 = P140, M140 * -1, M140)</f>
        <v>0</v>
      </c>
      <c r="AF140" s="13">
        <f>IF(5 = P140, N140 * -1, N140)</f>
        <v>-6385</v>
      </c>
    </row>
    <row r="141" spans="1:32">
      <c r="A141" s="10" t="s">
        <v>143</v>
      </c>
      <c r="B141" s="11">
        <v>0</v>
      </c>
      <c r="C141" s="11">
        <v>69.23</v>
      </c>
      <c r="D141" s="11">
        <v>0</v>
      </c>
      <c r="E141" s="11">
        <v>61.95</v>
      </c>
      <c r="F141" s="11">
        <v>0</v>
      </c>
      <c r="G141" s="11">
        <v>0</v>
      </c>
      <c r="H141" s="11">
        <v>0</v>
      </c>
      <c r="I141" s="11">
        <v>38.72</v>
      </c>
      <c r="J141" s="11">
        <v>39.61</v>
      </c>
      <c r="K141" s="11">
        <v>0</v>
      </c>
      <c r="L141" s="11">
        <v>0</v>
      </c>
      <c r="M141" s="11">
        <v>0</v>
      </c>
      <c r="N141" s="11">
        <v>209.51</v>
      </c>
      <c r="P141" s="12">
        <v>5</v>
      </c>
      <c r="Q141" s="3" t="s">
        <v>1</v>
      </c>
      <c r="R141" s="3" t="s">
        <v>38</v>
      </c>
      <c r="T141" s="13">
        <f>IF(5 = P141, B141 * -1, B141)</f>
        <v>0</v>
      </c>
      <c r="U141" s="13">
        <f>IF(5 = P141, C141 * -1, C141)</f>
        <v>-69.23</v>
      </c>
      <c r="V141" s="13">
        <f>IF(5 = P141, D141 * -1, D141)</f>
        <v>0</v>
      </c>
      <c r="W141" s="13">
        <f>IF(5 = P141, E141 * -1, E141)</f>
        <v>-61.95</v>
      </c>
      <c r="X141" s="13">
        <f>IF(5 = P141, F141 * -1, F141)</f>
        <v>0</v>
      </c>
      <c r="Y141" s="13">
        <f>IF(5 = P141, G141 * -1, G141)</f>
        <v>0</v>
      </c>
      <c r="Z141" s="13">
        <f>IF(5 = P141, H141 * -1, H141)</f>
        <v>0</v>
      </c>
      <c r="AA141" s="13">
        <f>IF(5 = P141, I141 * -1, I141)</f>
        <v>-38.72</v>
      </c>
      <c r="AB141" s="13">
        <f>IF(5 = P141, J141 * -1, J141)</f>
        <v>-39.61</v>
      </c>
      <c r="AC141" s="13">
        <f>IF(5 = P141, K141 * -1, K141)</f>
        <v>0</v>
      </c>
      <c r="AD141" s="13">
        <f>IF(5 = P141, L141 * -1, L141)</f>
        <v>0</v>
      </c>
      <c r="AE141" s="13">
        <f>IF(5 = P141, M141 * -1, M141)</f>
        <v>0</v>
      </c>
      <c r="AF141" s="13">
        <f>IF(5 = P141, N141 * -1, N141)</f>
        <v>-209.51</v>
      </c>
    </row>
    <row r="142" spans="1:32">
      <c r="A142" s="10" t="s">
        <v>144</v>
      </c>
      <c r="B142" s="11">
        <v>742.64</v>
      </c>
      <c r="C142" s="11">
        <v>349.21</v>
      </c>
      <c r="D142" s="11">
        <v>276.24</v>
      </c>
      <c r="E142" s="11">
        <v>797.4</v>
      </c>
      <c r="F142" s="11">
        <v>1118.0999999999999</v>
      </c>
      <c r="G142" s="11">
        <v>166.93</v>
      </c>
      <c r="H142" s="11">
        <v>233.07</v>
      </c>
      <c r="I142" s="11">
        <v>103.19</v>
      </c>
      <c r="J142" s="11">
        <v>428.51</v>
      </c>
      <c r="K142" s="11">
        <v>248.56</v>
      </c>
      <c r="L142" s="11">
        <v>215.93</v>
      </c>
      <c r="M142" s="11">
        <v>1001.14</v>
      </c>
      <c r="N142" s="11">
        <v>5680.92</v>
      </c>
      <c r="P142" s="12">
        <v>5</v>
      </c>
      <c r="Q142" s="3" t="s">
        <v>1</v>
      </c>
      <c r="R142" s="3" t="s">
        <v>38</v>
      </c>
      <c r="T142" s="13">
        <f>IF(5 = P142, B142 * -1, B142)</f>
        <v>-742.64</v>
      </c>
      <c r="U142" s="13">
        <f>IF(5 = P142, C142 * -1, C142)</f>
        <v>-349.21</v>
      </c>
      <c r="V142" s="13">
        <f>IF(5 = P142, D142 * -1, D142)</f>
        <v>-276.24</v>
      </c>
      <c r="W142" s="13">
        <f>IF(5 = P142, E142 * -1, E142)</f>
        <v>-797.4</v>
      </c>
      <c r="X142" s="13">
        <f>IF(5 = P142, F142 * -1, F142)</f>
        <v>-1118.0999999999999</v>
      </c>
      <c r="Y142" s="13">
        <f>IF(5 = P142, G142 * -1, G142)</f>
        <v>-166.93</v>
      </c>
      <c r="Z142" s="13">
        <f>IF(5 = P142, H142 * -1, H142)</f>
        <v>-233.07</v>
      </c>
      <c r="AA142" s="13">
        <f>IF(5 = P142, I142 * -1, I142)</f>
        <v>-103.19</v>
      </c>
      <c r="AB142" s="13">
        <f>IF(5 = P142, J142 * -1, J142)</f>
        <v>-428.51</v>
      </c>
      <c r="AC142" s="13">
        <f>IF(5 = P142, K142 * -1, K142)</f>
        <v>-248.56</v>
      </c>
      <c r="AD142" s="13">
        <f>IF(5 = P142, L142 * -1, L142)</f>
        <v>-215.93</v>
      </c>
      <c r="AE142" s="13">
        <f>IF(5 = P142, M142 * -1, M142)</f>
        <v>-1001.14</v>
      </c>
      <c r="AF142" s="13">
        <f>IF(5 = P142, N142 * -1, N142)</f>
        <v>-5680.92</v>
      </c>
    </row>
    <row r="143" spans="1:32">
      <c r="A143" s="10" t="s">
        <v>145</v>
      </c>
      <c r="B143" s="11">
        <v>135.84</v>
      </c>
      <c r="C143" s="11">
        <v>186.62</v>
      </c>
      <c r="D143" s="11">
        <v>55.94</v>
      </c>
      <c r="E143" s="11">
        <v>300.83</v>
      </c>
      <c r="F143" s="11">
        <v>495.12</v>
      </c>
      <c r="G143" s="11">
        <v>263.56</v>
      </c>
      <c r="H143" s="11">
        <v>128.46</v>
      </c>
      <c r="I143" s="11">
        <v>128.46</v>
      </c>
      <c r="J143" s="11">
        <v>855</v>
      </c>
      <c r="K143" s="11">
        <v>801.77</v>
      </c>
      <c r="L143" s="11">
        <v>1116.19</v>
      </c>
      <c r="M143" s="11">
        <v>608.20000000000005</v>
      </c>
      <c r="N143" s="11">
        <v>5075.99</v>
      </c>
      <c r="P143" s="12">
        <v>5</v>
      </c>
      <c r="Q143" s="3" t="s">
        <v>1</v>
      </c>
      <c r="R143" s="3" t="s">
        <v>38</v>
      </c>
      <c r="T143" s="13">
        <f>IF(5 = P143, B143 * -1, B143)</f>
        <v>-135.84</v>
      </c>
      <c r="U143" s="13">
        <f>IF(5 = P143, C143 * -1, C143)</f>
        <v>-186.62</v>
      </c>
      <c r="V143" s="13">
        <f>IF(5 = P143, D143 * -1, D143)</f>
        <v>-55.94</v>
      </c>
      <c r="W143" s="13">
        <f>IF(5 = P143, E143 * -1, E143)</f>
        <v>-300.83</v>
      </c>
      <c r="X143" s="13">
        <f>IF(5 = P143, F143 * -1, F143)</f>
        <v>-495.12</v>
      </c>
      <c r="Y143" s="13">
        <f>IF(5 = P143, G143 * -1, G143)</f>
        <v>-263.56</v>
      </c>
      <c r="Z143" s="13">
        <f>IF(5 = P143, H143 * -1, H143)</f>
        <v>-128.46</v>
      </c>
      <c r="AA143" s="13">
        <f>IF(5 = P143, I143 * -1, I143)</f>
        <v>-128.46</v>
      </c>
      <c r="AB143" s="13">
        <f>IF(5 = P143, J143 * -1, J143)</f>
        <v>-855</v>
      </c>
      <c r="AC143" s="13">
        <f>IF(5 = P143, K143 * -1, K143)</f>
        <v>-801.77</v>
      </c>
      <c r="AD143" s="13">
        <f>IF(5 = P143, L143 * -1, L143)</f>
        <v>-1116.19</v>
      </c>
      <c r="AE143" s="13">
        <f>IF(5 = P143, M143 * -1, M143)</f>
        <v>-608.20000000000005</v>
      </c>
      <c r="AF143" s="13">
        <f>IF(5 = P143, N143 * -1, N143)</f>
        <v>-5075.99</v>
      </c>
    </row>
    <row r="144" spans="1:32">
      <c r="A144" s="10" t="s">
        <v>146</v>
      </c>
      <c r="B144" s="11">
        <v>32.06</v>
      </c>
      <c r="C144" s="11">
        <v>91.63</v>
      </c>
      <c r="D144" s="11">
        <v>79.06</v>
      </c>
      <c r="E144" s="11">
        <v>139.16</v>
      </c>
      <c r="F144" s="11">
        <v>252.03</v>
      </c>
      <c r="G144" s="11">
        <v>10.79</v>
      </c>
      <c r="H144" s="11">
        <v>86.41</v>
      </c>
      <c r="I144" s="11">
        <v>0</v>
      </c>
      <c r="J144" s="11">
        <v>113.03</v>
      </c>
      <c r="K144" s="11">
        <v>17.920000000000002</v>
      </c>
      <c r="L144" s="11">
        <v>92.63</v>
      </c>
      <c r="M144" s="11">
        <v>115.07</v>
      </c>
      <c r="N144" s="11">
        <v>1029.79</v>
      </c>
      <c r="P144" s="12">
        <v>5</v>
      </c>
      <c r="Q144" s="3" t="s">
        <v>1</v>
      </c>
      <c r="R144" s="3" t="s">
        <v>38</v>
      </c>
      <c r="T144" s="13">
        <f>IF(5 = P144, B144 * -1, B144)</f>
        <v>-32.06</v>
      </c>
      <c r="U144" s="13">
        <f>IF(5 = P144, C144 * -1, C144)</f>
        <v>-91.63</v>
      </c>
      <c r="V144" s="13">
        <f>IF(5 = P144, D144 * -1, D144)</f>
        <v>-79.06</v>
      </c>
      <c r="W144" s="13">
        <f>IF(5 = P144, E144 * -1, E144)</f>
        <v>-139.16</v>
      </c>
      <c r="X144" s="13">
        <f>IF(5 = P144, F144 * -1, F144)</f>
        <v>-252.03</v>
      </c>
      <c r="Y144" s="13">
        <f>IF(5 = P144, G144 * -1, G144)</f>
        <v>-10.79</v>
      </c>
      <c r="Z144" s="13">
        <f>IF(5 = P144, H144 * -1, H144)</f>
        <v>-86.41</v>
      </c>
      <c r="AA144" s="13">
        <f>IF(5 = P144, I144 * -1, I144)</f>
        <v>0</v>
      </c>
      <c r="AB144" s="13">
        <f>IF(5 = P144, J144 * -1, J144)</f>
        <v>-113.03</v>
      </c>
      <c r="AC144" s="13">
        <f>IF(5 = P144, K144 * -1, K144)</f>
        <v>-17.920000000000002</v>
      </c>
      <c r="AD144" s="13">
        <f>IF(5 = P144, L144 * -1, L144)</f>
        <v>-92.63</v>
      </c>
      <c r="AE144" s="13">
        <f>IF(5 = P144, M144 * -1, M144)</f>
        <v>-115.07</v>
      </c>
      <c r="AF144" s="13">
        <f>IF(5 = P144, N144 * -1, N144)</f>
        <v>-1029.79</v>
      </c>
    </row>
    <row r="145" spans="1:32">
      <c r="A145" s="10" t="s">
        <v>147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117.62</v>
      </c>
      <c r="H145" s="11">
        <v>0</v>
      </c>
      <c r="I145" s="11">
        <v>0</v>
      </c>
      <c r="J145" s="11">
        <v>9</v>
      </c>
      <c r="K145" s="11">
        <v>0</v>
      </c>
      <c r="L145" s="11">
        <v>0</v>
      </c>
      <c r="M145" s="11">
        <v>0</v>
      </c>
      <c r="N145" s="11">
        <v>126.62</v>
      </c>
      <c r="P145" s="12">
        <v>5</v>
      </c>
      <c r="Q145" s="3" t="s">
        <v>1</v>
      </c>
      <c r="R145" s="3" t="s">
        <v>38</v>
      </c>
      <c r="T145" s="13">
        <f>IF(5 = P145, B145 * -1, B145)</f>
        <v>0</v>
      </c>
      <c r="U145" s="13">
        <f>IF(5 = P145, C145 * -1, C145)</f>
        <v>0</v>
      </c>
      <c r="V145" s="13">
        <f>IF(5 = P145, D145 * -1, D145)</f>
        <v>0</v>
      </c>
      <c r="W145" s="13">
        <f>IF(5 = P145, E145 * -1, E145)</f>
        <v>0</v>
      </c>
      <c r="X145" s="13">
        <f>IF(5 = P145, F145 * -1, F145)</f>
        <v>0</v>
      </c>
      <c r="Y145" s="13">
        <f>IF(5 = P145, G145 * -1, G145)</f>
        <v>-117.62</v>
      </c>
      <c r="Z145" s="13">
        <f>IF(5 = P145, H145 * -1, H145)</f>
        <v>0</v>
      </c>
      <c r="AA145" s="13">
        <f>IF(5 = P145, I145 * -1, I145)</f>
        <v>0</v>
      </c>
      <c r="AB145" s="13">
        <f>IF(5 = P145, J145 * -1, J145)</f>
        <v>-9</v>
      </c>
      <c r="AC145" s="13">
        <f>IF(5 = P145, K145 * -1, K145)</f>
        <v>0</v>
      </c>
      <c r="AD145" s="13">
        <f>IF(5 = P145, L145 * -1, L145)</f>
        <v>0</v>
      </c>
      <c r="AE145" s="13">
        <f>IF(5 = P145, M145 * -1, M145)</f>
        <v>0</v>
      </c>
      <c r="AF145" s="13">
        <f>IF(5 = P145, N145 * -1, N145)</f>
        <v>-126.62</v>
      </c>
    </row>
    <row r="146" spans="1:32">
      <c r="A146" s="10" t="s">
        <v>148</v>
      </c>
      <c r="B146" s="11">
        <v>0</v>
      </c>
      <c r="C146" s="11">
        <v>0</v>
      </c>
      <c r="D146" s="11">
        <v>0</v>
      </c>
      <c r="E146" s="11">
        <v>0</v>
      </c>
      <c r="F146" s="11">
        <v>275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275</v>
      </c>
      <c r="P146" s="12">
        <v>5</v>
      </c>
      <c r="Q146" s="3" t="s">
        <v>1</v>
      </c>
      <c r="R146" s="3" t="s">
        <v>38</v>
      </c>
      <c r="T146" s="13">
        <f>IF(5 = P146, B146 * -1, B146)</f>
        <v>0</v>
      </c>
      <c r="U146" s="13">
        <f>IF(5 = P146, C146 * -1, C146)</f>
        <v>0</v>
      </c>
      <c r="V146" s="13">
        <f>IF(5 = P146, D146 * -1, D146)</f>
        <v>0</v>
      </c>
      <c r="W146" s="13">
        <f>IF(5 = P146, E146 * -1, E146)</f>
        <v>0</v>
      </c>
      <c r="X146" s="13">
        <f>IF(5 = P146, F146 * -1, F146)</f>
        <v>-275</v>
      </c>
      <c r="Y146" s="13">
        <f>IF(5 = P146, G146 * -1, G146)</f>
        <v>0</v>
      </c>
      <c r="Z146" s="13">
        <f>IF(5 = P146, H146 * -1, H146)</f>
        <v>0</v>
      </c>
      <c r="AA146" s="13">
        <f>IF(5 = P146, I146 * -1, I146)</f>
        <v>0</v>
      </c>
      <c r="AB146" s="13">
        <f>IF(5 = P146, J146 * -1, J146)</f>
        <v>0</v>
      </c>
      <c r="AC146" s="13">
        <f>IF(5 = P146, K146 * -1, K146)</f>
        <v>0</v>
      </c>
      <c r="AD146" s="13">
        <f>IF(5 = P146, L146 * -1, L146)</f>
        <v>0</v>
      </c>
      <c r="AE146" s="13">
        <f>IF(5 = P146, M146 * -1, M146)</f>
        <v>0</v>
      </c>
      <c r="AF146" s="13">
        <f>IF(5 = P146, N146 * -1, N146)</f>
        <v>-275</v>
      </c>
    </row>
    <row r="147" spans="1:32">
      <c r="A147" s="10" t="s">
        <v>149</v>
      </c>
      <c r="B147" s="11">
        <v>0</v>
      </c>
      <c r="C147" s="11">
        <v>0</v>
      </c>
      <c r="D147" s="11">
        <v>0</v>
      </c>
      <c r="E147" s="11">
        <v>0</v>
      </c>
      <c r="F147" s="11">
        <v>1300</v>
      </c>
      <c r="G147" s="11">
        <v>0</v>
      </c>
      <c r="H147" s="11">
        <v>0</v>
      </c>
      <c r="I147" s="11">
        <v>0</v>
      </c>
      <c r="J147" s="11">
        <v>1650</v>
      </c>
      <c r="K147" s="11">
        <v>550</v>
      </c>
      <c r="L147" s="11">
        <v>550</v>
      </c>
      <c r="M147" s="11">
        <v>0</v>
      </c>
      <c r="N147" s="11">
        <v>4050</v>
      </c>
      <c r="P147" s="12">
        <v>5</v>
      </c>
      <c r="Q147" s="3" t="s">
        <v>1</v>
      </c>
      <c r="R147" s="3" t="s">
        <v>38</v>
      </c>
      <c r="T147" s="13">
        <f>IF(5 = P147, B147 * -1, B147)</f>
        <v>0</v>
      </c>
      <c r="U147" s="13">
        <f>IF(5 = P147, C147 * -1, C147)</f>
        <v>0</v>
      </c>
      <c r="V147" s="13">
        <f>IF(5 = P147, D147 * -1, D147)</f>
        <v>0</v>
      </c>
      <c r="W147" s="13">
        <f>IF(5 = P147, E147 * -1, E147)</f>
        <v>0</v>
      </c>
      <c r="X147" s="13">
        <f>IF(5 = P147, F147 * -1, F147)</f>
        <v>-1300</v>
      </c>
      <c r="Y147" s="13">
        <f>IF(5 = P147, G147 * -1, G147)</f>
        <v>0</v>
      </c>
      <c r="Z147" s="13">
        <f>IF(5 = P147, H147 * -1, H147)</f>
        <v>0</v>
      </c>
      <c r="AA147" s="13">
        <f>IF(5 = P147, I147 * -1, I147)</f>
        <v>0</v>
      </c>
      <c r="AB147" s="13">
        <f>IF(5 = P147, J147 * -1, J147)</f>
        <v>-1650</v>
      </c>
      <c r="AC147" s="13">
        <f>IF(5 = P147, K147 * -1, K147)</f>
        <v>-550</v>
      </c>
      <c r="AD147" s="13">
        <f>IF(5 = P147, L147 * -1, L147)</f>
        <v>-550</v>
      </c>
      <c r="AE147" s="13">
        <f>IF(5 = P147, M147 * -1, M147)</f>
        <v>0</v>
      </c>
      <c r="AF147" s="13">
        <f>IF(5 = P147, N147 * -1, N147)</f>
        <v>-4050</v>
      </c>
    </row>
    <row r="148" spans="1:32">
      <c r="A148" s="14" t="s">
        <v>126</v>
      </c>
      <c r="B148" s="15">
        <f>IF(5 = P148, T148 * -1, T148)</f>
        <v>4461.4800000000005</v>
      </c>
      <c r="C148" s="15">
        <f>IF(5 = P148, U148 * -1, U148)</f>
        <v>2267.1800000000003</v>
      </c>
      <c r="D148" s="15">
        <f>IF(5 = P148, V148 * -1, V148)</f>
        <v>5931.46</v>
      </c>
      <c r="E148" s="15">
        <f>IF(5 = P148, W148 * -1, W148)</f>
        <v>4248.3599999999997</v>
      </c>
      <c r="F148" s="15">
        <f>IF(5 = P148, X148 * -1, X148)</f>
        <v>9691.7899999999991</v>
      </c>
      <c r="G148" s="15">
        <f>IF(5 = P148, Y148 * -1, Y148)</f>
        <v>4708.670000000001</v>
      </c>
      <c r="H148" s="15">
        <f>IF(5 = P148, Z148 * -1, Z148)</f>
        <v>7626.26</v>
      </c>
      <c r="I148" s="15">
        <f>IF(5 = P148, AA148 * -1, AA148)</f>
        <v>3443.3000000000006</v>
      </c>
      <c r="J148" s="15">
        <f>IF(5 = P148, AB148 * -1, AB148)</f>
        <v>8360.9</v>
      </c>
      <c r="K148" s="15">
        <f>IF(5 = P148, AC148 * -1, AC148)</f>
        <v>7577.92</v>
      </c>
      <c r="L148" s="15">
        <f>IF(5 = P148, AD148 * -1, AD148)</f>
        <v>9653.2899999999991</v>
      </c>
      <c r="M148" s="15">
        <f>IF(5 = P148, AE148 * -1, AE148)</f>
        <v>5439.94</v>
      </c>
      <c r="N148" s="15">
        <f>IF(5 = P148, AF148 * -1, AF148)</f>
        <v>73410.549999999988</v>
      </c>
      <c r="P148" s="16">
        <v>5</v>
      </c>
      <c r="Q148" s="17" t="str">
        <f>Q147</f>
        <v>Pacific Bay Club</v>
      </c>
      <c r="R148" s="17" t="str">
        <f>R147</f>
        <v>PBC</v>
      </c>
      <c r="S148" s="16">
        <f>S147</f>
        <v>0</v>
      </c>
      <c r="T148" s="18">
        <f>SUM(T125:T147)</f>
        <v>-4461.4800000000005</v>
      </c>
      <c r="U148" s="18">
        <f>SUM(U125:U147)</f>
        <v>-2267.1800000000003</v>
      </c>
      <c r="V148" s="18">
        <f>SUM(V125:V147)</f>
        <v>-5931.46</v>
      </c>
      <c r="W148" s="18">
        <f>SUM(W125:W147)</f>
        <v>-4248.3599999999997</v>
      </c>
      <c r="X148" s="18">
        <f>SUM(X125:X147)</f>
        <v>-9691.7899999999991</v>
      </c>
      <c r="Y148" s="18">
        <f>SUM(Y125:Y147)</f>
        <v>-4708.670000000001</v>
      </c>
      <c r="Z148" s="18">
        <f>SUM(Z125:Z147)</f>
        <v>-7626.26</v>
      </c>
      <c r="AA148" s="18">
        <f>SUM(AA125:AA147)</f>
        <v>-3443.3000000000006</v>
      </c>
      <c r="AB148" s="18">
        <f>SUM(AB125:AB147)</f>
        <v>-8360.9</v>
      </c>
      <c r="AC148" s="18">
        <f>SUM(AC125:AC147)</f>
        <v>-7577.92</v>
      </c>
      <c r="AD148" s="18">
        <f>SUM(AD125:AD147)</f>
        <v>-9653.2899999999991</v>
      </c>
      <c r="AE148" s="18">
        <f>SUM(AE125:AE147)</f>
        <v>-5439.94</v>
      </c>
      <c r="AF148" s="18">
        <f>SUM(AF125:AF147)</f>
        <v>-73410.549999999988</v>
      </c>
    </row>
    <row r="150" spans="1:32">
      <c r="A150" s="10" t="s">
        <v>150</v>
      </c>
      <c r="B150" s="11">
        <v>10691.49</v>
      </c>
      <c r="C150" s="11">
        <v>10691.49</v>
      </c>
      <c r="D150" s="11">
        <v>10691.49</v>
      </c>
      <c r="E150" s="11">
        <v>10691.49</v>
      </c>
      <c r="F150" s="11">
        <v>10691.49</v>
      </c>
      <c r="G150" s="11">
        <v>10691.49</v>
      </c>
      <c r="H150" s="11">
        <v>10691.49</v>
      </c>
      <c r="I150" s="11">
        <v>10691.49</v>
      </c>
      <c r="J150" s="11">
        <v>10691.49</v>
      </c>
      <c r="K150" s="11">
        <v>10691.49</v>
      </c>
      <c r="L150" s="11">
        <v>10691.49</v>
      </c>
      <c r="M150" s="11">
        <v>10691.49</v>
      </c>
      <c r="N150" s="11">
        <v>128297.88</v>
      </c>
      <c r="P150" s="12">
        <v>5</v>
      </c>
      <c r="Q150" s="3" t="s">
        <v>1</v>
      </c>
      <c r="R150" s="3" t="s">
        <v>38</v>
      </c>
      <c r="T150" s="13">
        <f>IF(5 = P150, B150 * -1, B150)</f>
        <v>-10691.49</v>
      </c>
      <c r="U150" s="13">
        <f>IF(5 = P150, C150 * -1, C150)</f>
        <v>-10691.49</v>
      </c>
      <c r="V150" s="13">
        <f>IF(5 = P150, D150 * -1, D150)</f>
        <v>-10691.49</v>
      </c>
      <c r="W150" s="13">
        <f>IF(5 = P150, E150 * -1, E150)</f>
        <v>-10691.49</v>
      </c>
      <c r="X150" s="13">
        <f>IF(5 = P150, F150 * -1, F150)</f>
        <v>-10691.49</v>
      </c>
      <c r="Y150" s="13">
        <f>IF(5 = P150, G150 * -1, G150)</f>
        <v>-10691.49</v>
      </c>
      <c r="Z150" s="13">
        <f>IF(5 = P150, H150 * -1, H150)</f>
        <v>-10691.49</v>
      </c>
      <c r="AA150" s="13">
        <f>IF(5 = P150, I150 * -1, I150)</f>
        <v>-10691.49</v>
      </c>
      <c r="AB150" s="13">
        <f>IF(5 = P150, J150 * -1, J150)</f>
        <v>-10691.49</v>
      </c>
      <c r="AC150" s="13">
        <f>IF(5 = P150, K150 * -1, K150)</f>
        <v>-10691.49</v>
      </c>
      <c r="AD150" s="13">
        <f>IF(5 = P150, L150 * -1, L150)</f>
        <v>-10691.49</v>
      </c>
      <c r="AE150" s="13">
        <f>IF(5 = P150, M150 * -1, M150)</f>
        <v>-10691.49</v>
      </c>
      <c r="AF150" s="13">
        <f>IF(5 = P150, N150 * -1, N150)</f>
        <v>-128297.88</v>
      </c>
    </row>
    <row r="152" spans="1:32">
      <c r="A152" s="10" t="s">
        <v>151</v>
      </c>
      <c r="B152" s="11">
        <v>3179.61</v>
      </c>
      <c r="C152" s="11">
        <v>3179.61</v>
      </c>
      <c r="D152" s="11">
        <v>3707.25</v>
      </c>
      <c r="E152" s="11">
        <v>4207.05</v>
      </c>
      <c r="F152" s="11">
        <v>4207.05</v>
      </c>
      <c r="G152" s="11">
        <v>-498.72</v>
      </c>
      <c r="H152" s="11">
        <v>1465.04</v>
      </c>
      <c r="I152" s="11">
        <v>1634.32</v>
      </c>
      <c r="J152" s="11">
        <v>3795.31</v>
      </c>
      <c r="K152" s="11">
        <v>3795.31</v>
      </c>
      <c r="L152" s="11">
        <v>3795.31</v>
      </c>
      <c r="M152" s="11">
        <v>3795.31</v>
      </c>
      <c r="N152" s="11">
        <v>36262.449999999997</v>
      </c>
      <c r="P152" s="12">
        <v>5</v>
      </c>
      <c r="Q152" s="3" t="s">
        <v>1</v>
      </c>
      <c r="R152" s="3" t="s">
        <v>38</v>
      </c>
      <c r="T152" s="13">
        <f>IF(5 = P152, B152 * -1, B152)</f>
        <v>-3179.61</v>
      </c>
      <c r="U152" s="13">
        <f>IF(5 = P152, C152 * -1, C152)</f>
        <v>-3179.61</v>
      </c>
      <c r="V152" s="13">
        <f>IF(5 = P152, D152 * -1, D152)</f>
        <v>-3707.25</v>
      </c>
      <c r="W152" s="13">
        <f>IF(5 = P152, E152 * -1, E152)</f>
        <v>-4207.05</v>
      </c>
      <c r="X152" s="13">
        <f>IF(5 = P152, F152 * -1, F152)</f>
        <v>-4207.05</v>
      </c>
      <c r="Y152" s="13">
        <f>IF(5 = P152, G152 * -1, G152)</f>
        <v>498.72</v>
      </c>
      <c r="Z152" s="13">
        <f>IF(5 = P152, H152 * -1, H152)</f>
        <v>-1465.04</v>
      </c>
      <c r="AA152" s="13">
        <f>IF(5 = P152, I152 * -1, I152)</f>
        <v>-1634.32</v>
      </c>
      <c r="AB152" s="13">
        <f>IF(5 = P152, J152 * -1, J152)</f>
        <v>-3795.31</v>
      </c>
      <c r="AC152" s="13">
        <f>IF(5 = P152, K152 * -1, K152)</f>
        <v>-3795.31</v>
      </c>
      <c r="AD152" s="13">
        <f>IF(5 = P152, L152 * -1, L152)</f>
        <v>-3795.31</v>
      </c>
      <c r="AE152" s="13">
        <f>IF(5 = P152, M152 * -1, M152)</f>
        <v>-3795.31</v>
      </c>
      <c r="AF152" s="13">
        <f>IF(5 = P152, N152 * -1, N152)</f>
        <v>-36262.449999999997</v>
      </c>
    </row>
    <row r="154" spans="1:32">
      <c r="A154" s="10" t="s">
        <v>152</v>
      </c>
      <c r="B154" s="11">
        <v>0</v>
      </c>
      <c r="C154" s="11">
        <v>0</v>
      </c>
      <c r="D154" s="11">
        <v>17.46</v>
      </c>
      <c r="E154" s="11">
        <v>94.85</v>
      </c>
      <c r="F154" s="11">
        <v>0</v>
      </c>
      <c r="G154" s="11">
        <v>125.06</v>
      </c>
      <c r="H154" s="11">
        <v>184.55</v>
      </c>
      <c r="I154" s="11">
        <v>95.57</v>
      </c>
      <c r="J154" s="11">
        <v>216.79</v>
      </c>
      <c r="K154" s="11">
        <v>227.36</v>
      </c>
      <c r="L154" s="11">
        <v>150.52000000000001</v>
      </c>
      <c r="M154" s="11">
        <v>130.27000000000001</v>
      </c>
      <c r="N154" s="11">
        <v>1242.43</v>
      </c>
      <c r="P154" s="12">
        <v>5</v>
      </c>
      <c r="Q154" s="3" t="s">
        <v>1</v>
      </c>
      <c r="R154" s="3" t="s">
        <v>38</v>
      </c>
      <c r="T154" s="13">
        <f>IF(5 = P154, B154 * -1, B154)</f>
        <v>0</v>
      </c>
      <c r="U154" s="13">
        <f>IF(5 = P154, C154 * -1, C154)</f>
        <v>0</v>
      </c>
      <c r="V154" s="13">
        <f>IF(5 = P154, D154 * -1, D154)</f>
        <v>-17.46</v>
      </c>
      <c r="W154" s="13">
        <f>IF(5 = P154, E154 * -1, E154)</f>
        <v>-94.85</v>
      </c>
      <c r="X154" s="13">
        <f>IF(5 = P154, F154 * -1, F154)</f>
        <v>0</v>
      </c>
      <c r="Y154" s="13">
        <f>IF(5 = P154, G154 * -1, G154)</f>
        <v>-125.06</v>
      </c>
      <c r="Z154" s="13">
        <f>IF(5 = P154, H154 * -1, H154)</f>
        <v>-184.55</v>
      </c>
      <c r="AA154" s="13">
        <f>IF(5 = P154, I154 * -1, I154)</f>
        <v>-95.57</v>
      </c>
      <c r="AB154" s="13">
        <f>IF(5 = P154, J154 * -1, J154)</f>
        <v>-216.79</v>
      </c>
      <c r="AC154" s="13">
        <f>IF(5 = P154, K154 * -1, K154)</f>
        <v>-227.36</v>
      </c>
      <c r="AD154" s="13">
        <f>IF(5 = P154, L154 * -1, L154)</f>
        <v>-150.52000000000001</v>
      </c>
      <c r="AE154" s="13">
        <f>IF(5 = P154, M154 * -1, M154)</f>
        <v>-130.27000000000001</v>
      </c>
      <c r="AF154" s="13">
        <f>IF(5 = P154, N154 * -1, N154)</f>
        <v>-1242.43</v>
      </c>
    </row>
    <row r="156" spans="1:32">
      <c r="A156" s="14" t="s">
        <v>67</v>
      </c>
      <c r="B156" s="15">
        <f>IF(5 = P156, T156 * -1, T156)</f>
        <v>73718.84</v>
      </c>
      <c r="C156" s="15">
        <f>IF(5 = P156, U156 * -1, U156)</f>
        <v>65793.740000000005</v>
      </c>
      <c r="D156" s="15">
        <f>IF(5 = P156, V156 * -1, V156)</f>
        <v>79630.98000000001</v>
      </c>
      <c r="E156" s="15">
        <f>IF(5 = P156, W156 * -1, W156)</f>
        <v>77083.090000000011</v>
      </c>
      <c r="F156" s="15">
        <f>IF(5 = P156, X156 * -1, X156)</f>
        <v>86461.59</v>
      </c>
      <c r="G156" s="15">
        <f>IF(5 = P156, Y156 * -1, Y156)</f>
        <v>69332.98</v>
      </c>
      <c r="H156" s="15">
        <f>IF(5 = P156, Z156 * -1, Z156)</f>
        <v>79200.14</v>
      </c>
      <c r="I156" s="15">
        <f>IF(5 = P156, AA156 * -1, AA156)</f>
        <v>61205.359999999993</v>
      </c>
      <c r="J156" s="15">
        <f>IF(5 = P156, AB156 * -1, AB156)</f>
        <v>80258.64</v>
      </c>
      <c r="K156" s="15">
        <f>IF(5 = P156, AC156 * -1, AC156)</f>
        <v>81003.710000000006</v>
      </c>
      <c r="L156" s="15">
        <f>IF(5 = P156, AD156 * -1, AD156)</f>
        <v>81823.38</v>
      </c>
      <c r="M156" s="15">
        <f>IF(5 = P156, AE156 * -1, AE156)</f>
        <v>79815.950000000012</v>
      </c>
      <c r="N156" s="15">
        <f>IF(5 = P156, AF156 * -1, AF156)</f>
        <v>915328.39999999991</v>
      </c>
      <c r="P156" s="16">
        <v>5</v>
      </c>
      <c r="Q156" s="17" t="str">
        <f>Q154</f>
        <v>Pacific Bay Club</v>
      </c>
      <c r="R156" s="17" t="str">
        <f>R154</f>
        <v>PBC</v>
      </c>
      <c r="S156" s="16">
        <f>S154</f>
        <v>0</v>
      </c>
      <c r="T156" s="18">
        <f>SUM(T51:T51)+SUM(T54:T59)+SUM(T63:T80)+SUM(T84:T93)+SUM(T97:T103)+SUM(T107:T111)+SUM(T115:T121)+SUM(T125:T147)+SUM(T150:T150)+SUM(T152:T152)+SUM(T154:T154)</f>
        <v>-73718.84</v>
      </c>
      <c r="U156" s="18">
        <f>SUM(U51:U51)+SUM(U54:U59)+SUM(U63:U80)+SUM(U84:U93)+SUM(U97:U103)+SUM(U107:U111)+SUM(U115:U121)+SUM(U125:U147)+SUM(U150:U150)+SUM(U152:U152)+SUM(U154:U154)</f>
        <v>-65793.740000000005</v>
      </c>
      <c r="V156" s="18">
        <f>SUM(V51:V51)+SUM(V54:V59)+SUM(V63:V80)+SUM(V84:V93)+SUM(V97:V103)+SUM(V107:V111)+SUM(V115:V121)+SUM(V125:V147)+SUM(V150:V150)+SUM(V152:V152)+SUM(V154:V154)</f>
        <v>-79630.98000000001</v>
      </c>
      <c r="W156" s="18">
        <f>SUM(W51:W51)+SUM(W54:W59)+SUM(W63:W80)+SUM(W84:W93)+SUM(W97:W103)+SUM(W107:W111)+SUM(W115:W121)+SUM(W125:W147)+SUM(W150:W150)+SUM(W152:W152)+SUM(W154:W154)</f>
        <v>-77083.090000000011</v>
      </c>
      <c r="X156" s="18">
        <f>SUM(X51:X51)+SUM(X54:X59)+SUM(X63:X80)+SUM(X84:X93)+SUM(X97:X103)+SUM(X107:X111)+SUM(X115:X121)+SUM(X125:X147)+SUM(X150:X150)+SUM(X152:X152)+SUM(X154:X154)</f>
        <v>-86461.59</v>
      </c>
      <c r="Y156" s="18">
        <f>SUM(Y51:Y51)+SUM(Y54:Y59)+SUM(Y63:Y80)+SUM(Y84:Y93)+SUM(Y97:Y103)+SUM(Y107:Y111)+SUM(Y115:Y121)+SUM(Y125:Y147)+SUM(Y150:Y150)+SUM(Y152:Y152)+SUM(Y154:Y154)</f>
        <v>-69332.98</v>
      </c>
      <c r="Z156" s="18">
        <f>SUM(Z51:Z51)+SUM(Z54:Z59)+SUM(Z63:Z80)+SUM(Z84:Z93)+SUM(Z97:Z103)+SUM(Z107:Z111)+SUM(Z115:Z121)+SUM(Z125:Z147)+SUM(Z150:Z150)+SUM(Z152:Z152)+SUM(Z154:Z154)</f>
        <v>-79200.14</v>
      </c>
      <c r="AA156" s="18">
        <f>SUM(AA51:AA51)+SUM(AA54:AA59)+SUM(AA63:AA80)+SUM(AA84:AA93)+SUM(AA97:AA103)+SUM(AA107:AA111)+SUM(AA115:AA121)+SUM(AA125:AA147)+SUM(AA150:AA150)+SUM(AA152:AA152)+SUM(AA154:AA154)</f>
        <v>-61205.359999999993</v>
      </c>
      <c r="AB156" s="18">
        <f>SUM(AB51:AB51)+SUM(AB54:AB59)+SUM(AB63:AB80)+SUM(AB84:AB93)+SUM(AB97:AB103)+SUM(AB107:AB111)+SUM(AB115:AB121)+SUM(AB125:AB147)+SUM(AB150:AB150)+SUM(AB152:AB152)+SUM(AB154:AB154)</f>
        <v>-80258.64</v>
      </c>
      <c r="AC156" s="18">
        <f>SUM(AC51:AC51)+SUM(AC54:AC59)+SUM(AC63:AC80)+SUM(AC84:AC93)+SUM(AC97:AC103)+SUM(AC107:AC111)+SUM(AC115:AC121)+SUM(AC125:AC147)+SUM(AC150:AC150)+SUM(AC152:AC152)+SUM(AC154:AC154)</f>
        <v>-81003.710000000006</v>
      </c>
      <c r="AD156" s="18">
        <f>SUM(AD51:AD51)+SUM(AD54:AD59)+SUM(AD63:AD80)+SUM(AD84:AD93)+SUM(AD97:AD103)+SUM(AD107:AD111)+SUM(AD115:AD121)+SUM(AD125:AD147)+SUM(AD150:AD150)+SUM(AD152:AD152)+SUM(AD154:AD154)</f>
        <v>-81823.38</v>
      </c>
      <c r="AE156" s="18">
        <f>SUM(AE51:AE51)+SUM(AE54:AE59)+SUM(AE63:AE80)+SUM(AE84:AE93)+SUM(AE97:AE103)+SUM(AE107:AE111)+SUM(AE115:AE121)+SUM(AE125:AE147)+SUM(AE150:AE150)+SUM(AE152:AE152)+SUM(AE154:AE154)</f>
        <v>-79815.950000000012</v>
      </c>
      <c r="AF156" s="18">
        <f>SUM(AF51:AF51)+SUM(AF54:AF59)+SUM(AF63:AF80)+SUM(AF84:AF93)+SUM(AF97:AF103)+SUM(AF107:AF111)+SUM(AF115:AF121)+SUM(AF125:AF147)+SUM(AF150:AF150)+SUM(AF152:AF152)+SUM(AF154:AF154)</f>
        <v>-915328.39999999991</v>
      </c>
    </row>
    <row r="158" spans="1:32">
      <c r="A158" s="14" t="s">
        <v>153</v>
      </c>
      <c r="B158" s="15">
        <f>IF(5 = P158, T158 * -1, T158)</f>
        <v>139449.48000000004</v>
      </c>
      <c r="C158" s="15">
        <f>IF(5 = P158, U158 * -1, U158)</f>
        <v>147197.83000000002</v>
      </c>
      <c r="D158" s="15">
        <f>IF(5 = P158, V158 * -1, V158)</f>
        <v>141184.41999999998</v>
      </c>
      <c r="E158" s="15">
        <f>IF(5 = P158, W158 * -1, W158)</f>
        <v>143290.84000000011</v>
      </c>
      <c r="F158" s="15">
        <f>IF(5 = P158, X158 * -1, X158)</f>
        <v>133406.83999999997</v>
      </c>
      <c r="G158" s="15">
        <f>IF(5 = P158, Y158 * -1, Y158)</f>
        <v>152395.49000000002</v>
      </c>
      <c r="H158" s="15">
        <f>IF(5 = P158, Z158 * -1, Z158)</f>
        <v>150184.1</v>
      </c>
      <c r="I158" s="15">
        <f>IF(5 = P158, AA158 * -1, AA158)</f>
        <v>169623.83000000005</v>
      </c>
      <c r="J158" s="15">
        <f>IF(5 = P158, AB158 * -1, AB158)</f>
        <v>150028.16999999995</v>
      </c>
      <c r="K158" s="15">
        <f>IF(5 = P158, AC158 * -1, AC158)</f>
        <v>154921.76</v>
      </c>
      <c r="L158" s="15">
        <f>IF(5 = P158, AD158 * -1, AD158)</f>
        <v>156999.09000000005</v>
      </c>
      <c r="M158" s="15">
        <f>IF(5 = P158, AE158 * -1, AE158)</f>
        <v>164540.08000000002</v>
      </c>
      <c r="N158" s="15">
        <f>IF(5 = P158, AF158 * -1, AF158)</f>
        <v>1803221.9300000002</v>
      </c>
      <c r="P158" s="16">
        <v>4</v>
      </c>
      <c r="Q158" s="17" t="str">
        <f>Q154</f>
        <v>Pacific Bay Club</v>
      </c>
      <c r="R158" s="17" t="str">
        <f>R154</f>
        <v>PBC</v>
      </c>
      <c r="S158" s="16">
        <f>S154</f>
        <v>0</v>
      </c>
      <c r="T158" s="18">
        <f>SUM(T10:T11)+SUM(T14:T14)+SUM(T16:T18)+SUM(T20:T20)+SUM(T22:T22)+SUM(T27:T45)+SUM(T51:T51)+SUM(T54:T59)+SUM(T63:T80)+SUM(T84:T93)+SUM(T97:T103)+SUM(T107:T111)+SUM(T115:T121)+SUM(T125:T147)+SUM(T150:T150)+SUM(T152:T152)+SUM(T154:T154)</f>
        <v>139449.48000000004</v>
      </c>
      <c r="U158" s="18">
        <f>SUM(U10:U11)+SUM(U14:U14)+SUM(U16:U18)+SUM(U20:U20)+SUM(U22:U22)+SUM(U27:U45)+SUM(U51:U51)+SUM(U54:U59)+SUM(U63:U80)+SUM(U84:U93)+SUM(U97:U103)+SUM(U107:U111)+SUM(U115:U121)+SUM(U125:U147)+SUM(U150:U150)+SUM(U152:U152)+SUM(U154:U154)</f>
        <v>147197.83000000002</v>
      </c>
      <c r="V158" s="18">
        <f>SUM(V10:V11)+SUM(V14:V14)+SUM(V16:V18)+SUM(V20:V20)+SUM(V22:V22)+SUM(V27:V45)+SUM(V51:V51)+SUM(V54:V59)+SUM(V63:V80)+SUM(V84:V93)+SUM(V97:V103)+SUM(V107:V111)+SUM(V115:V121)+SUM(V125:V147)+SUM(V150:V150)+SUM(V152:V152)+SUM(V154:V154)</f>
        <v>141184.41999999998</v>
      </c>
      <c r="W158" s="18">
        <f>SUM(W10:W11)+SUM(W14:W14)+SUM(W16:W18)+SUM(W20:W20)+SUM(W22:W22)+SUM(W27:W45)+SUM(W51:W51)+SUM(W54:W59)+SUM(W63:W80)+SUM(W84:W93)+SUM(W97:W103)+SUM(W107:W111)+SUM(W115:W121)+SUM(W125:W147)+SUM(W150:W150)+SUM(W152:W152)+SUM(W154:W154)</f>
        <v>143290.84000000011</v>
      </c>
      <c r="X158" s="18">
        <f>SUM(X10:X11)+SUM(X14:X14)+SUM(X16:X18)+SUM(X20:X20)+SUM(X22:X22)+SUM(X27:X45)+SUM(X51:X51)+SUM(X54:X59)+SUM(X63:X80)+SUM(X84:X93)+SUM(X97:X103)+SUM(X107:X111)+SUM(X115:X121)+SUM(X125:X147)+SUM(X150:X150)+SUM(X152:X152)+SUM(X154:X154)</f>
        <v>133406.83999999997</v>
      </c>
      <c r="Y158" s="18">
        <f>SUM(Y10:Y11)+SUM(Y14:Y14)+SUM(Y16:Y18)+SUM(Y20:Y20)+SUM(Y22:Y22)+SUM(Y27:Y45)+SUM(Y51:Y51)+SUM(Y54:Y59)+SUM(Y63:Y80)+SUM(Y84:Y93)+SUM(Y97:Y103)+SUM(Y107:Y111)+SUM(Y115:Y121)+SUM(Y125:Y147)+SUM(Y150:Y150)+SUM(Y152:Y152)+SUM(Y154:Y154)</f>
        <v>152395.49000000002</v>
      </c>
      <c r="Z158" s="18">
        <f>SUM(Z10:Z11)+SUM(Z14:Z14)+SUM(Z16:Z18)+SUM(Z20:Z20)+SUM(Z22:Z22)+SUM(Z27:Z45)+SUM(Z51:Z51)+SUM(Z54:Z59)+SUM(Z63:Z80)+SUM(Z84:Z93)+SUM(Z97:Z103)+SUM(Z107:Z111)+SUM(Z115:Z121)+SUM(Z125:Z147)+SUM(Z150:Z150)+SUM(Z152:Z152)+SUM(Z154:Z154)</f>
        <v>150184.1</v>
      </c>
      <c r="AA158" s="18">
        <f>SUM(AA10:AA11)+SUM(AA14:AA14)+SUM(AA16:AA18)+SUM(AA20:AA20)+SUM(AA22:AA22)+SUM(AA27:AA45)+SUM(AA51:AA51)+SUM(AA54:AA59)+SUM(AA63:AA80)+SUM(AA84:AA93)+SUM(AA97:AA103)+SUM(AA107:AA111)+SUM(AA115:AA121)+SUM(AA125:AA147)+SUM(AA150:AA150)+SUM(AA152:AA152)+SUM(AA154:AA154)</f>
        <v>169623.83000000005</v>
      </c>
      <c r="AB158" s="18">
        <f>SUM(AB10:AB11)+SUM(AB14:AB14)+SUM(AB16:AB18)+SUM(AB20:AB20)+SUM(AB22:AB22)+SUM(AB27:AB45)+SUM(AB51:AB51)+SUM(AB54:AB59)+SUM(AB63:AB80)+SUM(AB84:AB93)+SUM(AB97:AB103)+SUM(AB107:AB111)+SUM(AB115:AB121)+SUM(AB125:AB147)+SUM(AB150:AB150)+SUM(AB152:AB152)+SUM(AB154:AB154)</f>
        <v>150028.16999999995</v>
      </c>
      <c r="AC158" s="18">
        <f>SUM(AC10:AC11)+SUM(AC14:AC14)+SUM(AC16:AC18)+SUM(AC20:AC20)+SUM(AC22:AC22)+SUM(AC27:AC45)+SUM(AC51:AC51)+SUM(AC54:AC59)+SUM(AC63:AC80)+SUM(AC84:AC93)+SUM(AC97:AC103)+SUM(AC107:AC111)+SUM(AC115:AC121)+SUM(AC125:AC147)+SUM(AC150:AC150)+SUM(AC152:AC152)+SUM(AC154:AC154)</f>
        <v>154921.76</v>
      </c>
      <c r="AD158" s="18">
        <f>SUM(AD10:AD11)+SUM(AD14:AD14)+SUM(AD16:AD18)+SUM(AD20:AD20)+SUM(AD22:AD22)+SUM(AD27:AD45)+SUM(AD51:AD51)+SUM(AD54:AD59)+SUM(AD63:AD80)+SUM(AD84:AD93)+SUM(AD97:AD103)+SUM(AD107:AD111)+SUM(AD115:AD121)+SUM(AD125:AD147)+SUM(AD150:AD150)+SUM(AD152:AD152)+SUM(AD154:AD154)</f>
        <v>156999.09000000005</v>
      </c>
      <c r="AE158" s="18">
        <f>SUM(AE10:AE11)+SUM(AE14:AE14)+SUM(AE16:AE18)+SUM(AE20:AE20)+SUM(AE22:AE22)+SUM(AE27:AE45)+SUM(AE51:AE51)+SUM(AE54:AE59)+SUM(AE63:AE80)+SUM(AE84:AE93)+SUM(AE97:AE103)+SUM(AE107:AE111)+SUM(AE115:AE121)+SUM(AE125:AE147)+SUM(AE150:AE150)+SUM(AE152:AE152)+SUM(AE154:AE154)</f>
        <v>164540.08000000002</v>
      </c>
      <c r="AF158" s="18">
        <f>SUM(AF10:AF11)+SUM(AF14:AF14)+SUM(AF16:AF18)+SUM(AF20:AF20)+SUM(AF22:AF22)+SUM(AF27:AF45)+SUM(AF51:AF51)+SUM(AF54:AF59)+SUM(AF63:AF80)+SUM(AF84:AF93)+SUM(AF97:AF103)+SUM(AF107:AF111)+SUM(AF115:AF121)+SUM(AF125:AF147)+SUM(AF150:AF150)+SUM(AF152:AF152)+SUM(AF154:AF154)</f>
        <v>1803221.9300000002</v>
      </c>
    </row>
    <row r="160" spans="1:32">
      <c r="A160" s="8" t="s">
        <v>154</v>
      </c>
    </row>
    <row r="161" spans="1:32">
      <c r="A161" s="10" t="s">
        <v>155</v>
      </c>
      <c r="B161" s="11">
        <v>74076.87</v>
      </c>
      <c r="C161" s="11">
        <v>66869.210000000006</v>
      </c>
      <c r="D161" s="11">
        <v>73990.679999999993</v>
      </c>
      <c r="E161" s="11">
        <v>71562.17</v>
      </c>
      <c r="F161" s="11">
        <v>73904.479999999996</v>
      </c>
      <c r="G161" s="11">
        <v>71478.75</v>
      </c>
      <c r="H161" s="11">
        <v>73818.28</v>
      </c>
      <c r="I161" s="11">
        <v>73775.179999999993</v>
      </c>
      <c r="J161" s="11">
        <v>71351.58</v>
      </c>
      <c r="K161" s="11">
        <v>73684.759999999995</v>
      </c>
      <c r="L161" s="11">
        <v>71264.08</v>
      </c>
      <c r="M161" s="11">
        <v>73594.34</v>
      </c>
      <c r="N161" s="11">
        <v>869370.38</v>
      </c>
      <c r="P161" s="12">
        <v>5</v>
      </c>
      <c r="Q161" s="3" t="s">
        <v>1</v>
      </c>
      <c r="R161" s="3" t="s">
        <v>38</v>
      </c>
      <c r="T161" s="13">
        <f>IF(5 = P161, B161 * -1, B161)</f>
        <v>-74076.87</v>
      </c>
      <c r="U161" s="13">
        <f>IF(5 = P161, C161 * -1, C161)</f>
        <v>-66869.210000000006</v>
      </c>
      <c r="V161" s="13">
        <f>IF(5 = P161, D161 * -1, D161)</f>
        <v>-73990.679999999993</v>
      </c>
      <c r="W161" s="13">
        <f>IF(5 = P161, E161 * -1, E161)</f>
        <v>-71562.17</v>
      </c>
      <c r="X161" s="13">
        <f>IF(5 = P161, F161 * -1, F161)</f>
        <v>-73904.479999999996</v>
      </c>
      <c r="Y161" s="13">
        <f>IF(5 = P161, G161 * -1, G161)</f>
        <v>-71478.75</v>
      </c>
      <c r="Z161" s="13">
        <f>IF(5 = P161, H161 * -1, H161)</f>
        <v>-73818.28</v>
      </c>
      <c r="AA161" s="13">
        <f>IF(5 = P161, I161 * -1, I161)</f>
        <v>-73775.179999999993</v>
      </c>
      <c r="AB161" s="13">
        <f>IF(5 = P161, J161 * -1, J161)</f>
        <v>-71351.58</v>
      </c>
      <c r="AC161" s="13">
        <f>IF(5 = P161, K161 * -1, K161)</f>
        <v>-73684.759999999995</v>
      </c>
      <c r="AD161" s="13">
        <f>IF(5 = P161, L161 * -1, L161)</f>
        <v>-71264.08</v>
      </c>
      <c r="AE161" s="13">
        <f>IF(5 = P161, M161 * -1, M161)</f>
        <v>-73594.34</v>
      </c>
      <c r="AF161" s="13">
        <f>IF(5 = P161, N161 * -1, N161)</f>
        <v>-869370.38</v>
      </c>
    </row>
    <row r="163" spans="1:32">
      <c r="A163" s="9" t="s">
        <v>156</v>
      </c>
    </row>
    <row r="164" spans="1:32">
      <c r="A164" s="10" t="s">
        <v>157</v>
      </c>
      <c r="B164" s="11">
        <v>0</v>
      </c>
      <c r="C164" s="11">
        <v>5000</v>
      </c>
      <c r="D164" s="11">
        <v>0</v>
      </c>
      <c r="E164" s="11">
        <v>0</v>
      </c>
      <c r="F164" s="11">
        <v>5000</v>
      </c>
      <c r="G164" s="11">
        <v>0</v>
      </c>
      <c r="H164" s="11">
        <v>0</v>
      </c>
      <c r="I164" s="11">
        <v>5000</v>
      </c>
      <c r="J164" s="11">
        <v>0</v>
      </c>
      <c r="K164" s="11">
        <v>0</v>
      </c>
      <c r="L164" s="11">
        <v>5000</v>
      </c>
      <c r="M164" s="11">
        <v>0</v>
      </c>
      <c r="N164" s="11">
        <v>20000</v>
      </c>
      <c r="P164" s="12">
        <v>5</v>
      </c>
      <c r="Q164" s="3" t="s">
        <v>1</v>
      </c>
      <c r="R164" s="3" t="s">
        <v>38</v>
      </c>
      <c r="T164" s="13">
        <f>IF(5 = P164, B164 * -1, B164)</f>
        <v>0</v>
      </c>
      <c r="U164" s="13">
        <f>IF(5 = P164, C164 * -1, C164)</f>
        <v>-5000</v>
      </c>
      <c r="V164" s="13">
        <f>IF(5 = P164, D164 * -1, D164)</f>
        <v>0</v>
      </c>
      <c r="W164" s="13">
        <f>IF(5 = P164, E164 * -1, E164)</f>
        <v>0</v>
      </c>
      <c r="X164" s="13">
        <f>IF(5 = P164, F164 * -1, F164)</f>
        <v>-5000</v>
      </c>
      <c r="Y164" s="13">
        <f>IF(5 = P164, G164 * -1, G164)</f>
        <v>0</v>
      </c>
      <c r="Z164" s="13">
        <f>IF(5 = P164, H164 * -1, H164)</f>
        <v>0</v>
      </c>
      <c r="AA164" s="13">
        <f>IF(5 = P164, I164 * -1, I164)</f>
        <v>-5000</v>
      </c>
      <c r="AB164" s="13">
        <f>IF(5 = P164, J164 * -1, J164)</f>
        <v>0</v>
      </c>
      <c r="AC164" s="13">
        <f>IF(5 = P164, K164 * -1, K164)</f>
        <v>0</v>
      </c>
      <c r="AD164" s="13">
        <f>IF(5 = P164, L164 * -1, L164)</f>
        <v>-5000</v>
      </c>
      <c r="AE164" s="13">
        <f>IF(5 = P164, M164 * -1, M164)</f>
        <v>0</v>
      </c>
      <c r="AF164" s="13">
        <f>IF(5 = P164, N164 * -1, N164)</f>
        <v>-20000</v>
      </c>
    </row>
    <row r="165" spans="1:32">
      <c r="A165" s="10" t="s">
        <v>158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547.91999999999996</v>
      </c>
      <c r="M165" s="11">
        <v>450</v>
      </c>
      <c r="N165" s="11">
        <v>997.92</v>
      </c>
      <c r="P165" s="12">
        <v>5</v>
      </c>
      <c r="Q165" s="3" t="s">
        <v>1</v>
      </c>
      <c r="R165" s="3" t="s">
        <v>38</v>
      </c>
      <c r="T165" s="13">
        <f>IF(5 = P165, B165 * -1, B165)</f>
        <v>0</v>
      </c>
      <c r="U165" s="13">
        <f>IF(5 = P165, C165 * -1, C165)</f>
        <v>0</v>
      </c>
      <c r="V165" s="13">
        <f>IF(5 = P165, D165 * -1, D165)</f>
        <v>0</v>
      </c>
      <c r="W165" s="13">
        <f>IF(5 = P165, E165 * -1, E165)</f>
        <v>0</v>
      </c>
      <c r="X165" s="13">
        <f>IF(5 = P165, F165 * -1, F165)</f>
        <v>0</v>
      </c>
      <c r="Y165" s="13">
        <f>IF(5 = P165, G165 * -1, G165)</f>
        <v>0</v>
      </c>
      <c r="Z165" s="13">
        <f>IF(5 = P165, H165 * -1, H165)</f>
        <v>0</v>
      </c>
      <c r="AA165" s="13">
        <f>IF(5 = P165, I165 * -1, I165)</f>
        <v>0</v>
      </c>
      <c r="AB165" s="13">
        <f>IF(5 = P165, J165 * -1, J165)</f>
        <v>0</v>
      </c>
      <c r="AC165" s="13">
        <f>IF(5 = P165, K165 * -1, K165)</f>
        <v>0</v>
      </c>
      <c r="AD165" s="13">
        <f>IF(5 = P165, L165 * -1, L165)</f>
        <v>-547.91999999999996</v>
      </c>
      <c r="AE165" s="13">
        <f>IF(5 = P165, M165 * -1, M165)</f>
        <v>-450</v>
      </c>
      <c r="AF165" s="13">
        <f>IF(5 = P165, N165 * -1, N165)</f>
        <v>-997.92</v>
      </c>
    </row>
    <row r="166" spans="1:32">
      <c r="A166" s="14" t="s">
        <v>156</v>
      </c>
      <c r="B166" s="15">
        <f>IF(5 = P166, T166 * -1, T166)</f>
        <v>0</v>
      </c>
      <c r="C166" s="15">
        <f>IF(5 = P166, U166 * -1, U166)</f>
        <v>5000</v>
      </c>
      <c r="D166" s="15">
        <f>IF(5 = P166, V166 * -1, V166)</f>
        <v>0</v>
      </c>
      <c r="E166" s="15">
        <f>IF(5 = P166, W166 * -1, W166)</f>
        <v>0</v>
      </c>
      <c r="F166" s="15">
        <f>IF(5 = P166, X166 * -1, X166)</f>
        <v>5000</v>
      </c>
      <c r="G166" s="15">
        <f>IF(5 = P166, Y166 * -1, Y166)</f>
        <v>0</v>
      </c>
      <c r="H166" s="15">
        <f>IF(5 = P166, Z166 * -1, Z166)</f>
        <v>0</v>
      </c>
      <c r="I166" s="15">
        <f>IF(5 = P166, AA166 * -1, AA166)</f>
        <v>5000</v>
      </c>
      <c r="J166" s="15">
        <f>IF(5 = P166, AB166 * -1, AB166)</f>
        <v>0</v>
      </c>
      <c r="K166" s="15">
        <f>IF(5 = P166, AC166 * -1, AC166)</f>
        <v>0</v>
      </c>
      <c r="L166" s="15">
        <f>IF(5 = P166, AD166 * -1, AD166)</f>
        <v>5547.92</v>
      </c>
      <c r="M166" s="15">
        <f>IF(5 = P166, AE166 * -1, AE166)</f>
        <v>450</v>
      </c>
      <c r="N166" s="15">
        <f>IF(5 = P166, AF166 * -1, AF166)</f>
        <v>20997.919999999998</v>
      </c>
      <c r="P166" s="16">
        <v>5</v>
      </c>
      <c r="Q166" s="17" t="str">
        <f>Q165</f>
        <v>Pacific Bay Club</v>
      </c>
      <c r="R166" s="17" t="str">
        <f>R165</f>
        <v>PBC</v>
      </c>
      <c r="S166" s="16">
        <f>S165</f>
        <v>0</v>
      </c>
      <c r="T166" s="18">
        <f>SUM(T164:T165)</f>
        <v>0</v>
      </c>
      <c r="U166" s="18">
        <f>SUM(U164:U165)</f>
        <v>-5000</v>
      </c>
      <c r="V166" s="18">
        <f>SUM(V164:V165)</f>
        <v>0</v>
      </c>
      <c r="W166" s="18">
        <f>SUM(W164:W165)</f>
        <v>0</v>
      </c>
      <c r="X166" s="18">
        <f>SUM(X164:X165)</f>
        <v>-5000</v>
      </c>
      <c r="Y166" s="18">
        <f>SUM(Y164:Y165)</f>
        <v>0</v>
      </c>
      <c r="Z166" s="18">
        <f>SUM(Z164:Z165)</f>
        <v>0</v>
      </c>
      <c r="AA166" s="18">
        <f>SUM(AA164:AA165)</f>
        <v>-5000</v>
      </c>
      <c r="AB166" s="18">
        <f>SUM(AB164:AB165)</f>
        <v>0</v>
      </c>
      <c r="AC166" s="18">
        <f>SUM(AC164:AC165)</f>
        <v>0</v>
      </c>
      <c r="AD166" s="18">
        <f>SUM(AD164:AD165)</f>
        <v>-5547.92</v>
      </c>
      <c r="AE166" s="18">
        <f>SUM(AE164:AE165)</f>
        <v>-450</v>
      </c>
      <c r="AF166" s="18">
        <f>SUM(AF164:AF165)</f>
        <v>-20997.919999999998</v>
      </c>
    </row>
    <row r="168" spans="1:32">
      <c r="A168" s="9" t="s">
        <v>159</v>
      </c>
    </row>
    <row r="169" spans="1:32">
      <c r="A169" s="10" t="s">
        <v>160</v>
      </c>
      <c r="B169" s="11">
        <v>0</v>
      </c>
      <c r="C169" s="11">
        <v>0</v>
      </c>
      <c r="D169" s="11">
        <v>0</v>
      </c>
      <c r="E169" s="11">
        <v>126.18</v>
      </c>
      <c r="F169" s="11">
        <v>0</v>
      </c>
      <c r="G169" s="11">
        <v>137.87</v>
      </c>
      <c r="H169" s="11">
        <v>0</v>
      </c>
      <c r="I169" s="11">
        <v>207.8</v>
      </c>
      <c r="J169" s="11">
        <v>265.60000000000002</v>
      </c>
      <c r="K169" s="11">
        <v>0</v>
      </c>
      <c r="L169" s="11">
        <v>917.39</v>
      </c>
      <c r="M169" s="11">
        <v>0</v>
      </c>
      <c r="N169" s="11">
        <v>1654.84</v>
      </c>
      <c r="P169" s="12">
        <v>5</v>
      </c>
      <c r="Q169" s="3" t="s">
        <v>1</v>
      </c>
      <c r="R169" s="3" t="s">
        <v>38</v>
      </c>
      <c r="T169" s="13">
        <f>IF(5 = P169, B169 * -1, B169)</f>
        <v>0</v>
      </c>
      <c r="U169" s="13">
        <f>IF(5 = P169, C169 * -1, C169)</f>
        <v>0</v>
      </c>
      <c r="V169" s="13">
        <f>IF(5 = P169, D169 * -1, D169)</f>
        <v>0</v>
      </c>
      <c r="W169" s="13">
        <f>IF(5 = P169, E169 * -1, E169)</f>
        <v>-126.18</v>
      </c>
      <c r="X169" s="13">
        <f>IF(5 = P169, F169 * -1, F169)</f>
        <v>0</v>
      </c>
      <c r="Y169" s="13">
        <f>IF(5 = P169, G169 * -1, G169)</f>
        <v>-137.87</v>
      </c>
      <c r="Z169" s="13">
        <f>IF(5 = P169, H169 * -1, H169)</f>
        <v>0</v>
      </c>
      <c r="AA169" s="13">
        <f>IF(5 = P169, I169 * -1, I169)</f>
        <v>-207.8</v>
      </c>
      <c r="AB169" s="13">
        <f>IF(5 = P169, J169 * -1, J169)</f>
        <v>-265.60000000000002</v>
      </c>
      <c r="AC169" s="13">
        <f>IF(5 = P169, K169 * -1, K169)</f>
        <v>0</v>
      </c>
      <c r="AD169" s="13">
        <f>IF(5 = P169, L169 * -1, L169)</f>
        <v>-917.39</v>
      </c>
      <c r="AE169" s="13">
        <f>IF(5 = P169, M169 * -1, M169)</f>
        <v>0</v>
      </c>
      <c r="AF169" s="13">
        <f>IF(5 = P169, N169 * -1, N169)</f>
        <v>-1654.84</v>
      </c>
    </row>
    <row r="170" spans="1:32">
      <c r="A170" s="10" t="s">
        <v>161</v>
      </c>
      <c r="B170" s="11">
        <v>0</v>
      </c>
      <c r="C170" s="11">
        <v>0</v>
      </c>
      <c r="D170" s="11">
        <v>0</v>
      </c>
      <c r="E170" s="11">
        <v>28.52</v>
      </c>
      <c r="F170" s="11">
        <v>1526</v>
      </c>
      <c r="G170" s="11">
        <v>0</v>
      </c>
      <c r="H170" s="11">
        <v>84</v>
      </c>
      <c r="I170" s="11">
        <v>84</v>
      </c>
      <c r="J170" s="11">
        <v>84</v>
      </c>
      <c r="K170" s="11">
        <v>0</v>
      </c>
      <c r="L170" s="11">
        <v>168</v>
      </c>
      <c r="M170" s="11">
        <v>0</v>
      </c>
      <c r="N170" s="11">
        <v>1974.52</v>
      </c>
      <c r="P170" s="12">
        <v>5</v>
      </c>
      <c r="Q170" s="3" t="s">
        <v>1</v>
      </c>
      <c r="R170" s="3" t="s">
        <v>38</v>
      </c>
      <c r="T170" s="13">
        <f>IF(5 = P170, B170 * -1, B170)</f>
        <v>0</v>
      </c>
      <c r="U170" s="13">
        <f>IF(5 = P170, C170 * -1, C170)</f>
        <v>0</v>
      </c>
      <c r="V170" s="13">
        <f>IF(5 = P170, D170 * -1, D170)</f>
        <v>0</v>
      </c>
      <c r="W170" s="13">
        <f>IF(5 = P170, E170 * -1, E170)</f>
        <v>-28.52</v>
      </c>
      <c r="X170" s="13">
        <f>IF(5 = P170, F170 * -1, F170)</f>
        <v>-1526</v>
      </c>
      <c r="Y170" s="13">
        <f>IF(5 = P170, G170 * -1, G170)</f>
        <v>0</v>
      </c>
      <c r="Z170" s="13">
        <f>IF(5 = P170, H170 * -1, H170)</f>
        <v>-84</v>
      </c>
      <c r="AA170" s="13">
        <f>IF(5 = P170, I170 * -1, I170)</f>
        <v>-84</v>
      </c>
      <c r="AB170" s="13">
        <f>IF(5 = P170, J170 * -1, J170)</f>
        <v>-84</v>
      </c>
      <c r="AC170" s="13">
        <f>IF(5 = P170, K170 * -1, K170)</f>
        <v>0</v>
      </c>
      <c r="AD170" s="13">
        <f>IF(5 = P170, L170 * -1, L170)</f>
        <v>-168</v>
      </c>
      <c r="AE170" s="13">
        <f>IF(5 = P170, M170 * -1, M170)</f>
        <v>0</v>
      </c>
      <c r="AF170" s="13">
        <f>IF(5 = P170, N170 * -1, N170)</f>
        <v>-1974.52</v>
      </c>
    </row>
    <row r="171" spans="1:32">
      <c r="A171" s="10" t="s">
        <v>162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1000</v>
      </c>
      <c r="K171" s="11">
        <v>0</v>
      </c>
      <c r="L171" s="11">
        <v>0</v>
      </c>
      <c r="M171" s="11">
        <v>0</v>
      </c>
      <c r="N171" s="11">
        <v>1000</v>
      </c>
      <c r="P171" s="12">
        <v>5</v>
      </c>
      <c r="Q171" s="3" t="s">
        <v>1</v>
      </c>
      <c r="R171" s="3" t="s">
        <v>38</v>
      </c>
      <c r="T171" s="13">
        <f>IF(5 = P171, B171 * -1, B171)</f>
        <v>0</v>
      </c>
      <c r="U171" s="13">
        <f>IF(5 = P171, C171 * -1, C171)</f>
        <v>0</v>
      </c>
      <c r="V171" s="13">
        <f>IF(5 = P171, D171 * -1, D171)</f>
        <v>0</v>
      </c>
      <c r="W171" s="13">
        <f>IF(5 = P171, E171 * -1, E171)</f>
        <v>0</v>
      </c>
      <c r="X171" s="13">
        <f>IF(5 = P171, F171 * -1, F171)</f>
        <v>0</v>
      </c>
      <c r="Y171" s="13">
        <f>IF(5 = P171, G171 * -1, G171)</f>
        <v>0</v>
      </c>
      <c r="Z171" s="13">
        <f>IF(5 = P171, H171 * -1, H171)</f>
        <v>0</v>
      </c>
      <c r="AA171" s="13">
        <f>IF(5 = P171, I171 * -1, I171)</f>
        <v>0</v>
      </c>
      <c r="AB171" s="13">
        <f>IF(5 = P171, J171 * -1, J171)</f>
        <v>-1000</v>
      </c>
      <c r="AC171" s="13">
        <f>IF(5 = P171, K171 * -1, K171)</f>
        <v>0</v>
      </c>
      <c r="AD171" s="13">
        <f>IF(5 = P171, L171 * -1, L171)</f>
        <v>0</v>
      </c>
      <c r="AE171" s="13">
        <f>IF(5 = P171, M171 * -1, M171)</f>
        <v>0</v>
      </c>
      <c r="AF171" s="13">
        <f>IF(5 = P171, N171 * -1, N171)</f>
        <v>-1000</v>
      </c>
    </row>
    <row r="172" spans="1:32">
      <c r="A172" s="10" t="s">
        <v>163</v>
      </c>
      <c r="B172" s="11">
        <v>1017.02</v>
      </c>
      <c r="C172" s="11">
        <v>894.73</v>
      </c>
      <c r="D172" s="11">
        <v>1158.18</v>
      </c>
      <c r="E172" s="11">
        <v>1097.5899999999999</v>
      </c>
      <c r="F172" s="11">
        <v>1121.68</v>
      </c>
      <c r="G172" s="11">
        <v>1121.82</v>
      </c>
      <c r="H172" s="11">
        <v>1202.82</v>
      </c>
      <c r="I172" s="11">
        <v>1259.03</v>
      </c>
      <c r="J172" s="11">
        <v>1182.69</v>
      </c>
      <c r="K172" s="11">
        <v>1153.5999999999999</v>
      </c>
      <c r="L172" s="11">
        <v>1266.29</v>
      </c>
      <c r="M172" s="11">
        <v>1229.6199999999999</v>
      </c>
      <c r="N172" s="11">
        <v>13705.07</v>
      </c>
      <c r="P172" s="12">
        <v>5</v>
      </c>
      <c r="Q172" s="3" t="s">
        <v>1</v>
      </c>
      <c r="R172" s="3" t="s">
        <v>38</v>
      </c>
      <c r="T172" s="13">
        <f>IF(5 = P172, B172 * -1, B172)</f>
        <v>-1017.02</v>
      </c>
      <c r="U172" s="13">
        <f>IF(5 = P172, C172 * -1, C172)</f>
        <v>-894.73</v>
      </c>
      <c r="V172" s="13">
        <f>IF(5 = P172, D172 * -1, D172)</f>
        <v>-1158.18</v>
      </c>
      <c r="W172" s="13">
        <f>IF(5 = P172, E172 * -1, E172)</f>
        <v>-1097.5899999999999</v>
      </c>
      <c r="X172" s="13">
        <f>IF(5 = P172, F172 * -1, F172)</f>
        <v>-1121.68</v>
      </c>
      <c r="Y172" s="13">
        <f>IF(5 = P172, G172 * -1, G172)</f>
        <v>-1121.82</v>
      </c>
      <c r="Z172" s="13">
        <f>IF(5 = P172, H172 * -1, H172)</f>
        <v>-1202.82</v>
      </c>
      <c r="AA172" s="13">
        <f>IF(5 = P172, I172 * -1, I172)</f>
        <v>-1259.03</v>
      </c>
      <c r="AB172" s="13">
        <f>IF(5 = P172, J172 * -1, J172)</f>
        <v>-1182.69</v>
      </c>
      <c r="AC172" s="13">
        <f>IF(5 = P172, K172 * -1, K172)</f>
        <v>-1153.5999999999999</v>
      </c>
      <c r="AD172" s="13">
        <f>IF(5 = P172, L172 * -1, L172)</f>
        <v>-1266.29</v>
      </c>
      <c r="AE172" s="13">
        <f>IF(5 = P172, M172 * -1, M172)</f>
        <v>-1229.6199999999999</v>
      </c>
      <c r="AF172" s="13">
        <f>IF(5 = P172, N172 * -1, N172)</f>
        <v>-13705.07</v>
      </c>
    </row>
    <row r="173" spans="1:32">
      <c r="A173" s="10" t="s">
        <v>164</v>
      </c>
      <c r="B173" s="11">
        <v>0</v>
      </c>
      <c r="C173" s="11">
        <v>8692.5499999999993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8692.5499999999993</v>
      </c>
      <c r="P173" s="12">
        <v>5</v>
      </c>
      <c r="Q173" s="3" t="s">
        <v>1</v>
      </c>
      <c r="R173" s="3" t="s">
        <v>38</v>
      </c>
      <c r="T173" s="13">
        <f>IF(5 = P173, B173 * -1, B173)</f>
        <v>0</v>
      </c>
      <c r="U173" s="13">
        <f>IF(5 = P173, C173 * -1, C173)</f>
        <v>-8692.5499999999993</v>
      </c>
      <c r="V173" s="13">
        <f>IF(5 = P173, D173 * -1, D173)</f>
        <v>0</v>
      </c>
      <c r="W173" s="13">
        <f>IF(5 = P173, E173 * -1, E173)</f>
        <v>0</v>
      </c>
      <c r="X173" s="13">
        <f>IF(5 = P173, F173 * -1, F173)</f>
        <v>0</v>
      </c>
      <c r="Y173" s="13">
        <f>IF(5 = P173, G173 * -1, G173)</f>
        <v>0</v>
      </c>
      <c r="Z173" s="13">
        <f>IF(5 = P173, H173 * -1, H173)</f>
        <v>0</v>
      </c>
      <c r="AA173" s="13">
        <f>IF(5 = P173, I173 * -1, I173)</f>
        <v>0</v>
      </c>
      <c r="AB173" s="13">
        <f>IF(5 = P173, J173 * -1, J173)</f>
        <v>0</v>
      </c>
      <c r="AC173" s="13">
        <f>IF(5 = P173, K173 * -1, K173)</f>
        <v>0</v>
      </c>
      <c r="AD173" s="13">
        <f>IF(5 = P173, L173 * -1, L173)</f>
        <v>0</v>
      </c>
      <c r="AE173" s="13">
        <f>IF(5 = P173, M173 * -1, M173)</f>
        <v>0</v>
      </c>
      <c r="AF173" s="13">
        <f>IF(5 = P173, N173 * -1, N173)</f>
        <v>-8692.5499999999993</v>
      </c>
    </row>
    <row r="174" spans="1:32">
      <c r="A174" s="10" t="s">
        <v>165</v>
      </c>
      <c r="B174" s="11">
        <v>0</v>
      </c>
      <c r="C174" s="11">
        <v>0</v>
      </c>
      <c r="D174" s="11">
        <v>800</v>
      </c>
      <c r="E174" s="11">
        <v>0</v>
      </c>
      <c r="F174" s="11">
        <v>6000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6800</v>
      </c>
      <c r="P174" s="12">
        <v>5</v>
      </c>
      <c r="Q174" s="3" t="s">
        <v>1</v>
      </c>
      <c r="R174" s="3" t="s">
        <v>38</v>
      </c>
      <c r="T174" s="13">
        <f>IF(5 = P174, B174 * -1, B174)</f>
        <v>0</v>
      </c>
      <c r="U174" s="13">
        <f>IF(5 = P174, C174 * -1, C174)</f>
        <v>0</v>
      </c>
      <c r="V174" s="13">
        <f>IF(5 = P174, D174 * -1, D174)</f>
        <v>-800</v>
      </c>
      <c r="W174" s="13">
        <f>IF(5 = P174, E174 * -1, E174)</f>
        <v>0</v>
      </c>
      <c r="X174" s="13">
        <f>IF(5 = P174, F174 * -1, F174)</f>
        <v>-6000</v>
      </c>
      <c r="Y174" s="13">
        <f>IF(5 = P174, G174 * -1, G174)</f>
        <v>0</v>
      </c>
      <c r="Z174" s="13">
        <f>IF(5 = P174, H174 * -1, H174)</f>
        <v>0</v>
      </c>
      <c r="AA174" s="13">
        <f>IF(5 = P174, I174 * -1, I174)</f>
        <v>0</v>
      </c>
      <c r="AB174" s="13">
        <f>IF(5 = P174, J174 * -1, J174)</f>
        <v>0</v>
      </c>
      <c r="AC174" s="13">
        <f>IF(5 = P174, K174 * -1, K174)</f>
        <v>0</v>
      </c>
      <c r="AD174" s="13">
        <f>IF(5 = P174, L174 * -1, L174)</f>
        <v>0</v>
      </c>
      <c r="AE174" s="13">
        <f>IF(5 = P174, M174 * -1, M174)</f>
        <v>0</v>
      </c>
      <c r="AF174" s="13">
        <f>IF(5 = P174, N174 * -1, N174)</f>
        <v>-6800</v>
      </c>
    </row>
    <row r="175" spans="1:32">
      <c r="A175" s="14" t="s">
        <v>159</v>
      </c>
      <c r="B175" s="15">
        <f>IF(5 = P175, T175 * -1, T175)</f>
        <v>1017.02</v>
      </c>
      <c r="C175" s="15">
        <f>IF(5 = P175, U175 * -1, U175)</f>
        <v>9587.2799999999988</v>
      </c>
      <c r="D175" s="15">
        <f>IF(5 = P175, V175 * -1, V175)</f>
        <v>1958.18</v>
      </c>
      <c r="E175" s="15">
        <f>IF(5 = P175, W175 * -1, W175)</f>
        <v>1252.29</v>
      </c>
      <c r="F175" s="15">
        <f>IF(5 = P175, X175 * -1, X175)</f>
        <v>8647.68</v>
      </c>
      <c r="G175" s="15">
        <f>IF(5 = P175, Y175 * -1, Y175)</f>
        <v>1259.69</v>
      </c>
      <c r="H175" s="15">
        <f>IF(5 = P175, Z175 * -1, Z175)</f>
        <v>1286.82</v>
      </c>
      <c r="I175" s="15">
        <f>IF(5 = P175, AA175 * -1, AA175)</f>
        <v>1550.83</v>
      </c>
      <c r="J175" s="15">
        <f>IF(5 = P175, AB175 * -1, AB175)</f>
        <v>2532.29</v>
      </c>
      <c r="K175" s="15">
        <f>IF(5 = P175, AC175 * -1, AC175)</f>
        <v>1153.5999999999999</v>
      </c>
      <c r="L175" s="15">
        <f>IF(5 = P175, AD175 * -1, AD175)</f>
        <v>2351.6799999999998</v>
      </c>
      <c r="M175" s="15">
        <f>IF(5 = P175, AE175 * -1, AE175)</f>
        <v>1229.6199999999999</v>
      </c>
      <c r="N175" s="15">
        <f>IF(5 = P175, AF175 * -1, AF175)</f>
        <v>33826.979999999996</v>
      </c>
      <c r="P175" s="16">
        <v>5</v>
      </c>
      <c r="Q175" s="17" t="str">
        <f>Q174</f>
        <v>Pacific Bay Club</v>
      </c>
      <c r="R175" s="17" t="str">
        <f>R174</f>
        <v>PBC</v>
      </c>
      <c r="S175" s="16">
        <f>S174</f>
        <v>0</v>
      </c>
      <c r="T175" s="18">
        <f>SUM(T169:T174)</f>
        <v>-1017.02</v>
      </c>
      <c r="U175" s="18">
        <f>SUM(U169:U174)</f>
        <v>-9587.2799999999988</v>
      </c>
      <c r="V175" s="18">
        <f>SUM(V169:V174)</f>
        <v>-1958.18</v>
      </c>
      <c r="W175" s="18">
        <f>SUM(W169:W174)</f>
        <v>-1252.29</v>
      </c>
      <c r="X175" s="18">
        <f>SUM(X169:X174)</f>
        <v>-8647.68</v>
      </c>
      <c r="Y175" s="18">
        <f>SUM(Y169:Y174)</f>
        <v>-1259.69</v>
      </c>
      <c r="Z175" s="18">
        <f>SUM(Z169:Z174)</f>
        <v>-1286.82</v>
      </c>
      <c r="AA175" s="18">
        <f>SUM(AA169:AA174)</f>
        <v>-1550.83</v>
      </c>
      <c r="AB175" s="18">
        <f>SUM(AB169:AB174)</f>
        <v>-2532.29</v>
      </c>
      <c r="AC175" s="18">
        <f>SUM(AC169:AC174)</f>
        <v>-1153.5999999999999</v>
      </c>
      <c r="AD175" s="18">
        <f>SUM(AD169:AD174)</f>
        <v>-2351.6799999999998</v>
      </c>
      <c r="AE175" s="18">
        <f>SUM(AE169:AE174)</f>
        <v>-1229.6199999999999</v>
      </c>
      <c r="AF175" s="18">
        <f>SUM(AF169:AF174)</f>
        <v>-33826.979999999996</v>
      </c>
    </row>
    <row r="177" spans="1:32">
      <c r="A177" s="9" t="s">
        <v>166</v>
      </c>
    </row>
    <row r="178" spans="1:32">
      <c r="A178" s="10" t="s">
        <v>167</v>
      </c>
      <c r="B178" s="11">
        <v>0</v>
      </c>
      <c r="C178" s="11">
        <v>0</v>
      </c>
      <c r="D178" s="11">
        <v>0</v>
      </c>
      <c r="E178" s="11">
        <v>6615</v>
      </c>
      <c r="F178" s="11">
        <v>11782.49</v>
      </c>
      <c r="G178" s="11">
        <v>0</v>
      </c>
      <c r="H178" s="11">
        <v>-11238.32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7159.17</v>
      </c>
      <c r="P178" s="12">
        <v>5</v>
      </c>
      <c r="Q178" s="3" t="s">
        <v>1</v>
      </c>
      <c r="R178" s="3" t="s">
        <v>38</v>
      </c>
      <c r="T178" s="13">
        <f>IF(5 = P178, B178 * -1, B178)</f>
        <v>0</v>
      </c>
      <c r="U178" s="13">
        <f>IF(5 = P178, C178 * -1, C178)</f>
        <v>0</v>
      </c>
      <c r="V178" s="13">
        <f>IF(5 = P178, D178 * -1, D178)</f>
        <v>0</v>
      </c>
      <c r="W178" s="13">
        <f>IF(5 = P178, E178 * -1, E178)</f>
        <v>-6615</v>
      </c>
      <c r="X178" s="13">
        <f>IF(5 = P178, F178 * -1, F178)</f>
        <v>-11782.49</v>
      </c>
      <c r="Y178" s="13">
        <f>IF(5 = P178, G178 * -1, G178)</f>
        <v>0</v>
      </c>
      <c r="Z178" s="13">
        <f>IF(5 = P178, H178 * -1, H178)</f>
        <v>11238.32</v>
      </c>
      <c r="AA178" s="13">
        <f>IF(5 = P178, I178 * -1, I178)</f>
        <v>0</v>
      </c>
      <c r="AB178" s="13">
        <f>IF(5 = P178, J178 * -1, J178)</f>
        <v>0</v>
      </c>
      <c r="AC178" s="13">
        <f>IF(5 = P178, K178 * -1, K178)</f>
        <v>0</v>
      </c>
      <c r="AD178" s="13">
        <f>IF(5 = P178, L178 * -1, L178)</f>
        <v>0</v>
      </c>
      <c r="AE178" s="13">
        <f>IF(5 = P178, M178 * -1, M178)</f>
        <v>0</v>
      </c>
      <c r="AF178" s="13">
        <f>IF(5 = P178, N178 * -1, N178)</f>
        <v>-7159.17</v>
      </c>
    </row>
    <row r="179" spans="1:32">
      <c r="A179" s="10" t="s">
        <v>168</v>
      </c>
      <c r="B179" s="11">
        <v>0</v>
      </c>
      <c r="C179" s="11">
        <v>0</v>
      </c>
      <c r="D179" s="11">
        <v>0</v>
      </c>
      <c r="E179" s="11">
        <v>0</v>
      </c>
      <c r="F179" s="11">
        <v>0</v>
      </c>
      <c r="G179" s="11">
        <v>782.85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782.85</v>
      </c>
      <c r="P179" s="12">
        <v>5</v>
      </c>
      <c r="Q179" s="3" t="s">
        <v>1</v>
      </c>
      <c r="R179" s="3" t="s">
        <v>38</v>
      </c>
      <c r="T179" s="13">
        <f>IF(5 = P179, B179 * -1, B179)</f>
        <v>0</v>
      </c>
      <c r="U179" s="13">
        <f>IF(5 = P179, C179 * -1, C179)</f>
        <v>0</v>
      </c>
      <c r="V179" s="13">
        <f>IF(5 = P179, D179 * -1, D179)</f>
        <v>0</v>
      </c>
      <c r="W179" s="13">
        <f>IF(5 = P179, E179 * -1, E179)</f>
        <v>0</v>
      </c>
      <c r="X179" s="13">
        <f>IF(5 = P179, F179 * -1, F179)</f>
        <v>0</v>
      </c>
      <c r="Y179" s="13">
        <f>IF(5 = P179, G179 * -1, G179)</f>
        <v>-782.85</v>
      </c>
      <c r="Z179" s="13">
        <f>IF(5 = P179, H179 * -1, H179)</f>
        <v>0</v>
      </c>
      <c r="AA179" s="13">
        <f>IF(5 = P179, I179 * -1, I179)</f>
        <v>0</v>
      </c>
      <c r="AB179" s="13">
        <f>IF(5 = P179, J179 * -1, J179)</f>
        <v>0</v>
      </c>
      <c r="AC179" s="13">
        <f>IF(5 = P179, K179 * -1, K179)</f>
        <v>0</v>
      </c>
      <c r="AD179" s="13">
        <f>IF(5 = P179, L179 * -1, L179)</f>
        <v>0</v>
      </c>
      <c r="AE179" s="13">
        <f>IF(5 = P179, M179 * -1, M179)</f>
        <v>0</v>
      </c>
      <c r="AF179" s="13">
        <f>IF(5 = P179, N179 * -1, N179)</f>
        <v>-782.85</v>
      </c>
    </row>
    <row r="180" spans="1:32">
      <c r="A180" s="10" t="s">
        <v>169</v>
      </c>
      <c r="B180" s="11">
        <v>0</v>
      </c>
      <c r="C180" s="11">
        <v>0</v>
      </c>
      <c r="D180" s="11">
        <v>0</v>
      </c>
      <c r="E180" s="11">
        <v>4591.8</v>
      </c>
      <c r="F180" s="11">
        <v>2110</v>
      </c>
      <c r="G180" s="11">
        <v>6322.56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13024.36</v>
      </c>
      <c r="P180" s="12">
        <v>5</v>
      </c>
      <c r="Q180" s="3" t="s">
        <v>1</v>
      </c>
      <c r="R180" s="3" t="s">
        <v>38</v>
      </c>
      <c r="T180" s="13">
        <f>IF(5 = P180, B180 * -1, B180)</f>
        <v>0</v>
      </c>
      <c r="U180" s="13">
        <f>IF(5 = P180, C180 * -1, C180)</f>
        <v>0</v>
      </c>
      <c r="V180" s="13">
        <f>IF(5 = P180, D180 * -1, D180)</f>
        <v>0</v>
      </c>
      <c r="W180" s="13">
        <f>IF(5 = P180, E180 * -1, E180)</f>
        <v>-4591.8</v>
      </c>
      <c r="X180" s="13">
        <f>IF(5 = P180, F180 * -1, F180)</f>
        <v>-2110</v>
      </c>
      <c r="Y180" s="13">
        <f>IF(5 = P180, G180 * -1, G180)</f>
        <v>-6322.56</v>
      </c>
      <c r="Z180" s="13">
        <f>IF(5 = P180, H180 * -1, H180)</f>
        <v>0</v>
      </c>
      <c r="AA180" s="13">
        <f>IF(5 = P180, I180 * -1, I180)</f>
        <v>0</v>
      </c>
      <c r="AB180" s="13">
        <f>IF(5 = P180, J180 * -1, J180)</f>
        <v>0</v>
      </c>
      <c r="AC180" s="13">
        <f>IF(5 = P180, K180 * -1, K180)</f>
        <v>0</v>
      </c>
      <c r="AD180" s="13">
        <f>IF(5 = P180, L180 * -1, L180)</f>
        <v>0</v>
      </c>
      <c r="AE180" s="13">
        <f>IF(5 = P180, M180 * -1, M180)</f>
        <v>0</v>
      </c>
      <c r="AF180" s="13">
        <f>IF(5 = P180, N180 * -1, N180)</f>
        <v>-13024.36</v>
      </c>
    </row>
    <row r="181" spans="1:32">
      <c r="A181" s="10" t="s">
        <v>170</v>
      </c>
      <c r="B181" s="11">
        <v>1005</v>
      </c>
      <c r="C181" s="11">
        <v>0</v>
      </c>
      <c r="D181" s="11">
        <v>3417.5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4422.5</v>
      </c>
      <c r="P181" s="12">
        <v>5</v>
      </c>
      <c r="Q181" s="3" t="s">
        <v>1</v>
      </c>
      <c r="R181" s="3" t="s">
        <v>38</v>
      </c>
      <c r="T181" s="13">
        <f>IF(5 = P181, B181 * -1, B181)</f>
        <v>-1005</v>
      </c>
      <c r="U181" s="13">
        <f>IF(5 = P181, C181 * -1, C181)</f>
        <v>0</v>
      </c>
      <c r="V181" s="13">
        <f>IF(5 = P181, D181 * -1, D181)</f>
        <v>-3417.5</v>
      </c>
      <c r="W181" s="13">
        <f>IF(5 = P181, E181 * -1, E181)</f>
        <v>0</v>
      </c>
      <c r="X181" s="13">
        <f>IF(5 = P181, F181 * -1, F181)</f>
        <v>0</v>
      </c>
      <c r="Y181" s="13">
        <f>IF(5 = P181, G181 * -1, G181)</f>
        <v>0</v>
      </c>
      <c r="Z181" s="13">
        <f>IF(5 = P181, H181 * -1, H181)</f>
        <v>0</v>
      </c>
      <c r="AA181" s="13">
        <f>IF(5 = P181, I181 * -1, I181)</f>
        <v>0</v>
      </c>
      <c r="AB181" s="13">
        <f>IF(5 = P181, J181 * -1, J181)</f>
        <v>0</v>
      </c>
      <c r="AC181" s="13">
        <f>IF(5 = P181, K181 * -1, K181)</f>
        <v>0</v>
      </c>
      <c r="AD181" s="13">
        <f>IF(5 = P181, L181 * -1, L181)</f>
        <v>0</v>
      </c>
      <c r="AE181" s="13">
        <f>IF(5 = P181, M181 * -1, M181)</f>
        <v>0</v>
      </c>
      <c r="AF181" s="13">
        <f>IF(5 = P181, N181 * -1, N181)</f>
        <v>-4422.5</v>
      </c>
    </row>
    <row r="182" spans="1:32">
      <c r="A182" s="10" t="s">
        <v>144</v>
      </c>
      <c r="B182" s="11">
        <v>0</v>
      </c>
      <c r="C182" s="11">
        <v>685</v>
      </c>
      <c r="D182" s="11">
        <v>0</v>
      </c>
      <c r="E182" s="11">
        <v>0</v>
      </c>
      <c r="F182" s="11">
        <v>570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1255</v>
      </c>
      <c r="P182" s="12">
        <v>5</v>
      </c>
      <c r="Q182" s="3" t="s">
        <v>1</v>
      </c>
      <c r="R182" s="3" t="s">
        <v>38</v>
      </c>
      <c r="T182" s="13">
        <f>IF(5 = P182, B182 * -1, B182)</f>
        <v>0</v>
      </c>
      <c r="U182" s="13">
        <f>IF(5 = P182, C182 * -1, C182)</f>
        <v>-685</v>
      </c>
      <c r="V182" s="13">
        <f>IF(5 = P182, D182 * -1, D182)</f>
        <v>0</v>
      </c>
      <c r="W182" s="13">
        <f>IF(5 = P182, E182 * -1, E182)</f>
        <v>0</v>
      </c>
      <c r="X182" s="13">
        <f>IF(5 = P182, F182 * -1, F182)</f>
        <v>-570</v>
      </c>
      <c r="Y182" s="13">
        <f>IF(5 = P182, G182 * -1, G182)</f>
        <v>0</v>
      </c>
      <c r="Z182" s="13">
        <f>IF(5 = P182, H182 * -1, H182)</f>
        <v>0</v>
      </c>
      <c r="AA182" s="13">
        <f>IF(5 = P182, I182 * -1, I182)</f>
        <v>0</v>
      </c>
      <c r="AB182" s="13">
        <f>IF(5 = P182, J182 * -1, J182)</f>
        <v>0</v>
      </c>
      <c r="AC182" s="13">
        <f>IF(5 = P182, K182 * -1, K182)</f>
        <v>0</v>
      </c>
      <c r="AD182" s="13">
        <f>IF(5 = P182, L182 * -1, L182)</f>
        <v>0</v>
      </c>
      <c r="AE182" s="13">
        <f>IF(5 = P182, M182 * -1, M182)</f>
        <v>0</v>
      </c>
      <c r="AF182" s="13">
        <f>IF(5 = P182, N182 * -1, N182)</f>
        <v>-1255</v>
      </c>
    </row>
    <row r="183" spans="1:32">
      <c r="A183" s="10" t="s">
        <v>133</v>
      </c>
      <c r="B183" s="11">
        <v>0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6737.13</v>
      </c>
      <c r="J183" s="11">
        <v>0</v>
      </c>
      <c r="K183" s="11">
        <v>0</v>
      </c>
      <c r="L183" s="11">
        <v>0</v>
      </c>
      <c r="M183" s="11">
        <v>0</v>
      </c>
      <c r="N183" s="11">
        <v>6737.13</v>
      </c>
      <c r="P183" s="12">
        <v>5</v>
      </c>
      <c r="Q183" s="3" t="s">
        <v>1</v>
      </c>
      <c r="R183" s="3" t="s">
        <v>38</v>
      </c>
      <c r="T183" s="13">
        <f>IF(5 = P183, B183 * -1, B183)</f>
        <v>0</v>
      </c>
      <c r="U183" s="13">
        <f>IF(5 = P183, C183 * -1, C183)</f>
        <v>0</v>
      </c>
      <c r="V183" s="13">
        <f>IF(5 = P183, D183 * -1, D183)</f>
        <v>0</v>
      </c>
      <c r="W183" s="13">
        <f>IF(5 = P183, E183 * -1, E183)</f>
        <v>0</v>
      </c>
      <c r="X183" s="13">
        <f>IF(5 = P183, F183 * -1, F183)</f>
        <v>0</v>
      </c>
      <c r="Y183" s="13">
        <f>IF(5 = P183, G183 * -1, G183)</f>
        <v>0</v>
      </c>
      <c r="Z183" s="13">
        <f>IF(5 = P183, H183 * -1, H183)</f>
        <v>0</v>
      </c>
      <c r="AA183" s="13">
        <f>IF(5 = P183, I183 * -1, I183)</f>
        <v>-6737.13</v>
      </c>
      <c r="AB183" s="13">
        <f>IF(5 = P183, J183 * -1, J183)</f>
        <v>0</v>
      </c>
      <c r="AC183" s="13">
        <f>IF(5 = P183, K183 * -1, K183)</f>
        <v>0</v>
      </c>
      <c r="AD183" s="13">
        <f>IF(5 = P183, L183 * -1, L183)</f>
        <v>0</v>
      </c>
      <c r="AE183" s="13">
        <f>IF(5 = P183, M183 * -1, M183)</f>
        <v>0</v>
      </c>
      <c r="AF183" s="13">
        <f>IF(5 = P183, N183 * -1, N183)</f>
        <v>-6737.13</v>
      </c>
    </row>
    <row r="184" spans="1:32">
      <c r="A184" s="10" t="s">
        <v>171</v>
      </c>
      <c r="B184" s="11">
        <v>0</v>
      </c>
      <c r="C184" s="11">
        <v>0</v>
      </c>
      <c r="D184" s="11">
        <v>0</v>
      </c>
      <c r="E184" s="11">
        <v>2967.98</v>
      </c>
      <c r="F184" s="11">
        <v>17400</v>
      </c>
      <c r="G184" s="11">
        <v>0</v>
      </c>
      <c r="H184" s="11">
        <v>0</v>
      </c>
      <c r="I184" s="11">
        <v>2800</v>
      </c>
      <c r="J184" s="11">
        <v>0</v>
      </c>
      <c r="K184" s="11">
        <v>6626</v>
      </c>
      <c r="L184" s="11">
        <v>0</v>
      </c>
      <c r="M184" s="11">
        <v>0</v>
      </c>
      <c r="N184" s="11">
        <v>29793.98</v>
      </c>
      <c r="P184" s="12">
        <v>5</v>
      </c>
      <c r="Q184" s="3" t="s">
        <v>1</v>
      </c>
      <c r="R184" s="3" t="s">
        <v>38</v>
      </c>
      <c r="T184" s="13">
        <f>IF(5 = P184, B184 * -1, B184)</f>
        <v>0</v>
      </c>
      <c r="U184" s="13">
        <f>IF(5 = P184, C184 * -1, C184)</f>
        <v>0</v>
      </c>
      <c r="V184" s="13">
        <f>IF(5 = P184, D184 * -1, D184)</f>
        <v>0</v>
      </c>
      <c r="W184" s="13">
        <f>IF(5 = P184, E184 * -1, E184)</f>
        <v>-2967.98</v>
      </c>
      <c r="X184" s="13">
        <f>IF(5 = P184, F184 * -1, F184)</f>
        <v>-17400</v>
      </c>
      <c r="Y184" s="13">
        <f>IF(5 = P184, G184 * -1, G184)</f>
        <v>0</v>
      </c>
      <c r="Z184" s="13">
        <f>IF(5 = P184, H184 * -1, H184)</f>
        <v>0</v>
      </c>
      <c r="AA184" s="13">
        <f>IF(5 = P184, I184 * -1, I184)</f>
        <v>-2800</v>
      </c>
      <c r="AB184" s="13">
        <f>IF(5 = P184, J184 * -1, J184)</f>
        <v>0</v>
      </c>
      <c r="AC184" s="13">
        <f>IF(5 = P184, K184 * -1, K184)</f>
        <v>-6626</v>
      </c>
      <c r="AD184" s="13">
        <f>IF(5 = P184, L184 * -1, L184)</f>
        <v>0</v>
      </c>
      <c r="AE184" s="13">
        <f>IF(5 = P184, M184 * -1, M184)</f>
        <v>0</v>
      </c>
      <c r="AF184" s="13">
        <f>IF(5 = P184, N184 * -1, N184)</f>
        <v>-29793.98</v>
      </c>
    </row>
    <row r="185" spans="1:32">
      <c r="A185" s="10" t="s">
        <v>132</v>
      </c>
      <c r="B185" s="11">
        <v>0</v>
      </c>
      <c r="C185" s="11">
        <v>0</v>
      </c>
      <c r="D185" s="11">
        <v>997.21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1050</v>
      </c>
      <c r="M185" s="11">
        <v>0</v>
      </c>
      <c r="N185" s="11">
        <v>2047.21</v>
      </c>
      <c r="P185" s="12">
        <v>5</v>
      </c>
      <c r="Q185" s="3" t="s">
        <v>1</v>
      </c>
      <c r="R185" s="3" t="s">
        <v>38</v>
      </c>
      <c r="T185" s="13">
        <f>IF(5 = P185, B185 * -1, B185)</f>
        <v>0</v>
      </c>
      <c r="U185" s="13">
        <f>IF(5 = P185, C185 * -1, C185)</f>
        <v>0</v>
      </c>
      <c r="V185" s="13">
        <f>IF(5 = P185, D185 * -1, D185)</f>
        <v>-997.21</v>
      </c>
      <c r="W185" s="13">
        <f>IF(5 = P185, E185 * -1, E185)</f>
        <v>0</v>
      </c>
      <c r="X185" s="13">
        <f>IF(5 = P185, F185 * -1, F185)</f>
        <v>0</v>
      </c>
      <c r="Y185" s="13">
        <f>IF(5 = P185, G185 * -1, G185)</f>
        <v>0</v>
      </c>
      <c r="Z185" s="13">
        <f>IF(5 = P185, H185 * -1, H185)</f>
        <v>0</v>
      </c>
      <c r="AA185" s="13">
        <f>IF(5 = P185, I185 * -1, I185)</f>
        <v>0</v>
      </c>
      <c r="AB185" s="13">
        <f>IF(5 = P185, J185 * -1, J185)</f>
        <v>0</v>
      </c>
      <c r="AC185" s="13">
        <f>IF(5 = P185, K185 * -1, K185)</f>
        <v>0</v>
      </c>
      <c r="AD185" s="13">
        <f>IF(5 = P185, L185 * -1, L185)</f>
        <v>-1050</v>
      </c>
      <c r="AE185" s="13">
        <f>IF(5 = P185, M185 * -1, M185)</f>
        <v>0</v>
      </c>
      <c r="AF185" s="13">
        <f>IF(5 = P185, N185 * -1, N185)</f>
        <v>-2047.21</v>
      </c>
    </row>
    <row r="186" spans="1:32">
      <c r="A186" s="10" t="s">
        <v>172</v>
      </c>
      <c r="B186" s="11">
        <v>0</v>
      </c>
      <c r="C186" s="11">
        <v>0</v>
      </c>
      <c r="D186" s="11">
        <v>0</v>
      </c>
      <c r="E186" s="11">
        <v>8437.5</v>
      </c>
      <c r="F186" s="11">
        <v>-8437.5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P186" s="12">
        <v>5</v>
      </c>
      <c r="Q186" s="3" t="s">
        <v>1</v>
      </c>
      <c r="R186" s="3" t="s">
        <v>38</v>
      </c>
      <c r="T186" s="13">
        <f>IF(5 = P186, B186 * -1, B186)</f>
        <v>0</v>
      </c>
      <c r="U186" s="13">
        <f>IF(5 = P186, C186 * -1, C186)</f>
        <v>0</v>
      </c>
      <c r="V186" s="13">
        <f>IF(5 = P186, D186 * -1, D186)</f>
        <v>0</v>
      </c>
      <c r="W186" s="13">
        <f>IF(5 = P186, E186 * -1, E186)</f>
        <v>-8437.5</v>
      </c>
      <c r="X186" s="13">
        <f>IF(5 = P186, F186 * -1, F186)</f>
        <v>8437.5</v>
      </c>
      <c r="Y186" s="13">
        <f>IF(5 = P186, G186 * -1, G186)</f>
        <v>0</v>
      </c>
      <c r="Z186" s="13">
        <f>IF(5 = P186, H186 * -1, H186)</f>
        <v>0</v>
      </c>
      <c r="AA186" s="13">
        <f>IF(5 = P186, I186 * -1, I186)</f>
        <v>0</v>
      </c>
      <c r="AB186" s="13">
        <f>IF(5 = P186, J186 * -1, J186)</f>
        <v>0</v>
      </c>
      <c r="AC186" s="13">
        <f>IF(5 = P186, K186 * -1, K186)</f>
        <v>0</v>
      </c>
      <c r="AD186" s="13">
        <f>IF(5 = P186, L186 * -1, L186)</f>
        <v>0</v>
      </c>
      <c r="AE186" s="13">
        <f>IF(5 = P186, M186 * -1, M186)</f>
        <v>0</v>
      </c>
      <c r="AF186" s="13">
        <f>IF(5 = P186, N186 * -1, N186)</f>
        <v>0</v>
      </c>
    </row>
    <row r="187" spans="1:32">
      <c r="A187" s="10" t="s">
        <v>173</v>
      </c>
      <c r="B187" s="11">
        <v>278.45</v>
      </c>
      <c r="C187" s="11">
        <v>-265.19</v>
      </c>
      <c r="D187" s="11">
        <v>370</v>
      </c>
      <c r="E187" s="11">
        <v>0</v>
      </c>
      <c r="F187" s="11">
        <v>343.57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726.83</v>
      </c>
      <c r="P187" s="12">
        <v>5</v>
      </c>
      <c r="Q187" s="3" t="s">
        <v>1</v>
      </c>
      <c r="R187" s="3" t="s">
        <v>38</v>
      </c>
      <c r="T187" s="13">
        <f>IF(5 = P187, B187 * -1, B187)</f>
        <v>-278.45</v>
      </c>
      <c r="U187" s="13">
        <f>IF(5 = P187, C187 * -1, C187)</f>
        <v>265.19</v>
      </c>
      <c r="V187" s="13">
        <f>IF(5 = P187, D187 * -1, D187)</f>
        <v>-370</v>
      </c>
      <c r="W187" s="13">
        <f>IF(5 = P187, E187 * -1, E187)</f>
        <v>0</v>
      </c>
      <c r="X187" s="13">
        <f>IF(5 = P187, F187 * -1, F187)</f>
        <v>-343.57</v>
      </c>
      <c r="Y187" s="13">
        <f>IF(5 = P187, G187 * -1, G187)</f>
        <v>0</v>
      </c>
      <c r="Z187" s="13">
        <f>IF(5 = P187, H187 * -1, H187)</f>
        <v>0</v>
      </c>
      <c r="AA187" s="13">
        <f>IF(5 = P187, I187 * -1, I187)</f>
        <v>0</v>
      </c>
      <c r="AB187" s="13">
        <f>IF(5 = P187, J187 * -1, J187)</f>
        <v>0</v>
      </c>
      <c r="AC187" s="13">
        <f>IF(5 = P187, K187 * -1, K187)</f>
        <v>0</v>
      </c>
      <c r="AD187" s="13">
        <f>IF(5 = P187, L187 * -1, L187)</f>
        <v>0</v>
      </c>
      <c r="AE187" s="13">
        <f>IF(5 = P187, M187 * -1, M187)</f>
        <v>0</v>
      </c>
      <c r="AF187" s="13">
        <f>IF(5 = P187, N187 * -1, N187)</f>
        <v>-726.83</v>
      </c>
    </row>
    <row r="188" spans="1:32">
      <c r="A188" s="10" t="s">
        <v>174</v>
      </c>
      <c r="B188" s="11">
        <v>0</v>
      </c>
      <c r="C188" s="11">
        <v>0</v>
      </c>
      <c r="D188" s="11">
        <v>1418.38</v>
      </c>
      <c r="E188" s="11">
        <v>0</v>
      </c>
      <c r="F188" s="11">
        <v>0</v>
      </c>
      <c r="G188" s="11">
        <v>0</v>
      </c>
      <c r="H188" s="11">
        <v>1365.93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2784.31</v>
      </c>
      <c r="P188" s="12">
        <v>5</v>
      </c>
      <c r="Q188" s="3" t="s">
        <v>1</v>
      </c>
      <c r="R188" s="3" t="s">
        <v>38</v>
      </c>
      <c r="T188" s="13">
        <f>IF(5 = P188, B188 * -1, B188)</f>
        <v>0</v>
      </c>
      <c r="U188" s="13">
        <f>IF(5 = P188, C188 * -1, C188)</f>
        <v>0</v>
      </c>
      <c r="V188" s="13">
        <f>IF(5 = P188, D188 * -1, D188)</f>
        <v>-1418.38</v>
      </c>
      <c r="W188" s="13">
        <f>IF(5 = P188, E188 * -1, E188)</f>
        <v>0</v>
      </c>
      <c r="X188" s="13">
        <f>IF(5 = P188, F188 * -1, F188)</f>
        <v>0</v>
      </c>
      <c r="Y188" s="13">
        <f>IF(5 = P188, G188 * -1, G188)</f>
        <v>0</v>
      </c>
      <c r="Z188" s="13">
        <f>IF(5 = P188, H188 * -1, H188)</f>
        <v>-1365.93</v>
      </c>
      <c r="AA188" s="13">
        <f>IF(5 = P188, I188 * -1, I188)</f>
        <v>0</v>
      </c>
      <c r="AB188" s="13">
        <f>IF(5 = P188, J188 * -1, J188)</f>
        <v>0</v>
      </c>
      <c r="AC188" s="13">
        <f>IF(5 = P188, K188 * -1, K188)</f>
        <v>0</v>
      </c>
      <c r="AD188" s="13">
        <f>IF(5 = P188, L188 * -1, L188)</f>
        <v>0</v>
      </c>
      <c r="AE188" s="13">
        <f>IF(5 = P188, M188 * -1, M188)</f>
        <v>0</v>
      </c>
      <c r="AF188" s="13">
        <f>IF(5 = P188, N188 * -1, N188)</f>
        <v>-2784.31</v>
      </c>
    </row>
    <row r="189" spans="1:32">
      <c r="A189" s="10" t="s">
        <v>175</v>
      </c>
      <c r="B189" s="11">
        <v>0</v>
      </c>
      <c r="C189" s="11">
        <v>0</v>
      </c>
      <c r="D189" s="11">
        <v>0</v>
      </c>
      <c r="E189" s="11">
        <v>0</v>
      </c>
      <c r="F189" s="11">
        <v>1230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1230</v>
      </c>
      <c r="P189" s="12">
        <v>5</v>
      </c>
      <c r="Q189" s="3" t="s">
        <v>1</v>
      </c>
      <c r="R189" s="3" t="s">
        <v>38</v>
      </c>
      <c r="T189" s="13">
        <f>IF(5 = P189, B189 * -1, B189)</f>
        <v>0</v>
      </c>
      <c r="U189" s="13">
        <f>IF(5 = P189, C189 * -1, C189)</f>
        <v>0</v>
      </c>
      <c r="V189" s="13">
        <f>IF(5 = P189, D189 * -1, D189)</f>
        <v>0</v>
      </c>
      <c r="W189" s="13">
        <f>IF(5 = P189, E189 * -1, E189)</f>
        <v>0</v>
      </c>
      <c r="X189" s="13">
        <f>IF(5 = P189, F189 * -1, F189)</f>
        <v>-1230</v>
      </c>
      <c r="Y189" s="13">
        <f>IF(5 = P189, G189 * -1, G189)</f>
        <v>0</v>
      </c>
      <c r="Z189" s="13">
        <f>IF(5 = P189, H189 * -1, H189)</f>
        <v>0</v>
      </c>
      <c r="AA189" s="13">
        <f>IF(5 = P189, I189 * -1, I189)</f>
        <v>0</v>
      </c>
      <c r="AB189" s="13">
        <f>IF(5 = P189, J189 * -1, J189)</f>
        <v>0</v>
      </c>
      <c r="AC189" s="13">
        <f>IF(5 = P189, K189 * -1, K189)</f>
        <v>0</v>
      </c>
      <c r="AD189" s="13">
        <f>IF(5 = P189, L189 * -1, L189)</f>
        <v>0</v>
      </c>
      <c r="AE189" s="13">
        <f>IF(5 = P189, M189 * -1, M189)</f>
        <v>0</v>
      </c>
      <c r="AF189" s="13">
        <f>IF(5 = P189, N189 * -1, N189)</f>
        <v>-1230</v>
      </c>
    </row>
    <row r="190" spans="1:32">
      <c r="A190" s="10" t="s">
        <v>176</v>
      </c>
      <c r="B190" s="11">
        <v>0</v>
      </c>
      <c r="C190" s="11">
        <v>0</v>
      </c>
      <c r="D190" s="11">
        <v>835.65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835.65</v>
      </c>
      <c r="P190" s="12">
        <v>5</v>
      </c>
      <c r="Q190" s="3" t="s">
        <v>1</v>
      </c>
      <c r="R190" s="3" t="s">
        <v>38</v>
      </c>
      <c r="T190" s="13">
        <f>IF(5 = P190, B190 * -1, B190)</f>
        <v>0</v>
      </c>
      <c r="U190" s="13">
        <f>IF(5 = P190, C190 * -1, C190)</f>
        <v>0</v>
      </c>
      <c r="V190" s="13">
        <f>IF(5 = P190, D190 * -1, D190)</f>
        <v>-835.65</v>
      </c>
      <c r="W190" s="13">
        <f>IF(5 = P190, E190 * -1, E190)</f>
        <v>0</v>
      </c>
      <c r="X190" s="13">
        <f>IF(5 = P190, F190 * -1, F190)</f>
        <v>0</v>
      </c>
      <c r="Y190" s="13">
        <f>IF(5 = P190, G190 * -1, G190)</f>
        <v>0</v>
      </c>
      <c r="Z190" s="13">
        <f>IF(5 = P190, H190 * -1, H190)</f>
        <v>0</v>
      </c>
      <c r="AA190" s="13">
        <f>IF(5 = P190, I190 * -1, I190)</f>
        <v>0</v>
      </c>
      <c r="AB190" s="13">
        <f>IF(5 = P190, J190 * -1, J190)</f>
        <v>0</v>
      </c>
      <c r="AC190" s="13">
        <f>IF(5 = P190, K190 * -1, K190)</f>
        <v>0</v>
      </c>
      <c r="AD190" s="13">
        <f>IF(5 = P190, L190 * -1, L190)</f>
        <v>0</v>
      </c>
      <c r="AE190" s="13">
        <f>IF(5 = P190, M190 * -1, M190)</f>
        <v>0</v>
      </c>
      <c r="AF190" s="13">
        <f>IF(5 = P190, N190 * -1, N190)</f>
        <v>-835.65</v>
      </c>
    </row>
    <row r="191" spans="1:32">
      <c r="A191" s="10" t="s">
        <v>177</v>
      </c>
      <c r="B191" s="11">
        <v>0</v>
      </c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661.66</v>
      </c>
      <c r="J191" s="11">
        <v>0</v>
      </c>
      <c r="K191" s="11">
        <v>0</v>
      </c>
      <c r="L191" s="11">
        <v>0</v>
      </c>
      <c r="M191" s="11">
        <v>0</v>
      </c>
      <c r="N191" s="11">
        <v>661.66</v>
      </c>
      <c r="P191" s="12">
        <v>5</v>
      </c>
      <c r="Q191" s="3" t="s">
        <v>1</v>
      </c>
      <c r="R191" s="3" t="s">
        <v>38</v>
      </c>
      <c r="T191" s="13">
        <f>IF(5 = P191, B191 * -1, B191)</f>
        <v>0</v>
      </c>
      <c r="U191" s="13">
        <f>IF(5 = P191, C191 * -1, C191)</f>
        <v>0</v>
      </c>
      <c r="V191" s="13">
        <f>IF(5 = P191, D191 * -1, D191)</f>
        <v>0</v>
      </c>
      <c r="W191" s="13">
        <f>IF(5 = P191, E191 * -1, E191)</f>
        <v>0</v>
      </c>
      <c r="X191" s="13">
        <f>IF(5 = P191, F191 * -1, F191)</f>
        <v>0</v>
      </c>
      <c r="Y191" s="13">
        <f>IF(5 = P191, G191 * -1, G191)</f>
        <v>0</v>
      </c>
      <c r="Z191" s="13">
        <f>IF(5 = P191, H191 * -1, H191)</f>
        <v>0</v>
      </c>
      <c r="AA191" s="13">
        <f>IF(5 = P191, I191 * -1, I191)</f>
        <v>-661.66</v>
      </c>
      <c r="AB191" s="13">
        <f>IF(5 = P191, J191 * -1, J191)</f>
        <v>0</v>
      </c>
      <c r="AC191" s="13">
        <f>IF(5 = P191, K191 * -1, K191)</f>
        <v>0</v>
      </c>
      <c r="AD191" s="13">
        <f>IF(5 = P191, L191 * -1, L191)</f>
        <v>0</v>
      </c>
      <c r="AE191" s="13">
        <f>IF(5 = P191, M191 * -1, M191)</f>
        <v>0</v>
      </c>
      <c r="AF191" s="13">
        <f>IF(5 = P191, N191 * -1, N191)</f>
        <v>-661.66</v>
      </c>
    </row>
    <row r="192" spans="1:32">
      <c r="A192" s="10" t="s">
        <v>178</v>
      </c>
      <c r="B192" s="11">
        <v>0</v>
      </c>
      <c r="C192" s="11">
        <v>0</v>
      </c>
      <c r="D192" s="11">
        <v>6345</v>
      </c>
      <c r="E192" s="11">
        <v>1954.91</v>
      </c>
      <c r="F192" s="11">
        <v>5750</v>
      </c>
      <c r="G192" s="11">
        <v>25395.35</v>
      </c>
      <c r="H192" s="11">
        <v>12176.83</v>
      </c>
      <c r="I192" s="11">
        <v>2573.4899999999998</v>
      </c>
      <c r="J192" s="11">
        <v>1383.56</v>
      </c>
      <c r="K192" s="11">
        <v>0</v>
      </c>
      <c r="L192" s="11">
        <v>3200</v>
      </c>
      <c r="M192" s="11">
        <v>0</v>
      </c>
      <c r="N192" s="11">
        <v>58779.14</v>
      </c>
      <c r="P192" s="12">
        <v>5</v>
      </c>
      <c r="Q192" s="3" t="s">
        <v>1</v>
      </c>
      <c r="R192" s="3" t="s">
        <v>38</v>
      </c>
      <c r="T192" s="13">
        <f>IF(5 = P192, B192 * -1, B192)</f>
        <v>0</v>
      </c>
      <c r="U192" s="13">
        <f>IF(5 = P192, C192 * -1, C192)</f>
        <v>0</v>
      </c>
      <c r="V192" s="13">
        <f>IF(5 = P192, D192 * -1, D192)</f>
        <v>-6345</v>
      </c>
      <c r="W192" s="13">
        <f>IF(5 = P192, E192 * -1, E192)</f>
        <v>-1954.91</v>
      </c>
      <c r="X192" s="13">
        <f>IF(5 = P192, F192 * -1, F192)</f>
        <v>-5750</v>
      </c>
      <c r="Y192" s="13">
        <f>IF(5 = P192, G192 * -1, G192)</f>
        <v>-25395.35</v>
      </c>
      <c r="Z192" s="13">
        <f>IF(5 = P192, H192 * -1, H192)</f>
        <v>-12176.83</v>
      </c>
      <c r="AA192" s="13">
        <f>IF(5 = P192, I192 * -1, I192)</f>
        <v>-2573.4899999999998</v>
      </c>
      <c r="AB192" s="13">
        <f>IF(5 = P192, J192 * -1, J192)</f>
        <v>-1383.56</v>
      </c>
      <c r="AC192" s="13">
        <f>IF(5 = P192, K192 * -1, K192)</f>
        <v>0</v>
      </c>
      <c r="AD192" s="13">
        <f>IF(5 = P192, L192 * -1, L192)</f>
        <v>-3200</v>
      </c>
      <c r="AE192" s="13">
        <f>IF(5 = P192, M192 * -1, M192)</f>
        <v>0</v>
      </c>
      <c r="AF192" s="13">
        <f>IF(5 = P192, N192 * -1, N192)</f>
        <v>-58779.14</v>
      </c>
    </row>
    <row r="193" spans="1:32">
      <c r="A193" s="10" t="s">
        <v>179</v>
      </c>
      <c r="B193" s="11">
        <v>862.28</v>
      </c>
      <c r="C193" s="11">
        <v>0</v>
      </c>
      <c r="D193" s="11">
        <v>0</v>
      </c>
      <c r="E193" s="11">
        <v>829.72</v>
      </c>
      <c r="F193" s="11">
        <v>-414.86</v>
      </c>
      <c r="G193" s="11">
        <v>1515.48</v>
      </c>
      <c r="H193" s="11">
        <v>0</v>
      </c>
      <c r="I193" s="11">
        <v>0</v>
      </c>
      <c r="J193" s="11">
        <v>0</v>
      </c>
      <c r="K193" s="11">
        <v>1571.66</v>
      </c>
      <c r="L193" s="11">
        <v>536.91999999999996</v>
      </c>
      <c r="M193" s="11">
        <v>0</v>
      </c>
      <c r="N193" s="11">
        <v>4901.2</v>
      </c>
      <c r="P193" s="12">
        <v>5</v>
      </c>
      <c r="Q193" s="3" t="s">
        <v>1</v>
      </c>
      <c r="R193" s="3" t="s">
        <v>38</v>
      </c>
      <c r="T193" s="13">
        <f>IF(5 = P193, B193 * -1, B193)</f>
        <v>-862.28</v>
      </c>
      <c r="U193" s="13">
        <f>IF(5 = P193, C193 * -1, C193)</f>
        <v>0</v>
      </c>
      <c r="V193" s="13">
        <f>IF(5 = P193, D193 * -1, D193)</f>
        <v>0</v>
      </c>
      <c r="W193" s="13">
        <f>IF(5 = P193, E193 * -1, E193)</f>
        <v>-829.72</v>
      </c>
      <c r="X193" s="13">
        <f>IF(5 = P193, F193 * -1, F193)</f>
        <v>414.86</v>
      </c>
      <c r="Y193" s="13">
        <f>IF(5 = P193, G193 * -1, G193)</f>
        <v>-1515.48</v>
      </c>
      <c r="Z193" s="13">
        <f>IF(5 = P193, H193 * -1, H193)</f>
        <v>0</v>
      </c>
      <c r="AA193" s="13">
        <f>IF(5 = P193, I193 * -1, I193)</f>
        <v>0</v>
      </c>
      <c r="AB193" s="13">
        <f>IF(5 = P193, J193 * -1, J193)</f>
        <v>0</v>
      </c>
      <c r="AC193" s="13">
        <f>IF(5 = P193, K193 * -1, K193)</f>
        <v>-1571.66</v>
      </c>
      <c r="AD193" s="13">
        <f>IF(5 = P193, L193 * -1, L193)</f>
        <v>-536.91999999999996</v>
      </c>
      <c r="AE193" s="13">
        <f>IF(5 = P193, M193 * -1, M193)</f>
        <v>0</v>
      </c>
      <c r="AF193" s="13">
        <f>IF(5 = P193, N193 * -1, N193)</f>
        <v>-4901.2</v>
      </c>
    </row>
    <row r="194" spans="1:32">
      <c r="A194" s="10" t="s">
        <v>180</v>
      </c>
      <c r="B194" s="11">
        <v>1548.49</v>
      </c>
      <c r="C194" s="11">
        <v>2262.52</v>
      </c>
      <c r="D194" s="11">
        <v>487.62</v>
      </c>
      <c r="E194" s="11">
        <v>518.83000000000004</v>
      </c>
      <c r="F194" s="11">
        <v>2593.39</v>
      </c>
      <c r="G194" s="11">
        <v>1149</v>
      </c>
      <c r="H194" s="11">
        <v>1695.34</v>
      </c>
      <c r="I194" s="11">
        <v>1522.11</v>
      </c>
      <c r="J194" s="11">
        <v>2019.31</v>
      </c>
      <c r="K194" s="11">
        <v>1217.4000000000001</v>
      </c>
      <c r="L194" s="11">
        <v>2495.9699999999998</v>
      </c>
      <c r="M194" s="11">
        <v>578.03</v>
      </c>
      <c r="N194" s="11">
        <v>18088.009999999998</v>
      </c>
      <c r="P194" s="12">
        <v>5</v>
      </c>
      <c r="Q194" s="3" t="s">
        <v>1</v>
      </c>
      <c r="R194" s="3" t="s">
        <v>38</v>
      </c>
      <c r="T194" s="13">
        <f>IF(5 = P194, B194 * -1, B194)</f>
        <v>-1548.49</v>
      </c>
      <c r="U194" s="13">
        <f>IF(5 = P194, C194 * -1, C194)</f>
        <v>-2262.52</v>
      </c>
      <c r="V194" s="13">
        <f>IF(5 = P194, D194 * -1, D194)</f>
        <v>-487.62</v>
      </c>
      <c r="W194" s="13">
        <f>IF(5 = P194, E194 * -1, E194)</f>
        <v>-518.83000000000004</v>
      </c>
      <c r="X194" s="13">
        <f>IF(5 = P194, F194 * -1, F194)</f>
        <v>-2593.39</v>
      </c>
      <c r="Y194" s="13">
        <f>IF(5 = P194, G194 * -1, G194)</f>
        <v>-1149</v>
      </c>
      <c r="Z194" s="13">
        <f>IF(5 = P194, H194 * -1, H194)</f>
        <v>-1695.34</v>
      </c>
      <c r="AA194" s="13">
        <f>IF(5 = P194, I194 * -1, I194)</f>
        <v>-1522.11</v>
      </c>
      <c r="AB194" s="13">
        <f>IF(5 = P194, J194 * -1, J194)</f>
        <v>-2019.31</v>
      </c>
      <c r="AC194" s="13">
        <f>IF(5 = P194, K194 * -1, K194)</f>
        <v>-1217.4000000000001</v>
      </c>
      <c r="AD194" s="13">
        <f>IF(5 = P194, L194 * -1, L194)</f>
        <v>-2495.9699999999998</v>
      </c>
      <c r="AE194" s="13">
        <f>IF(5 = P194, M194 * -1, M194)</f>
        <v>-578.03</v>
      </c>
      <c r="AF194" s="13">
        <f>IF(5 = P194, N194 * -1, N194)</f>
        <v>-18088.009999999998</v>
      </c>
    </row>
    <row r="195" spans="1:32">
      <c r="A195" s="10" t="s">
        <v>181</v>
      </c>
      <c r="B195" s="11">
        <v>0</v>
      </c>
      <c r="C195" s="11">
        <v>0</v>
      </c>
      <c r="D195" s="11">
        <v>1668.49</v>
      </c>
      <c r="E195" s="11">
        <v>1636.95</v>
      </c>
      <c r="F195" s="11">
        <v>1516.43</v>
      </c>
      <c r="G195" s="11">
        <v>2182.94</v>
      </c>
      <c r="H195" s="11">
        <v>2077.64</v>
      </c>
      <c r="I195" s="11">
        <v>800.04</v>
      </c>
      <c r="J195" s="11">
        <v>989.92</v>
      </c>
      <c r="K195" s="11">
        <v>2696.16</v>
      </c>
      <c r="L195" s="11">
        <v>7779.67</v>
      </c>
      <c r="M195" s="11">
        <v>3606.66</v>
      </c>
      <c r="N195" s="11">
        <v>24954.9</v>
      </c>
      <c r="P195" s="12">
        <v>5</v>
      </c>
      <c r="Q195" s="3" t="s">
        <v>1</v>
      </c>
      <c r="R195" s="3" t="s">
        <v>38</v>
      </c>
      <c r="T195" s="13">
        <f>IF(5 = P195, B195 * -1, B195)</f>
        <v>0</v>
      </c>
      <c r="U195" s="13">
        <f>IF(5 = P195, C195 * -1, C195)</f>
        <v>0</v>
      </c>
      <c r="V195" s="13">
        <f>IF(5 = P195, D195 * -1, D195)</f>
        <v>-1668.49</v>
      </c>
      <c r="W195" s="13">
        <f>IF(5 = P195, E195 * -1, E195)</f>
        <v>-1636.95</v>
      </c>
      <c r="X195" s="13">
        <f>IF(5 = P195, F195 * -1, F195)</f>
        <v>-1516.43</v>
      </c>
      <c r="Y195" s="13">
        <f>IF(5 = P195, G195 * -1, G195)</f>
        <v>-2182.94</v>
      </c>
      <c r="Z195" s="13">
        <f>IF(5 = P195, H195 * -1, H195)</f>
        <v>-2077.64</v>
      </c>
      <c r="AA195" s="13">
        <f>IF(5 = P195, I195 * -1, I195)</f>
        <v>-800.04</v>
      </c>
      <c r="AB195" s="13">
        <f>IF(5 = P195, J195 * -1, J195)</f>
        <v>-989.92</v>
      </c>
      <c r="AC195" s="13">
        <f>IF(5 = P195, K195 * -1, K195)</f>
        <v>-2696.16</v>
      </c>
      <c r="AD195" s="13">
        <f>IF(5 = P195, L195 * -1, L195)</f>
        <v>-7779.67</v>
      </c>
      <c r="AE195" s="13">
        <f>IF(5 = P195, M195 * -1, M195)</f>
        <v>-3606.66</v>
      </c>
      <c r="AF195" s="13">
        <f>IF(5 = P195, N195 * -1, N195)</f>
        <v>-24954.9</v>
      </c>
    </row>
    <row r="196" spans="1:32">
      <c r="A196" s="10" t="s">
        <v>182</v>
      </c>
      <c r="B196" s="11">
        <v>0</v>
      </c>
      <c r="C196" s="11">
        <v>0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409.5</v>
      </c>
      <c r="K196" s="11">
        <v>1380.75</v>
      </c>
      <c r="L196" s="11">
        <v>1386</v>
      </c>
      <c r="M196" s="11">
        <v>402</v>
      </c>
      <c r="N196" s="11">
        <v>3578.25</v>
      </c>
      <c r="P196" s="12">
        <v>5</v>
      </c>
      <c r="Q196" s="3" t="s">
        <v>1</v>
      </c>
      <c r="R196" s="3" t="s">
        <v>38</v>
      </c>
      <c r="T196" s="13">
        <f>IF(5 = P196, B196 * -1, B196)</f>
        <v>0</v>
      </c>
      <c r="U196" s="13">
        <f>IF(5 = P196, C196 * -1, C196)</f>
        <v>0</v>
      </c>
      <c r="V196" s="13">
        <f>IF(5 = P196, D196 * -1, D196)</f>
        <v>0</v>
      </c>
      <c r="W196" s="13">
        <f>IF(5 = P196, E196 * -1, E196)</f>
        <v>0</v>
      </c>
      <c r="X196" s="13">
        <f>IF(5 = P196, F196 * -1, F196)</f>
        <v>0</v>
      </c>
      <c r="Y196" s="13">
        <f>IF(5 = P196, G196 * -1, G196)</f>
        <v>0</v>
      </c>
      <c r="Z196" s="13">
        <f>IF(5 = P196, H196 * -1, H196)</f>
        <v>0</v>
      </c>
      <c r="AA196" s="13">
        <f>IF(5 = P196, I196 * -1, I196)</f>
        <v>0</v>
      </c>
      <c r="AB196" s="13">
        <f>IF(5 = P196, J196 * -1, J196)</f>
        <v>-409.5</v>
      </c>
      <c r="AC196" s="13">
        <f>IF(5 = P196, K196 * -1, K196)</f>
        <v>-1380.75</v>
      </c>
      <c r="AD196" s="13">
        <f>IF(5 = P196, L196 * -1, L196)</f>
        <v>-1386</v>
      </c>
      <c r="AE196" s="13">
        <f>IF(5 = P196, M196 * -1, M196)</f>
        <v>-402</v>
      </c>
      <c r="AF196" s="13">
        <f>IF(5 = P196, N196 * -1, N196)</f>
        <v>-3578.25</v>
      </c>
    </row>
    <row r="197" spans="1:32">
      <c r="A197" s="10" t="s">
        <v>183</v>
      </c>
      <c r="B197" s="11">
        <v>2263.16</v>
      </c>
      <c r="C197" s="11">
        <v>0</v>
      </c>
      <c r="D197" s="11">
        <v>0</v>
      </c>
      <c r="E197" s="11">
        <v>1866.45</v>
      </c>
      <c r="F197" s="11">
        <v>554.78</v>
      </c>
      <c r="G197" s="11">
        <v>824.66</v>
      </c>
      <c r="H197" s="11">
        <v>3837.5</v>
      </c>
      <c r="I197" s="11">
        <v>0</v>
      </c>
      <c r="J197" s="11">
        <v>158.38999999999999</v>
      </c>
      <c r="K197" s="11">
        <v>1264.2</v>
      </c>
      <c r="L197" s="11">
        <v>4214.01</v>
      </c>
      <c r="M197" s="11">
        <v>1554.23</v>
      </c>
      <c r="N197" s="11">
        <v>16537.38</v>
      </c>
      <c r="P197" s="12">
        <v>5</v>
      </c>
      <c r="Q197" s="3" t="s">
        <v>1</v>
      </c>
      <c r="R197" s="3" t="s">
        <v>38</v>
      </c>
      <c r="T197" s="13">
        <f>IF(5 = P197, B197 * -1, B197)</f>
        <v>-2263.16</v>
      </c>
      <c r="U197" s="13">
        <f>IF(5 = P197, C197 * -1, C197)</f>
        <v>0</v>
      </c>
      <c r="V197" s="13">
        <f>IF(5 = P197, D197 * -1, D197)</f>
        <v>0</v>
      </c>
      <c r="W197" s="13">
        <f>IF(5 = P197, E197 * -1, E197)</f>
        <v>-1866.45</v>
      </c>
      <c r="X197" s="13">
        <f>IF(5 = P197, F197 * -1, F197)</f>
        <v>-554.78</v>
      </c>
      <c r="Y197" s="13">
        <f>IF(5 = P197, G197 * -1, G197)</f>
        <v>-824.66</v>
      </c>
      <c r="Z197" s="13">
        <f>IF(5 = P197, H197 * -1, H197)</f>
        <v>-3837.5</v>
      </c>
      <c r="AA197" s="13">
        <f>IF(5 = P197, I197 * -1, I197)</f>
        <v>0</v>
      </c>
      <c r="AB197" s="13">
        <f>IF(5 = P197, J197 * -1, J197)</f>
        <v>-158.38999999999999</v>
      </c>
      <c r="AC197" s="13">
        <f>IF(5 = P197, K197 * -1, K197)</f>
        <v>-1264.2</v>
      </c>
      <c r="AD197" s="13">
        <f>IF(5 = P197, L197 * -1, L197)</f>
        <v>-4214.01</v>
      </c>
      <c r="AE197" s="13">
        <f>IF(5 = P197, M197 * -1, M197)</f>
        <v>-1554.23</v>
      </c>
      <c r="AF197" s="13">
        <f>IF(5 = P197, N197 * -1, N197)</f>
        <v>-16537.38</v>
      </c>
    </row>
    <row r="198" spans="1:32">
      <c r="A198" s="10" t="s">
        <v>184</v>
      </c>
      <c r="B198" s="11">
        <v>0</v>
      </c>
      <c r="C198" s="11">
        <v>0</v>
      </c>
      <c r="D198" s="11">
        <v>408.58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408.58</v>
      </c>
      <c r="P198" s="12">
        <v>5</v>
      </c>
      <c r="Q198" s="3" t="s">
        <v>1</v>
      </c>
      <c r="R198" s="3" t="s">
        <v>38</v>
      </c>
      <c r="T198" s="13">
        <f>IF(5 = P198, B198 * -1, B198)</f>
        <v>0</v>
      </c>
      <c r="U198" s="13">
        <f>IF(5 = P198, C198 * -1, C198)</f>
        <v>0</v>
      </c>
      <c r="V198" s="13">
        <f>IF(5 = P198, D198 * -1, D198)</f>
        <v>-408.58</v>
      </c>
      <c r="W198" s="13">
        <f>IF(5 = P198, E198 * -1, E198)</f>
        <v>0</v>
      </c>
      <c r="X198" s="13">
        <f>IF(5 = P198, F198 * -1, F198)</f>
        <v>0</v>
      </c>
      <c r="Y198" s="13">
        <f>IF(5 = P198, G198 * -1, G198)</f>
        <v>0</v>
      </c>
      <c r="Z198" s="13">
        <f>IF(5 = P198, H198 * -1, H198)</f>
        <v>0</v>
      </c>
      <c r="AA198" s="13">
        <f>IF(5 = P198, I198 * -1, I198)</f>
        <v>0</v>
      </c>
      <c r="AB198" s="13">
        <f>IF(5 = P198, J198 * -1, J198)</f>
        <v>0</v>
      </c>
      <c r="AC198" s="13">
        <f>IF(5 = P198, K198 * -1, K198)</f>
        <v>0</v>
      </c>
      <c r="AD198" s="13">
        <f>IF(5 = P198, L198 * -1, L198)</f>
        <v>0</v>
      </c>
      <c r="AE198" s="13">
        <f>IF(5 = P198, M198 * -1, M198)</f>
        <v>0</v>
      </c>
      <c r="AF198" s="13">
        <f>IF(5 = P198, N198 * -1, N198)</f>
        <v>-408.58</v>
      </c>
    </row>
    <row r="199" spans="1:32">
      <c r="A199" s="10" t="s">
        <v>185</v>
      </c>
      <c r="B199" s="11">
        <v>0</v>
      </c>
      <c r="C199" s="11">
        <v>265</v>
      </c>
      <c r="D199" s="11">
        <v>800</v>
      </c>
      <c r="E199" s="11">
        <v>955</v>
      </c>
      <c r="F199" s="11">
        <v>1075</v>
      </c>
      <c r="G199" s="11">
        <v>0</v>
      </c>
      <c r="H199" s="11">
        <v>605</v>
      </c>
      <c r="I199" s="11">
        <v>267.75</v>
      </c>
      <c r="J199" s="11">
        <v>0</v>
      </c>
      <c r="K199" s="11">
        <v>1716.25</v>
      </c>
      <c r="L199" s="11">
        <v>0</v>
      </c>
      <c r="M199" s="11">
        <v>665</v>
      </c>
      <c r="N199" s="11">
        <v>6349</v>
      </c>
      <c r="P199" s="12">
        <v>5</v>
      </c>
      <c r="Q199" s="3" t="s">
        <v>1</v>
      </c>
      <c r="R199" s="3" t="s">
        <v>38</v>
      </c>
      <c r="T199" s="13">
        <f>IF(5 = P199, B199 * -1, B199)</f>
        <v>0</v>
      </c>
      <c r="U199" s="13">
        <f>IF(5 = P199, C199 * -1, C199)</f>
        <v>-265</v>
      </c>
      <c r="V199" s="13">
        <f>IF(5 = P199, D199 * -1, D199)</f>
        <v>-800</v>
      </c>
      <c r="W199" s="13">
        <f>IF(5 = P199, E199 * -1, E199)</f>
        <v>-955</v>
      </c>
      <c r="X199" s="13">
        <f>IF(5 = P199, F199 * -1, F199)</f>
        <v>-1075</v>
      </c>
      <c r="Y199" s="13">
        <f>IF(5 = P199, G199 * -1, G199)</f>
        <v>0</v>
      </c>
      <c r="Z199" s="13">
        <f>IF(5 = P199, H199 * -1, H199)</f>
        <v>-605</v>
      </c>
      <c r="AA199" s="13">
        <f>IF(5 = P199, I199 * -1, I199)</f>
        <v>-267.75</v>
      </c>
      <c r="AB199" s="13">
        <f>IF(5 = P199, J199 * -1, J199)</f>
        <v>0</v>
      </c>
      <c r="AC199" s="13">
        <f>IF(5 = P199, K199 * -1, K199)</f>
        <v>-1716.25</v>
      </c>
      <c r="AD199" s="13">
        <f>IF(5 = P199, L199 * -1, L199)</f>
        <v>0</v>
      </c>
      <c r="AE199" s="13">
        <f>IF(5 = P199, M199 * -1, M199)</f>
        <v>-665</v>
      </c>
      <c r="AF199" s="13">
        <f>IF(5 = P199, N199 * -1, N199)</f>
        <v>-6349</v>
      </c>
    </row>
    <row r="200" spans="1:32">
      <c r="A200" s="10" t="s">
        <v>186</v>
      </c>
      <c r="B200" s="11">
        <v>0</v>
      </c>
      <c r="C200" s="11">
        <v>0</v>
      </c>
      <c r="D200" s="11">
        <v>190</v>
      </c>
      <c r="E200" s="11">
        <v>380</v>
      </c>
      <c r="F200" s="11">
        <v>480</v>
      </c>
      <c r="G200" s="11">
        <v>0</v>
      </c>
      <c r="H200" s="11">
        <v>300</v>
      </c>
      <c r="I200" s="11">
        <v>0</v>
      </c>
      <c r="J200" s="11">
        <v>341.25</v>
      </c>
      <c r="K200" s="11">
        <v>1002.75</v>
      </c>
      <c r="L200" s="11">
        <v>0</v>
      </c>
      <c r="M200" s="11">
        <v>0</v>
      </c>
      <c r="N200" s="11">
        <v>2694</v>
      </c>
      <c r="P200" s="12">
        <v>5</v>
      </c>
      <c r="Q200" s="3" t="s">
        <v>1</v>
      </c>
      <c r="R200" s="3" t="s">
        <v>38</v>
      </c>
      <c r="T200" s="13">
        <f>IF(5 = P200, B200 * -1, B200)</f>
        <v>0</v>
      </c>
      <c r="U200" s="13">
        <f>IF(5 = P200, C200 * -1, C200)</f>
        <v>0</v>
      </c>
      <c r="V200" s="13">
        <f>IF(5 = P200, D200 * -1, D200)</f>
        <v>-190</v>
      </c>
      <c r="W200" s="13">
        <f>IF(5 = P200, E200 * -1, E200)</f>
        <v>-380</v>
      </c>
      <c r="X200" s="13">
        <f>IF(5 = P200, F200 * -1, F200)</f>
        <v>-480</v>
      </c>
      <c r="Y200" s="13">
        <f>IF(5 = P200, G200 * -1, G200)</f>
        <v>0</v>
      </c>
      <c r="Z200" s="13">
        <f>IF(5 = P200, H200 * -1, H200)</f>
        <v>-300</v>
      </c>
      <c r="AA200" s="13">
        <f>IF(5 = P200, I200 * -1, I200)</f>
        <v>0</v>
      </c>
      <c r="AB200" s="13">
        <f>IF(5 = P200, J200 * -1, J200)</f>
        <v>-341.25</v>
      </c>
      <c r="AC200" s="13">
        <f>IF(5 = P200, K200 * -1, K200)</f>
        <v>-1002.75</v>
      </c>
      <c r="AD200" s="13">
        <f>IF(5 = P200, L200 * -1, L200)</f>
        <v>0</v>
      </c>
      <c r="AE200" s="13">
        <f>IF(5 = P200, M200 * -1, M200)</f>
        <v>0</v>
      </c>
      <c r="AF200" s="13">
        <f>IF(5 = P200, N200 * -1, N200)</f>
        <v>-2694</v>
      </c>
    </row>
    <row r="201" spans="1:32">
      <c r="A201" s="10" t="s">
        <v>137</v>
      </c>
      <c r="B201" s="11">
        <v>-943.16</v>
      </c>
      <c r="C201" s="11"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12553</v>
      </c>
      <c r="K201" s="11">
        <v>0</v>
      </c>
      <c r="L201" s="11">
        <v>-38574.33</v>
      </c>
      <c r="M201" s="11">
        <v>0</v>
      </c>
      <c r="N201" s="11">
        <v>-26964.49</v>
      </c>
      <c r="P201" s="12">
        <v>5</v>
      </c>
      <c r="Q201" s="3" t="s">
        <v>1</v>
      </c>
      <c r="R201" s="3" t="s">
        <v>38</v>
      </c>
      <c r="T201" s="13">
        <f>IF(5 = P201, B201 * -1, B201)</f>
        <v>943.16</v>
      </c>
      <c r="U201" s="13">
        <f>IF(5 = P201, C201 * -1, C201)</f>
        <v>0</v>
      </c>
      <c r="V201" s="13">
        <f>IF(5 = P201, D201 * -1, D201)</f>
        <v>0</v>
      </c>
      <c r="W201" s="13">
        <f>IF(5 = P201, E201 * -1, E201)</f>
        <v>0</v>
      </c>
      <c r="X201" s="13">
        <f>IF(5 = P201, F201 * -1, F201)</f>
        <v>0</v>
      </c>
      <c r="Y201" s="13">
        <f>IF(5 = P201, G201 * -1, G201)</f>
        <v>0</v>
      </c>
      <c r="Z201" s="13">
        <f>IF(5 = P201, H201 * -1, H201)</f>
        <v>0</v>
      </c>
      <c r="AA201" s="13">
        <f>IF(5 = P201, I201 * -1, I201)</f>
        <v>0</v>
      </c>
      <c r="AB201" s="13">
        <f>IF(5 = P201, J201 * -1, J201)</f>
        <v>-12553</v>
      </c>
      <c r="AC201" s="13">
        <f>IF(5 = P201, K201 * -1, K201)</f>
        <v>0</v>
      </c>
      <c r="AD201" s="13">
        <f>IF(5 = P201, L201 * -1, L201)</f>
        <v>38574.33</v>
      </c>
      <c r="AE201" s="13">
        <f>IF(5 = P201, M201 * -1, M201)</f>
        <v>0</v>
      </c>
      <c r="AF201" s="13">
        <f>IF(5 = P201, N201 * -1, N201)</f>
        <v>26964.49</v>
      </c>
    </row>
    <row r="202" spans="1:32">
      <c r="A202" s="10" t="s">
        <v>187</v>
      </c>
      <c r="B202" s="11">
        <v>0</v>
      </c>
      <c r="C202" s="11">
        <v>15627</v>
      </c>
      <c r="D202" s="11">
        <v>0</v>
      </c>
      <c r="E202" s="11">
        <v>28728</v>
      </c>
      <c r="F202" s="11">
        <v>0</v>
      </c>
      <c r="G202" s="11">
        <v>11562</v>
      </c>
      <c r="H202" s="11">
        <v>16935.080000000002</v>
      </c>
      <c r="I202" s="11">
        <v>0</v>
      </c>
      <c r="J202" s="11">
        <v>0</v>
      </c>
      <c r="K202" s="11">
        <v>0</v>
      </c>
      <c r="L202" s="11">
        <v>-72852.08</v>
      </c>
      <c r="M202" s="11">
        <v>0</v>
      </c>
      <c r="N202" s="11">
        <v>0</v>
      </c>
      <c r="P202" s="12">
        <v>5</v>
      </c>
      <c r="Q202" s="3" t="s">
        <v>1</v>
      </c>
      <c r="R202" s="3" t="s">
        <v>38</v>
      </c>
      <c r="T202" s="13">
        <f>IF(5 = P202, B202 * -1, B202)</f>
        <v>0</v>
      </c>
      <c r="U202" s="13">
        <f>IF(5 = P202, C202 * -1, C202)</f>
        <v>-15627</v>
      </c>
      <c r="V202" s="13">
        <f>IF(5 = P202, D202 * -1, D202)</f>
        <v>0</v>
      </c>
      <c r="W202" s="13">
        <f>IF(5 = P202, E202 * -1, E202)</f>
        <v>-28728</v>
      </c>
      <c r="X202" s="13">
        <f>IF(5 = P202, F202 * -1, F202)</f>
        <v>0</v>
      </c>
      <c r="Y202" s="13">
        <f>IF(5 = P202, G202 * -1, G202)</f>
        <v>-11562</v>
      </c>
      <c r="Z202" s="13">
        <f>IF(5 = P202, H202 * -1, H202)</f>
        <v>-16935.080000000002</v>
      </c>
      <c r="AA202" s="13">
        <f>IF(5 = P202, I202 * -1, I202)</f>
        <v>0</v>
      </c>
      <c r="AB202" s="13">
        <f>IF(5 = P202, J202 * -1, J202)</f>
        <v>0</v>
      </c>
      <c r="AC202" s="13">
        <f>IF(5 = P202, K202 * -1, K202)</f>
        <v>0</v>
      </c>
      <c r="AD202" s="13">
        <f>IF(5 = P202, L202 * -1, L202)</f>
        <v>72852.08</v>
      </c>
      <c r="AE202" s="13">
        <f>IF(5 = P202, M202 * -1, M202)</f>
        <v>0</v>
      </c>
      <c r="AF202" s="13">
        <f>IF(5 = P202, N202 * -1, N202)</f>
        <v>0</v>
      </c>
    </row>
    <row r="203" spans="1:32">
      <c r="A203" s="14" t="s">
        <v>166</v>
      </c>
      <c r="B203" s="15">
        <f>IF(5 = P203, T203 * -1, T203)</f>
        <v>5014.22</v>
      </c>
      <c r="C203" s="15">
        <f>IF(5 = P203, U203 * -1, U203)</f>
        <v>18574.330000000002</v>
      </c>
      <c r="D203" s="15">
        <f>IF(5 = P203, V203 * -1, V203)</f>
        <v>16938.43</v>
      </c>
      <c r="E203" s="15">
        <f>IF(5 = P203, W203 * -1, W203)</f>
        <v>59482.14</v>
      </c>
      <c r="F203" s="15">
        <f>IF(5 = P203, X203 * -1, X203)</f>
        <v>36553.299999999996</v>
      </c>
      <c r="G203" s="15">
        <f>IF(5 = P203, Y203 * -1, Y203)</f>
        <v>49734.840000000004</v>
      </c>
      <c r="H203" s="15">
        <f>IF(5 = P203, Z203 * -1, Z203)</f>
        <v>27755</v>
      </c>
      <c r="I203" s="15">
        <f>IF(5 = P203, AA203 * -1, AA203)</f>
        <v>15362.18</v>
      </c>
      <c r="J203" s="15">
        <f>IF(5 = P203, AB203 * -1, AB203)</f>
        <v>17854.93</v>
      </c>
      <c r="K203" s="15">
        <f>IF(5 = P203, AC203 * -1, AC203)</f>
        <v>17475.169999999998</v>
      </c>
      <c r="L203" s="15">
        <f>IF(5 = P203, AD203 * -1, AD203)</f>
        <v>-90763.839999999997</v>
      </c>
      <c r="M203" s="15">
        <f>IF(5 = P203, AE203 * -1, AE203)</f>
        <v>6805.92</v>
      </c>
      <c r="N203" s="15">
        <f>IF(5 = P203, AF203 * -1, AF203)</f>
        <v>180786.62</v>
      </c>
      <c r="P203" s="16">
        <v>5</v>
      </c>
      <c r="Q203" s="17" t="str">
        <f>Q202</f>
        <v>Pacific Bay Club</v>
      </c>
      <c r="R203" s="17" t="str">
        <f>R202</f>
        <v>PBC</v>
      </c>
      <c r="S203" s="16">
        <f>S202</f>
        <v>0</v>
      </c>
      <c r="T203" s="18">
        <f>SUM(T178:T202)</f>
        <v>-5014.22</v>
      </c>
      <c r="U203" s="18">
        <f>SUM(U178:U202)</f>
        <v>-18574.330000000002</v>
      </c>
      <c r="V203" s="18">
        <f>SUM(V178:V202)</f>
        <v>-16938.43</v>
      </c>
      <c r="W203" s="18">
        <f>SUM(W178:W202)</f>
        <v>-59482.14</v>
      </c>
      <c r="X203" s="18">
        <f>SUM(X178:X202)</f>
        <v>-36553.299999999996</v>
      </c>
      <c r="Y203" s="18">
        <f>SUM(Y178:Y202)</f>
        <v>-49734.840000000004</v>
      </c>
      <c r="Z203" s="18">
        <f>SUM(Z178:Z202)</f>
        <v>-27755</v>
      </c>
      <c r="AA203" s="18">
        <f>SUM(AA178:AA202)</f>
        <v>-15362.18</v>
      </c>
      <c r="AB203" s="18">
        <f>SUM(AB178:AB202)</f>
        <v>-17854.93</v>
      </c>
      <c r="AC203" s="18">
        <f>SUM(AC178:AC202)</f>
        <v>-17475.169999999998</v>
      </c>
      <c r="AD203" s="18">
        <f>SUM(AD178:AD202)</f>
        <v>90763.839999999997</v>
      </c>
      <c r="AE203" s="18">
        <f>SUM(AE178:AE202)</f>
        <v>-6805.92</v>
      </c>
      <c r="AF203" s="18">
        <f>SUM(AF178:AF202)</f>
        <v>-180786.62</v>
      </c>
    </row>
    <row r="205" spans="1:32">
      <c r="A205" s="14" t="s">
        <v>154</v>
      </c>
      <c r="B205" s="15">
        <f>IF(5 = P205, T205 * -1, T205)</f>
        <v>80108.11</v>
      </c>
      <c r="C205" s="15">
        <f>IF(5 = P205, U205 * -1, U205)</f>
        <v>100030.82</v>
      </c>
      <c r="D205" s="15">
        <f>IF(5 = P205, V205 * -1, V205)</f>
        <v>92887.289999999979</v>
      </c>
      <c r="E205" s="15">
        <f>IF(5 = P205, W205 * -1, W205)</f>
        <v>132296.59999999998</v>
      </c>
      <c r="F205" s="15">
        <f>IF(5 = P205, X205 * -1, X205)</f>
        <v>124105.45999999999</v>
      </c>
      <c r="G205" s="15">
        <f>IF(5 = P205, Y205 * -1, Y205)</f>
        <v>122473.28</v>
      </c>
      <c r="H205" s="15">
        <f>IF(5 = P205, Z205 * -1, Z205)</f>
        <v>102860.1</v>
      </c>
      <c r="I205" s="15">
        <f>IF(5 = P205, AA205 * -1, AA205)</f>
        <v>95688.19</v>
      </c>
      <c r="J205" s="15">
        <f>IF(5 = P205, AB205 * -1, AB205)</f>
        <v>91738.799999999988</v>
      </c>
      <c r="K205" s="15">
        <f>IF(5 = P205, AC205 * -1, AC205)</f>
        <v>92313.53</v>
      </c>
      <c r="L205" s="15">
        <f>IF(5 = P205, AD205 * -1, AD205)</f>
        <v>-11600.160000000003</v>
      </c>
      <c r="M205" s="15">
        <f>IF(5 = P205, AE205 * -1, AE205)</f>
        <v>82079.87999999999</v>
      </c>
      <c r="N205" s="15">
        <f>IF(5 = P205, AF205 * -1, AF205)</f>
        <v>1104981.8999999999</v>
      </c>
      <c r="P205" s="16">
        <v>5</v>
      </c>
      <c r="Q205" s="17" t="str">
        <f>Q202</f>
        <v>Pacific Bay Club</v>
      </c>
      <c r="R205" s="17" t="str">
        <f>R202</f>
        <v>PBC</v>
      </c>
      <c r="S205" s="16">
        <f>S202</f>
        <v>0</v>
      </c>
      <c r="T205" s="18">
        <f>SUM(T161:T161)+SUM(T164:T165)+SUM(T169:T174)+SUM(T178:T202)</f>
        <v>-80108.11</v>
      </c>
      <c r="U205" s="18">
        <f>SUM(U161:U161)+SUM(U164:U165)+SUM(U169:U174)+SUM(U178:U202)</f>
        <v>-100030.82</v>
      </c>
      <c r="V205" s="18">
        <f>SUM(V161:V161)+SUM(V164:V165)+SUM(V169:V174)+SUM(V178:V202)</f>
        <v>-92887.289999999979</v>
      </c>
      <c r="W205" s="18">
        <f>SUM(W161:W161)+SUM(W164:W165)+SUM(W169:W174)+SUM(W178:W202)</f>
        <v>-132296.59999999998</v>
      </c>
      <c r="X205" s="18">
        <f>SUM(X161:X161)+SUM(X164:X165)+SUM(X169:X174)+SUM(X178:X202)</f>
        <v>-124105.45999999999</v>
      </c>
      <c r="Y205" s="18">
        <f>SUM(Y161:Y161)+SUM(Y164:Y165)+SUM(Y169:Y174)+SUM(Y178:Y202)</f>
        <v>-122473.28</v>
      </c>
      <c r="Z205" s="18">
        <f>SUM(Z161:Z161)+SUM(Z164:Z165)+SUM(Z169:Z174)+SUM(Z178:Z202)</f>
        <v>-102860.1</v>
      </c>
      <c r="AA205" s="18">
        <f>SUM(AA161:AA161)+SUM(AA164:AA165)+SUM(AA169:AA174)+SUM(AA178:AA202)</f>
        <v>-95688.19</v>
      </c>
      <c r="AB205" s="18">
        <f>SUM(AB161:AB161)+SUM(AB164:AB165)+SUM(AB169:AB174)+SUM(AB178:AB202)</f>
        <v>-91738.799999999988</v>
      </c>
      <c r="AC205" s="18">
        <f>SUM(AC161:AC161)+SUM(AC164:AC165)+SUM(AC169:AC174)+SUM(AC178:AC202)</f>
        <v>-92313.53</v>
      </c>
      <c r="AD205" s="18">
        <f>SUM(AD161:AD161)+SUM(AD164:AD165)+SUM(AD169:AD174)+SUM(AD178:AD202)</f>
        <v>11600.160000000003</v>
      </c>
      <c r="AE205" s="18">
        <f>SUM(AE161:AE161)+SUM(AE164:AE165)+SUM(AE169:AE174)+SUM(AE178:AE202)</f>
        <v>-82079.87999999999</v>
      </c>
      <c r="AF205" s="18">
        <f>SUM(AF161:AF161)+SUM(AF164:AF165)+SUM(AF169:AF174)+SUM(AF178:AF202)</f>
        <v>-1104981.8999999999</v>
      </c>
    </row>
    <row r="207" spans="1:32" ht="15.75" thickBot="1">
      <c r="A207" s="14" t="s">
        <v>188</v>
      </c>
      <c r="B207" s="20">
        <f>IF(5 = P207, T207 * -1, T207)</f>
        <v>59341.370000000046</v>
      </c>
      <c r="C207" s="20">
        <f>IF(5 = P207, U207 * -1, U207)</f>
        <v>47167.010000000009</v>
      </c>
      <c r="D207" s="20">
        <f>IF(5 = P207, V207 * -1, V207)</f>
        <v>48297.12999999999</v>
      </c>
      <c r="E207" s="20">
        <f>IF(5 = P207, W207 * -1, W207)</f>
        <v>10994.240000000122</v>
      </c>
      <c r="F207" s="20">
        <f>IF(5 = P207, X207 * -1, X207)</f>
        <v>9301.3799999999756</v>
      </c>
      <c r="G207" s="20">
        <f>IF(5 = P207, Y207 * -1, Y207)</f>
        <v>29922.210000000014</v>
      </c>
      <c r="H207" s="20">
        <f>IF(5 = P207, Z207 * -1, Z207)</f>
        <v>47324</v>
      </c>
      <c r="I207" s="20">
        <f>IF(5 = P207, AA207 * -1, AA207)</f>
        <v>73935.640000000043</v>
      </c>
      <c r="J207" s="20">
        <f>IF(5 = P207, AB207 * -1, AB207)</f>
        <v>58289.369999999959</v>
      </c>
      <c r="K207" s="20">
        <f>IF(5 = P207, AC207 * -1, AC207)</f>
        <v>62608.23000000001</v>
      </c>
      <c r="L207" s="20">
        <f>IF(5 = P207, AD207 * -1, AD207)</f>
        <v>168599.25000000006</v>
      </c>
      <c r="M207" s="20">
        <f>IF(5 = P207, AE207 * -1, AE207)</f>
        <v>82460.200000000026</v>
      </c>
      <c r="N207" s="20">
        <f>IF(5 = P207, AF207 * -1, AF207)</f>
        <v>698240.03000000014</v>
      </c>
      <c r="P207" s="21">
        <v>4</v>
      </c>
      <c r="Q207" s="22" t="str">
        <f>Q202</f>
        <v>Pacific Bay Club</v>
      </c>
      <c r="R207" s="22" t="str">
        <f>R202</f>
        <v>PBC</v>
      </c>
      <c r="S207" s="21">
        <f>S202</f>
        <v>0</v>
      </c>
      <c r="T207" s="23">
        <f>SUM(T10:T11)+SUM(T14:T14)+SUM(T16:T18)+SUM(T20:T20)+SUM(T22:T22)+SUM(T27:T45)+SUM(T51:T51)+SUM(T54:T59)+SUM(T63:T80)+SUM(T84:T93)+SUM(T97:T103)+SUM(T107:T111)+SUM(T115:T121)+SUM(T125:T147)+SUM(T150:T150)+SUM(T152:T152)+SUM(T154:T154)+SUM(T161:T161)+SUM(T164:T165)+SUM(T169:T174)+SUM(T178:T202)</f>
        <v>59341.370000000046</v>
      </c>
      <c r="U207" s="23">
        <f>SUM(U10:U11)+SUM(U14:U14)+SUM(U16:U18)+SUM(U20:U20)+SUM(U22:U22)+SUM(U27:U45)+SUM(U51:U51)+SUM(U54:U59)+SUM(U63:U80)+SUM(U84:U93)+SUM(U97:U103)+SUM(U107:U111)+SUM(U115:U121)+SUM(U125:U147)+SUM(U150:U150)+SUM(U152:U152)+SUM(U154:U154)+SUM(U161:U161)+SUM(U164:U165)+SUM(U169:U174)+SUM(U178:U202)</f>
        <v>47167.010000000009</v>
      </c>
      <c r="V207" s="23">
        <f>SUM(V10:V11)+SUM(V14:V14)+SUM(V16:V18)+SUM(V20:V20)+SUM(V22:V22)+SUM(V27:V45)+SUM(V51:V51)+SUM(V54:V59)+SUM(V63:V80)+SUM(V84:V93)+SUM(V97:V103)+SUM(V107:V111)+SUM(V115:V121)+SUM(V125:V147)+SUM(V150:V150)+SUM(V152:V152)+SUM(V154:V154)+SUM(V161:V161)+SUM(V164:V165)+SUM(V169:V174)+SUM(V178:V202)</f>
        <v>48297.12999999999</v>
      </c>
      <c r="W207" s="23">
        <f>SUM(W10:W11)+SUM(W14:W14)+SUM(W16:W18)+SUM(W20:W20)+SUM(W22:W22)+SUM(W27:W45)+SUM(W51:W51)+SUM(W54:W59)+SUM(W63:W80)+SUM(W84:W93)+SUM(W97:W103)+SUM(W107:W111)+SUM(W115:W121)+SUM(W125:W147)+SUM(W150:W150)+SUM(W152:W152)+SUM(W154:W154)+SUM(W161:W161)+SUM(W164:W165)+SUM(W169:W174)+SUM(W178:W202)</f>
        <v>10994.240000000122</v>
      </c>
      <c r="X207" s="23">
        <f>SUM(X10:X11)+SUM(X14:X14)+SUM(X16:X18)+SUM(X20:X20)+SUM(X22:X22)+SUM(X27:X45)+SUM(X51:X51)+SUM(X54:X59)+SUM(X63:X80)+SUM(X84:X93)+SUM(X97:X103)+SUM(X107:X111)+SUM(X115:X121)+SUM(X125:X147)+SUM(X150:X150)+SUM(X152:X152)+SUM(X154:X154)+SUM(X161:X161)+SUM(X164:X165)+SUM(X169:X174)+SUM(X178:X202)</f>
        <v>9301.3799999999756</v>
      </c>
      <c r="Y207" s="23">
        <f>SUM(Y10:Y11)+SUM(Y14:Y14)+SUM(Y16:Y18)+SUM(Y20:Y20)+SUM(Y22:Y22)+SUM(Y27:Y45)+SUM(Y51:Y51)+SUM(Y54:Y59)+SUM(Y63:Y80)+SUM(Y84:Y93)+SUM(Y97:Y103)+SUM(Y107:Y111)+SUM(Y115:Y121)+SUM(Y125:Y147)+SUM(Y150:Y150)+SUM(Y152:Y152)+SUM(Y154:Y154)+SUM(Y161:Y161)+SUM(Y164:Y165)+SUM(Y169:Y174)+SUM(Y178:Y202)</f>
        <v>29922.210000000014</v>
      </c>
      <c r="Z207" s="23">
        <f>SUM(Z10:Z11)+SUM(Z14:Z14)+SUM(Z16:Z18)+SUM(Z20:Z20)+SUM(Z22:Z22)+SUM(Z27:Z45)+SUM(Z51:Z51)+SUM(Z54:Z59)+SUM(Z63:Z80)+SUM(Z84:Z93)+SUM(Z97:Z103)+SUM(Z107:Z111)+SUM(Z115:Z121)+SUM(Z125:Z147)+SUM(Z150:Z150)+SUM(Z152:Z152)+SUM(Z154:Z154)+SUM(Z161:Z161)+SUM(Z164:Z165)+SUM(Z169:Z174)+SUM(Z178:Z202)</f>
        <v>47324</v>
      </c>
      <c r="AA207" s="23">
        <f>SUM(AA10:AA11)+SUM(AA14:AA14)+SUM(AA16:AA18)+SUM(AA20:AA20)+SUM(AA22:AA22)+SUM(AA27:AA45)+SUM(AA51:AA51)+SUM(AA54:AA59)+SUM(AA63:AA80)+SUM(AA84:AA93)+SUM(AA97:AA103)+SUM(AA107:AA111)+SUM(AA115:AA121)+SUM(AA125:AA147)+SUM(AA150:AA150)+SUM(AA152:AA152)+SUM(AA154:AA154)+SUM(AA161:AA161)+SUM(AA164:AA165)+SUM(AA169:AA174)+SUM(AA178:AA202)</f>
        <v>73935.640000000043</v>
      </c>
      <c r="AB207" s="23">
        <f>SUM(AB10:AB11)+SUM(AB14:AB14)+SUM(AB16:AB18)+SUM(AB20:AB20)+SUM(AB22:AB22)+SUM(AB27:AB45)+SUM(AB51:AB51)+SUM(AB54:AB59)+SUM(AB63:AB80)+SUM(AB84:AB93)+SUM(AB97:AB103)+SUM(AB107:AB111)+SUM(AB115:AB121)+SUM(AB125:AB147)+SUM(AB150:AB150)+SUM(AB152:AB152)+SUM(AB154:AB154)+SUM(AB161:AB161)+SUM(AB164:AB165)+SUM(AB169:AB174)+SUM(AB178:AB202)</f>
        <v>58289.369999999959</v>
      </c>
      <c r="AC207" s="23">
        <f>SUM(AC10:AC11)+SUM(AC14:AC14)+SUM(AC16:AC18)+SUM(AC20:AC20)+SUM(AC22:AC22)+SUM(AC27:AC45)+SUM(AC51:AC51)+SUM(AC54:AC59)+SUM(AC63:AC80)+SUM(AC84:AC93)+SUM(AC97:AC103)+SUM(AC107:AC111)+SUM(AC115:AC121)+SUM(AC125:AC147)+SUM(AC150:AC150)+SUM(AC152:AC152)+SUM(AC154:AC154)+SUM(AC161:AC161)+SUM(AC164:AC165)+SUM(AC169:AC174)+SUM(AC178:AC202)</f>
        <v>62608.23000000001</v>
      </c>
      <c r="AD207" s="23">
        <f>SUM(AD10:AD11)+SUM(AD14:AD14)+SUM(AD16:AD18)+SUM(AD20:AD20)+SUM(AD22:AD22)+SUM(AD27:AD45)+SUM(AD51:AD51)+SUM(AD54:AD59)+SUM(AD63:AD80)+SUM(AD84:AD93)+SUM(AD97:AD103)+SUM(AD107:AD111)+SUM(AD115:AD121)+SUM(AD125:AD147)+SUM(AD150:AD150)+SUM(AD152:AD152)+SUM(AD154:AD154)+SUM(AD161:AD161)+SUM(AD164:AD165)+SUM(AD169:AD174)+SUM(AD178:AD202)</f>
        <v>168599.25000000006</v>
      </c>
      <c r="AE207" s="23">
        <f>SUM(AE10:AE11)+SUM(AE14:AE14)+SUM(AE16:AE18)+SUM(AE20:AE20)+SUM(AE22:AE22)+SUM(AE27:AE45)+SUM(AE51:AE51)+SUM(AE54:AE59)+SUM(AE63:AE80)+SUM(AE84:AE93)+SUM(AE97:AE103)+SUM(AE107:AE111)+SUM(AE115:AE121)+SUM(AE125:AE147)+SUM(AE150:AE150)+SUM(AE152:AE152)+SUM(AE154:AE154)+SUM(AE161:AE161)+SUM(AE164:AE165)+SUM(AE169:AE174)+SUM(AE178:AE202)</f>
        <v>82460.200000000026</v>
      </c>
      <c r="AF207" s="23">
        <f>SUM(AF10:AF11)+SUM(AF14:AF14)+SUM(AF16:AF18)+SUM(AF20:AF20)+SUM(AF22:AF22)+SUM(AF27:AF45)+SUM(AF51:AF51)+SUM(AF54:AF59)+SUM(AF63:AF80)+SUM(AF84:AF93)+SUM(AF97:AF103)+SUM(AF107:AF111)+SUM(AF115:AF121)+SUM(AF125:AF147)+SUM(AF150:AF150)+SUM(AF152:AF152)+SUM(AF154:AF154)+SUM(AF161:AF161)+SUM(AF164:AF165)+SUM(AF169:AF174)+SUM(AF178:AF202)</f>
        <v>698240.03000000014</v>
      </c>
    </row>
  </sheetData>
  <pageMargins left="0.5" right="0.5" top="0.5" bottom="0.5" header="0.25" footer="0.25"/>
  <pageSetup orientation="landscape"/>
  <headerFooter>
    <oddHeader>&amp;L Income Statement - Trailing 12</oddHeader>
    <oddFooter>&amp;L Page &amp;P of &amp;N &amp;R &amp;I Income Statement 2.8 generated02/15/2022 at 2:01pm GMT-0700&amp;I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71D7BE-2D42-4B90-B9BC-A54DFBA5844D}"/>
</file>

<file path=customXml/itemProps2.xml><?xml version="1.0" encoding="utf-8"?>
<ds:datastoreItem xmlns:ds="http://schemas.openxmlformats.org/officeDocument/2006/customXml" ds:itemID="{8F7F692D-EB59-4AF3-8486-8A979D47EF70}"/>
</file>

<file path=customXml/itemProps3.xml><?xml version="1.0" encoding="utf-8"?>
<ds:datastoreItem xmlns:ds="http://schemas.openxmlformats.org/officeDocument/2006/customXml" ds:itemID="{A44B0ABF-0F05-4D05-B450-759402E853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IS-PB (DETAIL)</vt:lpstr>
      <vt:lpstr>'IS-PB (DETAIL)'!Print_Titles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Hyatt</dc:creator>
  <cp:lastModifiedBy>Rebecca Hyatt</cp:lastModifiedBy>
  <dcterms:created xsi:type="dcterms:W3CDTF">2022-02-16T16:41:16Z</dcterms:created>
  <dcterms:modified xsi:type="dcterms:W3CDTF">2022-02-16T16:41:31Z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