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955" windowWidth="43200" windowHeight="7815" tabRatio="600" firstSheet="0" activeTab="0" autoFilterDateGrouping="1"/>
  </bookViews>
  <sheets>
    <sheet name="T12 (B&amp;R Edits)" sheetId="1" state="visible" r:id="rId1"/>
  </sheets>
  <definedNames>
    <definedName name="_xlnm.Print_Titles" localSheetId="0">'T12 (B&amp;R Edits)'!$1:$6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&quot;$&quot;#,##0_);\(&quot;$&quot;#,##0\)"/>
    <numFmt numFmtId="165" formatCode="mmm\-yyyy"/>
    <numFmt numFmtId="166" formatCode="_(#,##0_);_(\(#,##0\);_(&quot;-&quot;_);_(@_)"/>
  </numFmts>
  <fonts count="8"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alibri"/>
      <family val="2"/>
      <i val="1"/>
      <sz val="11"/>
      <scheme val="minor"/>
    </font>
    <font>
      <name val="Calibri"/>
      <family val="2"/>
      <b val="1"/>
      <i val="1"/>
      <sz val="11"/>
      <scheme val="minor"/>
    </font>
    <font>
      <name val="Calibri"/>
      <family val="2"/>
      <b val="1"/>
      <i val="1"/>
      <color rgb="FF0000FF"/>
      <sz val="11"/>
      <scheme val="minor"/>
    </font>
    <font>
      <name val="Calibri"/>
      <family val="2"/>
      <b val="1"/>
      <color rgb="FFFFFFFF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color rgb="FF0000FF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D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2" borderId="1" applyAlignment="1" applyProtection="1" pivotButton="0" quotePrefix="0" xfId="0">
      <alignment horizontal="center"/>
      <protection locked="0" hidden="0"/>
    </xf>
    <xf numFmtId="0" fontId="2" fillId="0" borderId="0" applyProtection="1" pivotButton="0" quotePrefix="0" xfId="0">
      <protection locked="0" hidden="0"/>
    </xf>
    <xf numFmtId="4" fontId="0" fillId="0" borderId="0" applyProtection="1" pivotButton="0" quotePrefix="0" xfId="0">
      <protection locked="0" hidden="0"/>
    </xf>
    <xf numFmtId="0" fontId="3" fillId="0" borderId="0" applyProtection="1" pivotButton="0" quotePrefix="0" xfId="0">
      <protection locked="0" hidden="0"/>
    </xf>
    <xf numFmtId="4" fontId="1" fillId="0" borderId="2" applyProtection="1" pivotButton="0" quotePrefix="0" xfId="0">
      <protection locked="0" hidden="0"/>
    </xf>
    <xf numFmtId="0" fontId="2" fillId="0" borderId="0" applyAlignment="1" applyProtection="1" pivotButton="0" quotePrefix="0" xfId="0">
      <alignment horizontal="left" vertical="center"/>
      <protection locked="0" hidden="0"/>
    </xf>
    <xf numFmtId="0" fontId="3" fillId="0" borderId="0" applyProtection="1" pivotButton="0" quotePrefix="0" xfId="0">
      <protection locked="0" hidden="0"/>
    </xf>
    <xf numFmtId="0" fontId="2" fillId="0" borderId="0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2" fillId="0" borderId="0" applyProtection="1" pivotButton="0" quotePrefix="0" xfId="0">
      <protection locked="0" hidden="0"/>
    </xf>
    <xf numFmtId="0" fontId="2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10" fontId="2" fillId="0" borderId="0" applyAlignment="1" applyProtection="1" pivotButton="0" quotePrefix="0" xfId="0">
      <alignment horizontal="center"/>
      <protection locked="0" hidden="0"/>
    </xf>
    <xf numFmtId="164" fontId="0" fillId="0" borderId="0" applyAlignment="1" applyProtection="1" pivotButton="0" quotePrefix="0" xfId="0">
      <alignment horizontal="center"/>
      <protection locked="0" hidden="0"/>
    </xf>
    <xf numFmtId="164" fontId="1" fillId="0" borderId="2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Continuous"/>
      <protection locked="0" hidden="0"/>
    </xf>
    <xf numFmtId="0" fontId="1" fillId="0" borderId="0" applyAlignment="1" applyProtection="1" pivotButton="0" quotePrefix="0" xfId="0">
      <alignment horizontal="centerContinuous"/>
      <protection locked="0" hidden="0"/>
    </xf>
    <xf numFmtId="165" fontId="1" fillId="2" borderId="1" applyAlignment="1" applyProtection="1" pivotButton="0" quotePrefix="0" xfId="0">
      <alignment horizontal="center"/>
      <protection locked="0" hidden="0"/>
    </xf>
    <xf numFmtId="164" fontId="0" fillId="0" borderId="0" applyProtection="1" pivotButton="0" quotePrefix="0" xfId="0">
      <protection locked="0" hidden="0"/>
    </xf>
    <xf numFmtId="164" fontId="1" fillId="0" borderId="2" applyProtection="1" pivotButton="0" quotePrefix="0" xfId="0">
      <protection locked="0" hidden="0"/>
    </xf>
    <xf numFmtId="164" fontId="0" fillId="0" borderId="0" applyAlignment="1" applyProtection="1" pivotButton="0" quotePrefix="0" xfId="0">
      <alignment horizontal="left" vertical="center"/>
      <protection locked="0" hidden="0"/>
    </xf>
    <xf numFmtId="164" fontId="0" fillId="0" borderId="0" applyAlignment="1" applyProtection="1" pivotButton="0" quotePrefix="0" xfId="0">
      <alignment horizontal="center" vertical="center"/>
      <protection locked="0" hidden="0"/>
    </xf>
    <xf numFmtId="166" fontId="0" fillId="0" borderId="0" applyProtection="1" pivotButton="0" quotePrefix="0" xfId="0">
      <protection locked="0" hidden="0"/>
    </xf>
    <xf numFmtId="164" fontId="0" fillId="0" borderId="0" applyAlignment="1" applyProtection="1" pivotButton="0" quotePrefix="0" xfId="0">
      <alignment horizontal="right"/>
      <protection locked="0" hidden="0"/>
    </xf>
    <xf numFmtId="10" fontId="2" fillId="0" borderId="0" applyAlignment="1" applyProtection="1" pivotButton="0" quotePrefix="0" xfId="0">
      <alignment horizontal="right"/>
      <protection locked="0" hidden="0"/>
    </xf>
    <xf numFmtId="164" fontId="1" fillId="0" borderId="2" applyAlignment="1" applyProtection="1" pivotButton="0" quotePrefix="0" xfId="0">
      <alignment horizontal="right"/>
      <protection locked="0" hidden="0"/>
    </xf>
    <xf numFmtId="166" fontId="0" fillId="0" borderId="0" applyProtection="1" pivotButton="0" quotePrefix="0" xfId="0">
      <protection locked="0" hidden="0"/>
    </xf>
    <xf numFmtId="164" fontId="1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4" fontId="0" fillId="0" borderId="0" applyAlignment="1" applyProtection="1" pivotButton="0" quotePrefix="0" xfId="0">
      <alignment horizontal="left" vertical="center"/>
      <protection locked="0" hidden="0"/>
    </xf>
    <xf numFmtId="164" fontId="0" fillId="0" borderId="0" applyAlignment="1" applyProtection="1" pivotButton="0" quotePrefix="0" xfId="0">
      <alignment horizontal="center"/>
      <protection locked="0" hidden="0"/>
    </xf>
    <xf numFmtId="10" fontId="2" fillId="0" borderId="0" applyAlignment="1" applyProtection="1" pivotButton="0" quotePrefix="0" xfId="0">
      <alignment horizontal="center"/>
      <protection locked="0" hidden="0"/>
    </xf>
    <xf numFmtId="164" fontId="1" fillId="0" borderId="0" applyAlignment="1" applyProtection="1" pivotButton="0" quotePrefix="0" xfId="0">
      <alignment horizontal="center"/>
      <protection locked="0" hidden="0"/>
    </xf>
    <xf numFmtId="0" fontId="1" fillId="3" borderId="3" applyAlignment="1" applyProtection="1" pivotButton="0" quotePrefix="0" xfId="0">
      <alignment horizontal="center"/>
      <protection locked="0" hidden="0"/>
    </xf>
    <xf numFmtId="0" fontId="1" fillId="3" borderId="4" applyAlignment="1" applyProtection="1" pivotButton="0" quotePrefix="0" xfId="0">
      <alignment horizontal="center"/>
      <protection locked="0" hidden="0"/>
    </xf>
    <xf numFmtId="165" fontId="1" fillId="3" borderId="4" applyAlignment="1" applyProtection="1" pivotButton="0" quotePrefix="0" xfId="0">
      <alignment horizontal="center"/>
      <protection locked="0" hidden="0"/>
    </xf>
    <xf numFmtId="0" fontId="1" fillId="3" borderId="5" applyAlignment="1" applyProtection="1" pivotButton="0" quotePrefix="0" xfId="0">
      <alignment horizontal="center"/>
      <protection locked="0" hidden="0"/>
    </xf>
    <xf numFmtId="0" fontId="4" fillId="4" borderId="6" applyAlignment="1" applyProtection="1" pivotButton="0" quotePrefix="0" xfId="0">
      <alignment horizontal="centerContinuous"/>
      <protection locked="0" hidden="0"/>
    </xf>
    <xf numFmtId="0" fontId="2" fillId="0" borderId="0" applyAlignment="1" applyProtection="1" pivotButton="0" quotePrefix="0" xfId="0">
      <alignment horizontal="center"/>
      <protection locked="0" hidden="0"/>
    </xf>
    <xf numFmtId="0" fontId="3" fillId="0" borderId="0" applyAlignment="1" applyProtection="1" pivotButton="0" quotePrefix="0" xfId="0">
      <alignment horizontal="center"/>
      <protection locked="0" hidden="0"/>
    </xf>
    <xf numFmtId="0" fontId="1" fillId="3" borderId="4" applyAlignment="1" applyProtection="1" pivotButton="0" quotePrefix="0" xfId="0">
      <alignment horizontal="left"/>
      <protection locked="0" hidden="0"/>
    </xf>
    <xf numFmtId="0" fontId="5" fillId="5" borderId="4" applyAlignment="1" applyProtection="1" pivotButton="0" quotePrefix="0" xfId="0">
      <alignment horizontal="centerContinuous"/>
      <protection locked="0" hidden="0"/>
    </xf>
    <xf numFmtId="0" fontId="5" fillId="5" borderId="5" applyAlignment="1" applyProtection="1" pivotButton="0" quotePrefix="0" xfId="0">
      <alignment horizontal="centerContinuous"/>
      <protection locked="0" hidden="0"/>
    </xf>
    <xf numFmtId="0" fontId="5" fillId="5" borderId="3" applyAlignment="1" applyProtection="1" pivotButton="0" quotePrefix="0" xfId="0">
      <alignment horizontal="left"/>
      <protection locked="0" hidden="0"/>
    </xf>
    <xf numFmtId="10" fontId="2" fillId="0" borderId="0" applyAlignment="1" applyProtection="1" pivotButton="0" quotePrefix="0" xfId="0">
      <alignment horizontal="left"/>
      <protection locked="0" hidden="0"/>
    </xf>
    <xf numFmtId="164" fontId="6" fillId="0" borderId="2" applyAlignment="1" applyProtection="1" pivotButton="0" quotePrefix="0" xfId="0">
      <alignment horizontal="right"/>
      <protection locked="0" hidden="0"/>
    </xf>
    <xf numFmtId="164" fontId="7" fillId="0" borderId="0" applyProtection="1" pivotButton="0" quotePrefix="0" xfId="0">
      <protection locked="0" hidden="0"/>
    </xf>
    <xf numFmtId="166" fontId="7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left" indent="1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1" fillId="0" borderId="0" applyAlignment="1" applyProtection="1" pivotButton="0" quotePrefix="0" xfId="0">
      <alignment horizontal="center"/>
      <protection locked="0" hidden="0"/>
    </xf>
    <xf numFmtId="0" fontId="3" fillId="6" borderId="0" applyProtection="1" pivotButton="0" quotePrefix="0" xfId="0">
      <protection locked="0" hidden="0"/>
    </xf>
    <xf numFmtId="164" fontId="3" fillId="6" borderId="0" applyProtection="1" pivotButton="0" quotePrefix="0" xfId="0">
      <protection locked="0" hidden="0"/>
    </xf>
    <xf numFmtId="164" fontId="3" fillId="6" borderId="2" applyProtection="1" pivotButton="0" quotePrefix="0" xfId="0">
      <protection locked="0" hidden="0"/>
    </xf>
    <xf numFmtId="10" fontId="3" fillId="6" borderId="0" applyProtection="1" pivotButton="0" quotePrefix="0" xfId="0">
      <protection locked="0" hidden="0"/>
    </xf>
    <xf numFmtId="164" fontId="1" fillId="6" borderId="0" applyProtection="1" pivotButton="0" quotePrefix="0" xfId="0">
      <protection locked="0" hidden="0"/>
    </xf>
    <xf numFmtId="164" fontId="1" fillId="6" borderId="2" applyProtection="1" pivotButton="0" quotePrefix="0" xfId="0">
      <protection locked="0" hidden="0"/>
    </xf>
    <xf numFmtId="0" fontId="3" fillId="6" borderId="0" applyAlignment="1" applyProtection="1" pivotButton="0" quotePrefix="0" xfId="0">
      <alignment horizontal="center"/>
      <protection locked="0" hidden="0"/>
    </xf>
    <xf numFmtId="4" fontId="1" fillId="6" borderId="2" applyProtection="1" pivotButton="0" quotePrefix="0" xfId="0">
      <protection locked="0" hidden="0"/>
    </xf>
    <xf numFmtId="165" fontId="1" fillId="3" borderId="4" applyAlignment="1" applyProtection="1" pivotButton="0" quotePrefix="0" xfId="0">
      <alignment horizontal="center"/>
      <protection locked="0" hidden="0"/>
    </xf>
    <xf numFmtId="164" fontId="0" fillId="0" borderId="0" applyProtection="1" pivotButton="0" quotePrefix="0" xfId="0">
      <protection locked="0" hidden="0"/>
    </xf>
    <xf numFmtId="164" fontId="7" fillId="0" borderId="0" applyProtection="1" pivotButton="0" quotePrefix="0" xfId="0">
      <protection locked="0" hidden="0"/>
    </xf>
    <xf numFmtId="166" fontId="0" fillId="0" borderId="0" applyProtection="1" pivotButton="0" quotePrefix="0" xfId="0">
      <protection locked="0" hidden="0"/>
    </xf>
    <xf numFmtId="166" fontId="7" fillId="0" borderId="0" applyProtection="1" pivotButton="0" quotePrefix="0" xfId="0">
      <protection locked="0" hidden="0"/>
    </xf>
    <xf numFmtId="164" fontId="1" fillId="0" borderId="0" applyProtection="1" pivotButton="0" quotePrefix="0" xfId="0">
      <protection locked="0" hidden="0"/>
    </xf>
    <xf numFmtId="164" fontId="1" fillId="0" borderId="2" applyProtection="1" pivotButton="0" quotePrefix="0" xfId="0">
      <protection locked="0" hidden="0"/>
    </xf>
    <xf numFmtId="164" fontId="1" fillId="6" borderId="0" applyProtection="1" pivotButton="0" quotePrefix="0" xfId="0">
      <protection locked="0" hidden="0"/>
    </xf>
    <xf numFmtId="164" fontId="1" fillId="6" borderId="2" applyProtection="1" pivotButton="0" quotePrefix="0" xfId="0">
      <protection locked="0" hidden="0"/>
    </xf>
    <xf numFmtId="164" fontId="0" fillId="0" borderId="0" applyAlignment="1" applyProtection="1" pivotButton="0" quotePrefix="0" xfId="0">
      <alignment horizontal="left" vertical="center"/>
      <protection locked="0" hidden="0"/>
    </xf>
    <xf numFmtId="164" fontId="0" fillId="0" borderId="0" applyAlignment="1" applyProtection="1" pivotButton="0" quotePrefix="0" xfId="0">
      <alignment horizontal="center" vertical="center"/>
      <protection locked="0" hidden="0"/>
    </xf>
    <xf numFmtId="164" fontId="3" fillId="6" borderId="0" applyProtection="1" pivotButton="0" quotePrefix="0" xfId="0">
      <protection locked="0" hidden="0"/>
    </xf>
    <xf numFmtId="164" fontId="3" fillId="6" borderId="2" applyProtection="1" pivotButton="0" quotePrefix="0" xfId="0">
      <protection locked="0" hidden="0"/>
    </xf>
    <xf numFmtId="164" fontId="0" fillId="0" borderId="0" applyAlignment="1" applyProtection="1" pivotButton="0" quotePrefix="0" xfId="0">
      <alignment horizontal="center"/>
      <protection locked="0" hidden="0"/>
    </xf>
    <xf numFmtId="164" fontId="0" fillId="0" borderId="0" applyAlignment="1" applyProtection="1" pivotButton="0" quotePrefix="0" xfId="0">
      <alignment horizontal="right"/>
      <protection locked="0" hidden="0"/>
    </xf>
    <xf numFmtId="164" fontId="1" fillId="0" borderId="0" applyAlignment="1" applyProtection="1" pivotButton="0" quotePrefix="0" xfId="0">
      <alignment horizontal="center"/>
      <protection locked="0" hidden="0"/>
    </xf>
    <xf numFmtId="164" fontId="1" fillId="0" borderId="2" applyAlignment="1" applyProtection="1" pivotButton="0" quotePrefix="0" xfId="0">
      <alignment horizontal="right"/>
      <protection locked="0" hidden="0"/>
    </xf>
    <xf numFmtId="164" fontId="6" fillId="0" borderId="2" applyAlignment="1" applyProtection="1" pivotButton="0" quotePrefix="0" xfId="0">
      <alignment horizontal="right"/>
      <protection locked="0" hidden="0"/>
    </xf>
  </cellXfs>
  <cellStyles count="1">
    <cellStyle name="Normal" xfId="0" builtinId="0"/>
  </cellStyle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002060"/>
    <outlinePr summaryBelow="1" summaryRight="1"/>
    <pageSetUpPr autoPageBreaks="0" fitToPage="1"/>
  </sheetPr>
  <dimension ref="A1:T287"/>
  <sheetViews>
    <sheetView showGridLines="0" tabSelected="1" zoomScale="80" zoomScaleNormal="80" zoomScaleSheetLayoutView="150" zoomScalePageLayoutView="15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E7" sqref="E7"/>
    </sheetView>
  </sheetViews>
  <sheetFormatPr baseColWidth="8" defaultColWidth="18.140625" defaultRowHeight="15" customHeight="1"/>
  <cols>
    <col width="0.85546875" customWidth="1" style="33" min="1" max="2"/>
    <col width="18.140625" customWidth="1" style="16" min="3" max="3"/>
    <col width="50.7109375" customWidth="1" style="33" min="4" max="4"/>
    <col width="0.85546875" customWidth="1" style="33" min="5" max="5"/>
    <col width="18.140625" customWidth="1" style="33" min="6" max="17"/>
    <col width="0.85546875" customWidth="1" style="33" min="18" max="18"/>
    <col width="18.140625" customWidth="1" style="33" min="19" max="20"/>
    <col width="0.85546875" customWidth="1" style="33" min="21" max="21"/>
    <col width="18.140625" customWidth="1" style="33" min="22" max="16384"/>
  </cols>
  <sheetData>
    <row r="1" ht="15" customHeight="1">
      <c r="C1" s="20" t="inlineStr">
        <is>
          <t>The Porter</t>
        </is>
      </c>
      <c r="D1" s="20" t="n"/>
      <c r="E1" s="20" t="n"/>
      <c r="F1" s="20" t="n"/>
      <c r="G1" s="20" t="n"/>
      <c r="H1" s="20" t="n"/>
      <c r="I1" s="20" t="n"/>
      <c r="J1" s="20" t="n"/>
      <c r="K1" s="20" t="n"/>
      <c r="L1" s="20" t="n"/>
      <c r="M1" s="20" t="n"/>
      <c r="N1" s="20" t="n"/>
      <c r="O1" s="20" t="n"/>
      <c r="P1" s="20" t="n"/>
      <c r="Q1" s="20" t="n"/>
      <c r="R1" s="20" t="n"/>
      <c r="S1" s="20" t="n"/>
      <c r="T1" s="20" t="n"/>
    </row>
    <row r="2" ht="15" customFormat="1" customHeight="1" s="2">
      <c r="C2" s="21" t="inlineStr">
        <is>
          <t>Income Statement (12 Months)</t>
        </is>
      </c>
      <c r="D2" s="21" t="n"/>
      <c r="E2" s="21" t="n"/>
      <c r="F2" s="21" t="n"/>
      <c r="G2" s="21" t="n"/>
      <c r="H2" s="21" t="n"/>
      <c r="I2" s="21" t="n"/>
      <c r="J2" s="21" t="n"/>
      <c r="K2" s="21" t="n"/>
      <c r="L2" s="21" t="n"/>
      <c r="M2" s="21" t="n"/>
      <c r="N2" s="21" t="n"/>
      <c r="O2" s="21" t="n"/>
      <c r="P2" s="21" t="n"/>
      <c r="Q2" s="21" t="n"/>
      <c r="R2" s="21" t="n"/>
      <c r="S2" s="21" t="n"/>
      <c r="T2" s="21" t="n"/>
    </row>
    <row r="3" ht="15" customHeight="1">
      <c r="C3" s="20" t="inlineStr">
        <is>
          <t>Period = May 2020</t>
        </is>
      </c>
      <c r="D3" s="20" t="n"/>
      <c r="E3" s="20" t="n"/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  <c r="S3" s="20" t="n"/>
      <c r="T3" s="20" t="n"/>
    </row>
    <row r="4" ht="15" customHeight="1">
      <c r="C4" s="20" t="inlineStr">
        <is>
          <t>Book = Accrual</t>
        </is>
      </c>
      <c r="D4" s="20" t="n"/>
      <c r="E4" s="20" t="n"/>
      <c r="F4" s="20" t="n"/>
      <c r="G4" s="20" t="n"/>
      <c r="H4" s="20" t="n"/>
      <c r="I4" s="20" t="n"/>
      <c r="J4" s="20" t="n"/>
      <c r="K4" s="20" t="n"/>
      <c r="L4" s="20" t="n"/>
      <c r="M4" s="20" t="n"/>
      <c r="N4" s="20" t="n"/>
      <c r="O4" s="20" t="n"/>
      <c r="P4" s="20" t="n"/>
      <c r="Q4" s="20" t="n"/>
      <c r="R4" s="20" t="n"/>
      <c r="S4" s="20" t="n"/>
      <c r="T4" s="20" t="n"/>
    </row>
    <row r="5" ht="15" customHeight="1">
      <c r="C5" s="50" t="inlineStr">
        <is>
          <t>THE PORTER APARTMENTS - NOI SCHEDULE</t>
        </is>
      </c>
      <c r="D5" s="48" t="n"/>
      <c r="E5" s="48" t="n"/>
      <c r="F5" s="48" t="n"/>
      <c r="G5" s="48" t="n"/>
      <c r="H5" s="48" t="n"/>
      <c r="I5" s="48" t="n"/>
      <c r="J5" s="48" t="n"/>
      <c r="K5" s="48" t="n"/>
      <c r="L5" s="48" t="n"/>
      <c r="M5" s="48" t="n"/>
      <c r="N5" s="48" t="n"/>
      <c r="O5" s="48" t="n"/>
      <c r="P5" s="48" t="n"/>
      <c r="Q5" s="48" t="n"/>
      <c r="R5" s="48" t="n"/>
      <c r="S5" s="49" t="n"/>
      <c r="T5" s="44" t="n">
        <v>165</v>
      </c>
    </row>
    <row r="6" ht="15" customFormat="1" customHeight="1" s="2">
      <c r="A6" s="33" t="n"/>
      <c r="B6" s="33" t="n"/>
      <c r="C6" s="40" t="inlineStr">
        <is>
          <t>Account #</t>
        </is>
      </c>
      <c r="D6" s="47" t="inlineStr">
        <is>
          <t>Account Name</t>
        </is>
      </c>
      <c r="E6" s="66" t="n"/>
      <c r="F6" s="66" t="n">
        <v>43646</v>
      </c>
      <c r="G6" s="66">
        <f>+EOMONTH(F6,1)</f>
        <v/>
      </c>
      <c r="H6" s="66">
        <f>+EOMONTH(G6,1)</f>
        <v/>
      </c>
      <c r="I6" s="66">
        <f>+EOMONTH(H6,1)</f>
        <v/>
      </c>
      <c r="J6" s="66">
        <f>+EOMONTH(I6,1)</f>
        <v/>
      </c>
      <c r="K6" s="66">
        <f>+EOMONTH(J6,1)</f>
        <v/>
      </c>
      <c r="L6" s="66">
        <f>+EOMONTH(K6,1)</f>
        <v/>
      </c>
      <c r="M6" s="66">
        <f>+EOMONTH(L6,1)</f>
        <v/>
      </c>
      <c r="N6" s="66">
        <f>+EOMONTH(M6,1)</f>
        <v/>
      </c>
      <c r="O6" s="66">
        <f>+EOMONTH(N6,1)</f>
        <v/>
      </c>
      <c r="P6" s="66">
        <f>+EOMONTH(O6,1)</f>
        <v/>
      </c>
      <c r="Q6" s="66">
        <f>+EOMONTH(P6,1)</f>
        <v/>
      </c>
      <c r="R6" s="66" t="n"/>
      <c r="S6" s="41" t="inlineStr">
        <is>
          <t>Total</t>
        </is>
      </c>
      <c r="T6" s="43" t="inlineStr">
        <is>
          <t>Per Unit</t>
        </is>
      </c>
    </row>
    <row r="7" ht="15" customHeight="1">
      <c r="C7" s="45" t="inlineStr">
        <is>
          <t>4100-0000</t>
        </is>
      </c>
      <c r="D7" s="9" t="inlineStr">
        <is>
          <t>REVENUE</t>
        </is>
      </c>
    </row>
    <row r="8" ht="5.1" customHeight="1">
      <c r="C8" s="45" t="n"/>
      <c r="D8" s="9" t="n"/>
    </row>
    <row r="9" ht="15" customHeight="1">
      <c r="C9" s="45" t="inlineStr">
        <is>
          <t>4200-0000</t>
        </is>
      </c>
      <c r="D9" s="9" t="inlineStr">
        <is>
          <t>GROSS POTENTIAL RENT</t>
        </is>
      </c>
    </row>
    <row r="10" ht="15" customHeight="1">
      <c r="C10" s="16" t="inlineStr">
        <is>
          <t>4250-0000</t>
        </is>
      </c>
      <c r="D10" s="55" t="inlineStr">
        <is>
          <t>Market Rent</t>
        </is>
      </c>
      <c r="E10" s="67" t="n"/>
      <c r="F10" s="68" t="n">
        <v>168700</v>
      </c>
      <c r="G10" s="68" t="n">
        <v>177210</v>
      </c>
      <c r="H10" s="68" t="n">
        <v>177330</v>
      </c>
      <c r="I10" s="68" t="n">
        <v>177800</v>
      </c>
      <c r="J10" s="68" t="n">
        <v>178045</v>
      </c>
      <c r="K10" s="68" t="n">
        <v>178345</v>
      </c>
      <c r="L10" s="68" t="n">
        <v>178345</v>
      </c>
      <c r="M10" s="68" t="n">
        <v>186520</v>
      </c>
      <c r="N10" s="68" t="n">
        <v>186765</v>
      </c>
      <c r="O10" s="68" t="n">
        <v>186990</v>
      </c>
      <c r="P10" s="68" t="n">
        <v>186990</v>
      </c>
      <c r="Q10" s="68" t="n">
        <v>186990</v>
      </c>
      <c r="R10" s="67" t="n"/>
      <c r="S10" s="67">
        <f>SUM(F10:Q10)</f>
        <v/>
      </c>
      <c r="T10" s="67">
        <f>+IFERROR($S10/T$5,0)</f>
        <v/>
      </c>
    </row>
    <row r="11" ht="15" customHeight="1">
      <c r="C11" s="16" t="inlineStr">
        <is>
          <t>4250-0001</t>
        </is>
      </c>
      <c r="D11" s="55" t="inlineStr">
        <is>
          <t>Commercial Rent</t>
        </is>
      </c>
      <c r="E11" s="69" t="n"/>
      <c r="F11" s="70" t="n">
        <v>0</v>
      </c>
      <c r="G11" s="70" t="n">
        <v>0</v>
      </c>
      <c r="H11" s="70" t="n">
        <v>0</v>
      </c>
      <c r="I11" s="70" t="n">
        <v>0</v>
      </c>
      <c r="J11" s="70" t="n">
        <v>0</v>
      </c>
      <c r="K11" s="70" t="n">
        <v>0</v>
      </c>
      <c r="L11" s="70" t="n">
        <v>0</v>
      </c>
      <c r="M11" s="70" t="n">
        <v>0</v>
      </c>
      <c r="N11" s="70" t="n">
        <v>0</v>
      </c>
      <c r="O11" s="70" t="n">
        <v>0</v>
      </c>
      <c r="P11" s="70" t="n">
        <v>0</v>
      </c>
      <c r="Q11" s="70" t="n">
        <v>0</v>
      </c>
      <c r="R11" s="69" t="n"/>
      <c r="S11" s="69">
        <f>SUM(F11:Q11)</f>
        <v/>
      </c>
      <c r="T11" s="69">
        <f>+IFERROR($S11/T$5,0)</f>
        <v/>
      </c>
    </row>
    <row r="12" ht="15" customHeight="1">
      <c r="C12" s="16" t="inlineStr">
        <is>
          <t>4300-0000</t>
        </is>
      </c>
      <c r="D12" s="55" t="inlineStr">
        <is>
          <t>Rent</t>
        </is>
      </c>
      <c r="E12" s="69" t="n"/>
      <c r="F12" s="70" t="n">
        <v>0</v>
      </c>
      <c r="G12" s="70" t="n">
        <v>0</v>
      </c>
      <c r="H12" s="70" t="n">
        <v>0</v>
      </c>
      <c r="I12" s="70" t="n">
        <v>0</v>
      </c>
      <c r="J12" s="70" t="n">
        <v>0</v>
      </c>
      <c r="K12" s="70" t="n">
        <v>0</v>
      </c>
      <c r="L12" s="70" t="n">
        <v>0</v>
      </c>
      <c r="M12" s="70" t="n">
        <v>0</v>
      </c>
      <c r="N12" s="70" t="n">
        <v>0</v>
      </c>
      <c r="O12" s="70" t="n">
        <v>0</v>
      </c>
      <c r="P12" s="70" t="n">
        <v>0</v>
      </c>
      <c r="Q12" s="70" t="n">
        <v>0</v>
      </c>
      <c r="R12" s="69" t="n"/>
      <c r="S12" s="69">
        <f>SUM(F12:Q12)</f>
        <v/>
      </c>
      <c r="T12" s="69">
        <f>+IFERROR($S12/T$5,0)</f>
        <v/>
      </c>
    </row>
    <row r="13" ht="15" customHeight="1">
      <c r="C13" s="16" t="inlineStr">
        <is>
          <t>4300-0010</t>
        </is>
      </c>
      <c r="D13" s="55" t="inlineStr">
        <is>
          <t>Investment Income</t>
        </is>
      </c>
      <c r="E13" s="69" t="n"/>
      <c r="F13" s="70" t="n">
        <v>0</v>
      </c>
      <c r="G13" s="70" t="n">
        <v>0</v>
      </c>
      <c r="H13" s="70" t="n">
        <v>0</v>
      </c>
      <c r="I13" s="70" t="n">
        <v>0</v>
      </c>
      <c r="J13" s="70" t="n">
        <v>0</v>
      </c>
      <c r="K13" s="70" t="n">
        <v>0</v>
      </c>
      <c r="L13" s="70" t="n">
        <v>0</v>
      </c>
      <c r="M13" s="70" t="n">
        <v>0</v>
      </c>
      <c r="N13" s="70" t="n">
        <v>0</v>
      </c>
      <c r="O13" s="70" t="n">
        <v>0</v>
      </c>
      <c r="P13" s="70" t="n">
        <v>0</v>
      </c>
      <c r="Q13" s="70" t="n">
        <v>0</v>
      </c>
      <c r="R13" s="69" t="n"/>
      <c r="S13" s="69">
        <f>SUM(F13:Q13)</f>
        <v/>
      </c>
      <c r="T13" s="69">
        <f>+IFERROR($S13/T$5,0)</f>
        <v/>
      </c>
    </row>
    <row r="14" ht="15" customHeight="1">
      <c r="C14" s="16" t="inlineStr">
        <is>
          <t>4305-0000</t>
        </is>
      </c>
      <c r="D14" s="55" t="inlineStr">
        <is>
          <t>Rent Adjustment</t>
        </is>
      </c>
      <c r="E14" s="69" t="n"/>
      <c r="F14" s="70" t="n">
        <v>0</v>
      </c>
      <c r="G14" s="70" t="n">
        <v>0.03</v>
      </c>
      <c r="H14" s="70" t="n">
        <v>0</v>
      </c>
      <c r="I14" s="70" t="n">
        <v>-15</v>
      </c>
      <c r="J14" s="70" t="n">
        <v>2775</v>
      </c>
      <c r="K14" s="70" t="n">
        <v>-1067.63</v>
      </c>
      <c r="L14" s="70" t="n">
        <v>185</v>
      </c>
      <c r="M14" s="70" t="n">
        <v>30</v>
      </c>
      <c r="N14" s="70" t="n">
        <v>-15</v>
      </c>
      <c r="O14" s="70" t="n">
        <v>-115.36</v>
      </c>
      <c r="P14" s="70" t="n">
        <v>-15</v>
      </c>
      <c r="Q14" s="70" t="n">
        <v>-14.9</v>
      </c>
      <c r="R14" s="69" t="n"/>
      <c r="S14" s="69">
        <f>SUM(F14:Q14)</f>
        <v/>
      </c>
      <c r="T14" s="69">
        <f>+IFERROR($S14/T$5,0)</f>
        <v/>
      </c>
    </row>
    <row r="15" ht="15" customHeight="1">
      <c r="C15" s="16" t="inlineStr">
        <is>
          <t>4310-0000</t>
        </is>
      </c>
      <c r="D15" s="55" t="inlineStr">
        <is>
          <t>Loss/Gain to Lease</t>
        </is>
      </c>
      <c r="E15" s="69" t="n"/>
      <c r="F15" s="70" t="n">
        <v>-24657</v>
      </c>
      <c r="G15" s="70" t="n">
        <v>-29554</v>
      </c>
      <c r="H15" s="70" t="n">
        <v>-28011</v>
      </c>
      <c r="I15" s="70" t="n">
        <v>-26910</v>
      </c>
      <c r="J15" s="70" t="n">
        <v>-26668.02</v>
      </c>
      <c r="K15" s="70" t="n">
        <v>-25973.51</v>
      </c>
      <c r="L15" s="70" t="n">
        <v>-23533.51</v>
      </c>
      <c r="M15" s="70" t="n">
        <v>-31150.51</v>
      </c>
      <c r="N15" s="70" t="n">
        <v>-28599.51</v>
      </c>
      <c r="O15" s="70" t="n">
        <v>-25938.51</v>
      </c>
      <c r="P15" s="70" t="n">
        <v>-23562.51</v>
      </c>
      <c r="Q15" s="70" t="n">
        <v>-21350.51</v>
      </c>
      <c r="R15" s="69" t="n"/>
      <c r="S15" s="69">
        <f>SUM(F15:Q15)</f>
        <v/>
      </c>
      <c r="T15" s="69">
        <f>+IFERROR($S15/T$5,0)</f>
        <v/>
      </c>
    </row>
    <row r="16" ht="15" customFormat="1" customHeight="1" s="2">
      <c r="C16" s="46" t="n"/>
      <c r="D16" s="9" t="inlineStr">
        <is>
          <t>ADJUSTED GROSS POTENTIAL RENT</t>
        </is>
      </c>
      <c r="E16" s="71" t="n"/>
      <c r="F16" s="72">
        <f>SUM(F10:F15)</f>
        <v/>
      </c>
      <c r="G16" s="72">
        <f>SUM(G10:G15)</f>
        <v/>
      </c>
      <c r="H16" s="72">
        <f>SUM(H10:H15)</f>
        <v/>
      </c>
      <c r="I16" s="72">
        <f>SUM(I10:I15)</f>
        <v/>
      </c>
      <c r="J16" s="72">
        <f>SUM(J10:J15)</f>
        <v/>
      </c>
      <c r="K16" s="72">
        <f>SUM(K10:K15)</f>
        <v/>
      </c>
      <c r="L16" s="72">
        <f>SUM(L10:L15)</f>
        <v/>
      </c>
      <c r="M16" s="72">
        <f>SUM(M10:M15)</f>
        <v/>
      </c>
      <c r="N16" s="72">
        <f>SUM(N10:N15)</f>
        <v/>
      </c>
      <c r="O16" s="72">
        <f>SUM(O10:O15)</f>
        <v/>
      </c>
      <c r="P16" s="72">
        <f>SUM(P10:P15)</f>
        <v/>
      </c>
      <c r="Q16" s="72">
        <f>SUM(Q10:Q15)</f>
        <v/>
      </c>
      <c r="R16" s="72" t="n"/>
      <c r="S16" s="72">
        <f>SUM(S10:S15)</f>
        <v/>
      </c>
      <c r="T16" s="72">
        <f>SUM(T10:T15)</f>
        <v/>
      </c>
    </row>
    <row r="17" ht="5.1" customHeight="1">
      <c r="C17" s="45" t="n"/>
      <c r="D17" s="13" t="n"/>
      <c r="E17" s="33" t="n"/>
    </row>
    <row r="18" ht="15" customHeight="1">
      <c r="C18" s="57" t="inlineStr">
        <is>
          <t>4590-0000</t>
        </is>
      </c>
      <c r="D18" s="9" t="inlineStr">
        <is>
          <t>RENTAL DEDUCTIONS</t>
        </is>
      </c>
      <c r="E18" s="67" t="n"/>
      <c r="F18" s="68" t="n"/>
      <c r="G18" s="68" t="n"/>
      <c r="H18" s="68" t="n"/>
      <c r="I18" s="68" t="n"/>
      <c r="J18" s="68" t="n"/>
      <c r="K18" s="68" t="n"/>
      <c r="L18" s="68" t="n"/>
      <c r="M18" s="68" t="n"/>
      <c r="N18" s="68" t="n"/>
      <c r="O18" s="68" t="n"/>
      <c r="P18" s="68" t="n"/>
      <c r="Q18" s="68" t="n"/>
      <c r="R18" s="67" t="n"/>
      <c r="S18" s="67" t="n"/>
      <c r="T18" s="67" t="n"/>
    </row>
    <row r="19" ht="15" customHeight="1">
      <c r="C19" s="16" t="inlineStr">
        <is>
          <t>4710-0000</t>
        </is>
      </c>
      <c r="D19" s="55" t="inlineStr">
        <is>
          <t>Less: Concessions</t>
        </is>
      </c>
      <c r="E19" s="69" t="n"/>
      <c r="F19" s="68" t="n">
        <v>-900</v>
      </c>
      <c r="G19" s="68" t="n">
        <v>-762.24</v>
      </c>
      <c r="H19" s="68" t="n">
        <v>-192</v>
      </c>
      <c r="I19" s="68" t="n">
        <v>-400</v>
      </c>
      <c r="J19" s="68" t="n">
        <v>-4070</v>
      </c>
      <c r="K19" s="68" t="n">
        <v>-600</v>
      </c>
      <c r="L19" s="68" t="n">
        <v>-600</v>
      </c>
      <c r="M19" s="68" t="n">
        <v>-750</v>
      </c>
      <c r="N19" s="68" t="n">
        <v>-400</v>
      </c>
      <c r="O19" s="68" t="n">
        <v>-920</v>
      </c>
      <c r="P19" s="68" t="n">
        <v>-5450</v>
      </c>
      <c r="Q19" s="68" t="n">
        <v>-5653.11</v>
      </c>
      <c r="R19" s="67" t="n"/>
      <c r="S19" s="67">
        <f>SUM(F19:Q19)</f>
        <v/>
      </c>
      <c r="T19" s="67">
        <f>+IFERROR($S19/T$5,0)</f>
        <v/>
      </c>
    </row>
    <row r="20" ht="15" customHeight="1">
      <c r="C20" s="16" t="inlineStr">
        <is>
          <t>4720-0000</t>
        </is>
      </c>
      <c r="D20" s="55" t="inlineStr">
        <is>
          <t>Less: Delinquency</t>
        </is>
      </c>
      <c r="E20" s="69" t="n"/>
      <c r="F20" s="70" t="n">
        <v>0</v>
      </c>
      <c r="G20" s="70" t="n">
        <v>0</v>
      </c>
      <c r="H20" s="70" t="n">
        <v>0</v>
      </c>
      <c r="I20" s="70" t="n">
        <v>0</v>
      </c>
      <c r="J20" s="70" t="n">
        <v>0</v>
      </c>
      <c r="K20" s="70" t="n">
        <v>0</v>
      </c>
      <c r="L20" s="70" t="n">
        <v>0</v>
      </c>
      <c r="M20" s="70" t="n">
        <v>0</v>
      </c>
      <c r="N20" s="70" t="n">
        <v>0</v>
      </c>
      <c r="O20" s="70" t="n">
        <v>0</v>
      </c>
      <c r="P20" s="70" t="n">
        <v>0</v>
      </c>
      <c r="Q20" s="70" t="n">
        <v>0</v>
      </c>
      <c r="R20" s="69" t="n"/>
      <c r="S20" s="69">
        <f>SUM(F20:Q20)</f>
        <v/>
      </c>
      <c r="T20" s="69">
        <f>+IFERROR($S20/T$5,0)</f>
        <v/>
      </c>
    </row>
    <row r="21" ht="15" customHeight="1">
      <c r="C21" s="16" t="inlineStr">
        <is>
          <t>4730-0000</t>
        </is>
      </c>
      <c r="D21" s="55" t="inlineStr">
        <is>
          <t>Less: Vacancy</t>
        </is>
      </c>
      <c r="E21" s="69" t="n"/>
      <c r="F21" s="70" t="n">
        <v>-12959</v>
      </c>
      <c r="G21" s="70" t="n">
        <v>-17351</v>
      </c>
      <c r="H21" s="70" t="n">
        <v>-11570</v>
      </c>
      <c r="I21" s="70" t="n">
        <v>-13497</v>
      </c>
      <c r="J21" s="70" t="n">
        <v>-7770</v>
      </c>
      <c r="K21" s="70" t="n">
        <v>-5883</v>
      </c>
      <c r="L21" s="70" t="n">
        <v>-6885</v>
      </c>
      <c r="M21" s="70" t="n">
        <v>-5641</v>
      </c>
      <c r="N21" s="70" t="n">
        <v>-5827</v>
      </c>
      <c r="O21" s="70" t="n">
        <v>-8572</v>
      </c>
      <c r="P21" s="70" t="n">
        <v>-13874</v>
      </c>
      <c r="Q21" s="70" t="n">
        <v>-23041</v>
      </c>
      <c r="R21" s="69" t="n"/>
      <c r="S21" s="69">
        <f>SUM(F21:Q21)</f>
        <v/>
      </c>
      <c r="T21" s="69">
        <f>+IFERROR($S21/T$5,0)</f>
        <v/>
      </c>
    </row>
    <row r="22" ht="15" customHeight="1">
      <c r="C22" s="16" t="inlineStr">
        <is>
          <t>4735-0000</t>
        </is>
      </c>
      <c r="D22" s="55" t="inlineStr">
        <is>
          <t>Less: Write-Offs</t>
        </is>
      </c>
      <c r="E22" s="69" t="n"/>
      <c r="F22" s="70" t="n">
        <v>0</v>
      </c>
      <c r="G22" s="70" t="n">
        <v>0</v>
      </c>
      <c r="H22" s="70" t="n">
        <v>0</v>
      </c>
      <c r="I22" s="70" t="n">
        <v>0</v>
      </c>
      <c r="J22" s="70" t="n">
        <v>0</v>
      </c>
      <c r="K22" s="70" t="n">
        <v>0</v>
      </c>
      <c r="L22" s="70" t="n">
        <v>0</v>
      </c>
      <c r="M22" s="70" t="n">
        <v>0</v>
      </c>
      <c r="N22" s="70" t="n">
        <v>0</v>
      </c>
      <c r="O22" s="70" t="n">
        <v>0</v>
      </c>
      <c r="P22" s="70" t="n">
        <v>0</v>
      </c>
      <c r="Q22" s="70" t="n">
        <v>0</v>
      </c>
      <c r="R22" s="69" t="n"/>
      <c r="S22" s="69">
        <f>SUM(F22:Q22)</f>
        <v/>
      </c>
      <c r="T22" s="69">
        <f>+IFERROR($S22/T$5,0)</f>
        <v/>
      </c>
    </row>
    <row r="23" ht="15" customHeight="1">
      <c r="C23" s="16" t="inlineStr">
        <is>
          <t>4740-0000</t>
        </is>
      </c>
      <c r="D23" s="55" t="inlineStr">
        <is>
          <t>Less: Models</t>
        </is>
      </c>
      <c r="E23" s="69" t="n"/>
      <c r="F23" s="70" t="n">
        <v>-975</v>
      </c>
      <c r="G23" s="70" t="n">
        <v>-1000</v>
      </c>
      <c r="H23" s="70" t="n">
        <v>-1000</v>
      </c>
      <c r="I23" s="70" t="n">
        <v>-1000</v>
      </c>
      <c r="J23" s="70" t="n">
        <v>-1000</v>
      </c>
      <c r="K23" s="70" t="n">
        <v>-1000</v>
      </c>
      <c r="L23" s="70" t="n">
        <v>-1000</v>
      </c>
      <c r="M23" s="70" t="n">
        <v>-1075</v>
      </c>
      <c r="N23" s="70" t="n">
        <v>-1075</v>
      </c>
      <c r="O23" s="70" t="n">
        <v>-1075</v>
      </c>
      <c r="P23" s="70" t="n">
        <v>-1075</v>
      </c>
      <c r="Q23" s="70" t="n">
        <v>-1075</v>
      </c>
      <c r="R23" s="69" t="n"/>
      <c r="S23" s="69">
        <f>SUM(F23:Q23)</f>
        <v/>
      </c>
      <c r="T23" s="69">
        <f>+IFERROR($S23/T$5,0)</f>
        <v/>
      </c>
    </row>
    <row r="24" ht="15" customHeight="1">
      <c r="C24" s="16" t="inlineStr">
        <is>
          <t>4750-0000</t>
        </is>
      </c>
      <c r="D24" s="55" t="inlineStr">
        <is>
          <t>Less: Down</t>
        </is>
      </c>
      <c r="E24" s="69" t="n"/>
      <c r="F24" s="70" t="n">
        <v>-7310</v>
      </c>
      <c r="G24" s="70" t="n">
        <v>-4701</v>
      </c>
      <c r="H24" s="70" t="n">
        <v>-6750</v>
      </c>
      <c r="I24" s="70" t="n">
        <v>-5150</v>
      </c>
      <c r="J24" s="70" t="n">
        <v>-4300</v>
      </c>
      <c r="K24" s="70" t="n">
        <v>-4600</v>
      </c>
      <c r="L24" s="70" t="n">
        <v>-3425</v>
      </c>
      <c r="M24" s="70" t="n">
        <v>-4425</v>
      </c>
      <c r="N24" s="70" t="n">
        <v>-3550</v>
      </c>
      <c r="O24" s="70" t="n">
        <v>-3550</v>
      </c>
      <c r="P24" s="70" t="n">
        <v>-3550</v>
      </c>
      <c r="Q24" s="70" t="n">
        <v>-3550</v>
      </c>
      <c r="R24" s="69" t="n"/>
      <c r="S24" s="69">
        <f>SUM(F24:Q24)</f>
        <v/>
      </c>
      <c r="T24" s="69">
        <f>+IFERROR($S24/T$5,0)</f>
        <v/>
      </c>
    </row>
    <row r="25" ht="15" customHeight="1">
      <c r="C25" s="16" t="inlineStr">
        <is>
          <t>4755-0000</t>
        </is>
      </c>
      <c r="D25" s="55" t="inlineStr">
        <is>
          <t>Less: Admin Unit</t>
        </is>
      </c>
      <c r="E25" s="69" t="n"/>
      <c r="F25" s="70" t="n">
        <v>0</v>
      </c>
      <c r="G25" s="70" t="n">
        <v>0</v>
      </c>
      <c r="H25" s="70" t="n">
        <v>0</v>
      </c>
      <c r="I25" s="70" t="n">
        <v>0</v>
      </c>
      <c r="J25" s="70" t="n">
        <v>0</v>
      </c>
      <c r="K25" s="70" t="n">
        <v>0</v>
      </c>
      <c r="L25" s="70" t="n">
        <v>0</v>
      </c>
      <c r="M25" s="70" t="n">
        <v>0</v>
      </c>
      <c r="N25" s="70" t="n">
        <v>0</v>
      </c>
      <c r="O25" s="70" t="n">
        <v>0</v>
      </c>
      <c r="P25" s="70" t="n">
        <v>0</v>
      </c>
      <c r="Q25" s="70" t="n">
        <v>0</v>
      </c>
      <c r="R25" s="69" t="n"/>
      <c r="S25" s="69">
        <f>SUM(F25:Q25)</f>
        <v/>
      </c>
      <c r="T25" s="69">
        <f>+IFERROR($S25/T$5,0)</f>
        <v/>
      </c>
    </row>
    <row r="26" ht="15" customHeight="1">
      <c r="C26" s="16" t="inlineStr">
        <is>
          <t>4760-0000</t>
        </is>
      </c>
      <c r="D26" s="55" t="inlineStr">
        <is>
          <t>Less: Employee Unit</t>
        </is>
      </c>
      <c r="E26" s="69" t="n"/>
      <c r="F26" s="70" t="n">
        <v>-450</v>
      </c>
      <c r="G26" s="70" t="n">
        <v>-450</v>
      </c>
      <c r="H26" s="70" t="n">
        <v>-450</v>
      </c>
      <c r="I26" s="70" t="n">
        <v>-450</v>
      </c>
      <c r="J26" s="70" t="n">
        <v>-450</v>
      </c>
      <c r="K26" s="70" t="n">
        <v>-450</v>
      </c>
      <c r="L26" s="70" t="n">
        <v>-450</v>
      </c>
      <c r="M26" s="70" t="n">
        <v>-450</v>
      </c>
      <c r="N26" s="70" t="n">
        <v>-450</v>
      </c>
      <c r="O26" s="70" t="n">
        <v>-450</v>
      </c>
      <c r="P26" s="70" t="n">
        <v>-450</v>
      </c>
      <c r="Q26" s="70" t="n">
        <v>-450</v>
      </c>
      <c r="R26" s="69" t="n"/>
      <c r="S26" s="69">
        <f>SUM(F26:Q26)</f>
        <v/>
      </c>
      <c r="T26" s="69">
        <f>+IFERROR($S26/T$5,0)</f>
        <v/>
      </c>
    </row>
    <row r="27" ht="15" customHeight="1">
      <c r="C27" s="16" t="inlineStr">
        <is>
          <t>4760-0010</t>
        </is>
      </c>
      <c r="D27" s="55" t="inlineStr">
        <is>
          <t>Less: Coupons/Discounts</t>
        </is>
      </c>
      <c r="E27" s="69" t="n"/>
      <c r="F27" s="70" t="n">
        <v>0</v>
      </c>
      <c r="G27" s="70" t="n">
        <v>0</v>
      </c>
      <c r="H27" s="70" t="n">
        <v>0</v>
      </c>
      <c r="I27" s="70" t="n">
        <v>0</v>
      </c>
      <c r="J27" s="70" t="n">
        <v>0</v>
      </c>
      <c r="K27" s="70" t="n">
        <v>0</v>
      </c>
      <c r="L27" s="70" t="n">
        <v>0</v>
      </c>
      <c r="M27" s="70" t="n">
        <v>0</v>
      </c>
      <c r="N27" s="70" t="n">
        <v>0</v>
      </c>
      <c r="O27" s="70" t="n">
        <v>0</v>
      </c>
      <c r="P27" s="70" t="n">
        <v>0</v>
      </c>
      <c r="Q27" s="70" t="n">
        <v>0</v>
      </c>
      <c r="R27" s="69" t="n"/>
      <c r="S27" s="69">
        <f>SUM(F27:Q27)</f>
        <v/>
      </c>
      <c r="T27" s="69">
        <f>+IFERROR($S27/T$5,0)</f>
        <v/>
      </c>
    </row>
    <row r="28" ht="15" customHeight="1">
      <c r="C28" s="16" t="inlineStr">
        <is>
          <t>4810-0000</t>
        </is>
      </c>
      <c r="D28" s="55" t="inlineStr">
        <is>
          <t>Plus: Prepaid Rent</t>
        </is>
      </c>
      <c r="E28" s="69" t="n"/>
      <c r="F28" s="70" t="n">
        <v>0</v>
      </c>
      <c r="G28" s="70" t="n">
        <v>0</v>
      </c>
      <c r="H28" s="70" t="n">
        <v>0</v>
      </c>
      <c r="I28" s="70" t="n">
        <v>0</v>
      </c>
      <c r="J28" s="70" t="n">
        <v>0</v>
      </c>
      <c r="K28" s="70" t="n">
        <v>0</v>
      </c>
      <c r="L28" s="70" t="n">
        <v>0</v>
      </c>
      <c r="M28" s="70" t="n">
        <v>0</v>
      </c>
      <c r="N28" s="70" t="n">
        <v>0</v>
      </c>
      <c r="O28" s="70" t="n">
        <v>0</v>
      </c>
      <c r="P28" s="70" t="n">
        <v>0</v>
      </c>
      <c r="Q28" s="70" t="n">
        <v>0</v>
      </c>
      <c r="R28" s="69" t="n"/>
      <c r="S28" s="69">
        <f>SUM(F28:Q28)</f>
        <v/>
      </c>
      <c r="T28" s="69">
        <f>+IFERROR($S28/T$5,0)</f>
        <v/>
      </c>
    </row>
    <row r="29" ht="15" customFormat="1" customHeight="1" s="2">
      <c r="C29" s="46" t="n"/>
      <c r="D29" s="9" t="inlineStr">
        <is>
          <t>NET RENTAL DEDUCTIONS</t>
        </is>
      </c>
      <c r="E29" s="71" t="n"/>
      <c r="F29" s="72">
        <f>SUM(F19:F28)</f>
        <v/>
      </c>
      <c r="G29" s="72">
        <f>SUM(G19:G28)</f>
        <v/>
      </c>
      <c r="H29" s="72">
        <f>SUM(H19:H28)</f>
        <v/>
      </c>
      <c r="I29" s="72">
        <f>SUM(I19:I28)</f>
        <v/>
      </c>
      <c r="J29" s="72">
        <f>SUM(J19:J28)</f>
        <v/>
      </c>
      <c r="K29" s="72">
        <f>SUM(K19:K28)</f>
        <v/>
      </c>
      <c r="L29" s="72">
        <f>SUM(L19:L28)</f>
        <v/>
      </c>
      <c r="M29" s="72">
        <f>SUM(M19:M28)</f>
        <v/>
      </c>
      <c r="N29" s="72">
        <f>SUM(N19:N28)</f>
        <v/>
      </c>
      <c r="O29" s="72">
        <f>SUM(O19:O28)</f>
        <v/>
      </c>
      <c r="P29" s="72">
        <f>SUM(P19:P28)</f>
        <v/>
      </c>
      <c r="Q29" s="72">
        <f>SUM(Q19:Q28)</f>
        <v/>
      </c>
      <c r="R29" s="72" t="n"/>
      <c r="S29" s="72">
        <f>SUM(S19:S28)</f>
        <v/>
      </c>
      <c r="T29" s="72">
        <f>SUM(T19:T28)</f>
        <v/>
      </c>
    </row>
    <row r="30" ht="5.1" customHeight="1">
      <c r="C30" s="45" t="n"/>
      <c r="D30" s="13" t="n"/>
      <c r="E30" s="33" t="n"/>
    </row>
    <row r="31" ht="15" customHeight="1">
      <c r="C31" s="46" t="inlineStr">
        <is>
          <t>5891-0000</t>
        </is>
      </c>
      <c r="D31" s="56" t="inlineStr">
        <is>
          <t>BAD DEBT</t>
        </is>
      </c>
      <c r="E31" s="33" t="n"/>
    </row>
    <row r="32" ht="15" customHeight="1">
      <c r="C32" s="16" t="inlineStr">
        <is>
          <t>5895-0000</t>
        </is>
      </c>
      <c r="D32" s="55" t="inlineStr">
        <is>
          <t>Bad Debt Expense</t>
        </is>
      </c>
      <c r="E32" s="69" t="n"/>
      <c r="F32" s="68" t="n">
        <v>-1254</v>
      </c>
      <c r="G32" s="68" t="n">
        <v>-1059</v>
      </c>
      <c r="H32" s="68" t="n">
        <v>-993.49</v>
      </c>
      <c r="I32" s="68" t="n">
        <v>-805.88</v>
      </c>
      <c r="J32" s="68" t="n">
        <v>-1.57</v>
      </c>
      <c r="K32" s="68" t="n">
        <v>-1547.83</v>
      </c>
      <c r="L32" s="68" t="n">
        <v>-1888.09</v>
      </c>
      <c r="M32" s="68" t="n">
        <v>-1435.56</v>
      </c>
      <c r="N32" s="68" t="n">
        <v>0</v>
      </c>
      <c r="O32" s="68" t="n">
        <v>-1267</v>
      </c>
      <c r="P32" s="68" t="n">
        <v>-5504.02</v>
      </c>
      <c r="Q32" s="68" t="n">
        <v>-1068.39</v>
      </c>
      <c r="R32" s="67" t="n"/>
      <c r="S32" s="67">
        <f>SUM(F32:Q32)</f>
        <v/>
      </c>
      <c r="T32" s="67">
        <f>+IFERROR($S32/T$5,0)</f>
        <v/>
      </c>
    </row>
    <row r="33" ht="15" customHeight="1">
      <c r="C33" s="16" t="inlineStr">
        <is>
          <t>5895-0010</t>
        </is>
      </c>
      <c r="D33" s="55" t="inlineStr">
        <is>
          <t>Bad Debt Recovery</t>
        </is>
      </c>
      <c r="E33" s="69" t="n"/>
      <c r="F33" s="70" t="n">
        <v>0</v>
      </c>
      <c r="G33" s="70" t="n">
        <v>0</v>
      </c>
      <c r="H33" s="70" t="n">
        <v>0</v>
      </c>
      <c r="I33" s="70" t="n">
        <v>0</v>
      </c>
      <c r="J33" s="70" t="n">
        <v>0</v>
      </c>
      <c r="K33" s="70" t="n">
        <v>0</v>
      </c>
      <c r="L33" s="70" t="n">
        <v>0</v>
      </c>
      <c r="M33" s="70" t="n">
        <v>0</v>
      </c>
      <c r="N33" s="70" t="n">
        <v>0</v>
      </c>
      <c r="O33" s="70" t="n">
        <v>0</v>
      </c>
      <c r="P33" s="70" t="n">
        <v>0</v>
      </c>
      <c r="Q33" s="70" t="n">
        <v>0</v>
      </c>
      <c r="R33" s="69" t="n"/>
      <c r="S33" s="69">
        <f>SUM(F33:Q33)</f>
        <v/>
      </c>
      <c r="T33" s="69">
        <f>+IFERROR($S33/T$5,0)</f>
        <v/>
      </c>
    </row>
    <row r="34" ht="15" customFormat="1" customHeight="1" s="2">
      <c r="C34" s="46" t="n"/>
      <c r="D34" s="9" t="inlineStr">
        <is>
          <t>TOTAL BAD DEBT</t>
        </is>
      </c>
      <c r="E34" s="71" t="n"/>
      <c r="F34" s="72">
        <f>SUM(F32:F33)</f>
        <v/>
      </c>
      <c r="G34" s="72">
        <f>SUM(G32:G33)</f>
        <v/>
      </c>
      <c r="H34" s="72">
        <f>SUM(H32:H33)</f>
        <v/>
      </c>
      <c r="I34" s="72">
        <f>SUM(I32:I33)</f>
        <v/>
      </c>
      <c r="J34" s="72">
        <f>SUM(J32:J33)</f>
        <v/>
      </c>
      <c r="K34" s="72">
        <f>SUM(K32:K33)</f>
        <v/>
      </c>
      <c r="L34" s="72">
        <f>SUM(L32:L33)</f>
        <v/>
      </c>
      <c r="M34" s="72">
        <f>SUM(M32:M33)</f>
        <v/>
      </c>
      <c r="N34" s="72">
        <f>SUM(N32:N33)</f>
        <v/>
      </c>
      <c r="O34" s="72">
        <f>SUM(O32:O33)</f>
        <v/>
      </c>
      <c r="P34" s="72">
        <f>SUM(P32:P33)</f>
        <v/>
      </c>
      <c r="Q34" s="72">
        <f>SUM(Q32:Q33)</f>
        <v/>
      </c>
      <c r="R34" s="72" t="n"/>
      <c r="S34" s="72">
        <f>SUM(S32:S33)</f>
        <v/>
      </c>
      <c r="T34" s="72">
        <f>SUM(T32:T33)</f>
        <v/>
      </c>
    </row>
    <row r="35" ht="5.1" customHeight="1">
      <c r="C35" s="45" t="n"/>
      <c r="D35" s="13" t="n"/>
      <c r="E35" s="67" t="n"/>
      <c r="F35" s="67" t="n"/>
      <c r="G35" s="67" t="n"/>
      <c r="H35" s="67" t="n"/>
      <c r="I35" s="67" t="n"/>
      <c r="J35" s="67" t="n"/>
      <c r="K35" s="67" t="n"/>
      <c r="L35" s="67" t="n"/>
      <c r="M35" s="67" t="n"/>
      <c r="N35" s="67" t="n"/>
      <c r="O35" s="67" t="n"/>
      <c r="P35" s="67" t="n"/>
      <c r="Q35" s="67" t="n"/>
      <c r="R35" s="67" t="n"/>
      <c r="S35" s="67" t="n"/>
      <c r="T35" s="67" t="n"/>
    </row>
    <row r="36" ht="15" customFormat="1" customHeight="1" s="2">
      <c r="C36" s="46" t="n"/>
      <c r="D36" s="9" t="inlineStr">
        <is>
          <t>NET REVENUE</t>
        </is>
      </c>
      <c r="E36" s="71" t="n"/>
      <c r="F36" s="72">
        <f>SUM(F16,F29,F34)</f>
        <v/>
      </c>
      <c r="G36" s="72">
        <f>SUM(G16,G29,G34)</f>
        <v/>
      </c>
      <c r="H36" s="72">
        <f>SUM(H16,H29,H34)</f>
        <v/>
      </c>
      <c r="I36" s="72">
        <f>SUM(I16,I29,I34)</f>
        <v/>
      </c>
      <c r="J36" s="72">
        <f>SUM(J16,J29,J34)</f>
        <v/>
      </c>
      <c r="K36" s="72">
        <f>SUM(K16,K29,K34)</f>
        <v/>
      </c>
      <c r="L36" s="72">
        <f>SUM(L16,L29,L34)</f>
        <v/>
      </c>
      <c r="M36" s="72">
        <f>SUM(M16,M29,M34)</f>
        <v/>
      </c>
      <c r="N36" s="72">
        <f>SUM(N16,N29,N34)</f>
        <v/>
      </c>
      <c r="O36" s="72">
        <f>SUM(O16,O29,O34)</f>
        <v/>
      </c>
      <c r="P36" s="72">
        <f>SUM(P16,P29,P34)</f>
        <v/>
      </c>
      <c r="Q36" s="72">
        <f>SUM(Q16,Q29,Q34)</f>
        <v/>
      </c>
      <c r="R36" s="72" t="n"/>
      <c r="S36" s="72">
        <f>SUM(S16,S29,S34)</f>
        <v/>
      </c>
      <c r="T36" s="72">
        <f>SUM(T16,T29,T34)</f>
        <v/>
      </c>
    </row>
    <row r="37" ht="5.1" customHeight="1">
      <c r="C37" s="45" t="n"/>
      <c r="D37" s="13" t="n"/>
      <c r="E37" s="33" t="n"/>
    </row>
    <row r="38" ht="15" customHeight="1">
      <c r="C38" s="46" t="inlineStr">
        <is>
          <t>5100-0000</t>
        </is>
      </c>
      <c r="D38" s="56" t="inlineStr">
        <is>
          <t>EXPENSE REIMBURSEMENT</t>
        </is>
      </c>
      <c r="E38" s="33" t="n"/>
    </row>
    <row r="39" ht="15" customHeight="1">
      <c r="C39" s="16" t="inlineStr">
        <is>
          <t>5102-0000</t>
        </is>
      </c>
      <c r="D39" s="55" t="inlineStr">
        <is>
          <t>Electricity Reimbursement</t>
        </is>
      </c>
      <c r="E39" s="69" t="n"/>
      <c r="F39" s="68" t="n">
        <v>0</v>
      </c>
      <c r="G39" s="68" t="n">
        <v>0</v>
      </c>
      <c r="H39" s="68" t="n">
        <v>0</v>
      </c>
      <c r="I39" s="68" t="n">
        <v>0</v>
      </c>
      <c r="J39" s="68" t="n">
        <v>0</v>
      </c>
      <c r="K39" s="68" t="n">
        <v>0</v>
      </c>
      <c r="L39" s="68" t="n">
        <v>0</v>
      </c>
      <c r="M39" s="68" t="n">
        <v>0</v>
      </c>
      <c r="N39" s="68" t="n">
        <v>0</v>
      </c>
      <c r="O39" s="68" t="n">
        <v>0</v>
      </c>
      <c r="P39" s="68" t="n">
        <v>0</v>
      </c>
      <c r="Q39" s="68" t="n">
        <v>0</v>
      </c>
      <c r="R39" s="67" t="n"/>
      <c r="S39" s="67">
        <f>SUM(F39:Q39)</f>
        <v/>
      </c>
      <c r="T39" s="67">
        <f>+IFERROR($S39/T$5,0)</f>
        <v/>
      </c>
    </row>
    <row r="40" ht="15" customHeight="1">
      <c r="C40" s="16" t="inlineStr">
        <is>
          <t>5103-0000</t>
        </is>
      </c>
      <c r="D40" s="55" t="inlineStr">
        <is>
          <t>R/E Tax Reimbursement</t>
        </is>
      </c>
      <c r="E40" s="69" t="n"/>
      <c r="F40" s="70" t="n">
        <v>0</v>
      </c>
      <c r="G40" s="70" t="n">
        <v>0</v>
      </c>
      <c r="H40" s="70" t="n">
        <v>0</v>
      </c>
      <c r="I40" s="70" t="n">
        <v>0</v>
      </c>
      <c r="J40" s="70" t="n">
        <v>0</v>
      </c>
      <c r="K40" s="70" t="n">
        <v>0</v>
      </c>
      <c r="L40" s="70" t="n">
        <v>0</v>
      </c>
      <c r="M40" s="70" t="n">
        <v>0</v>
      </c>
      <c r="N40" s="70" t="n">
        <v>0</v>
      </c>
      <c r="O40" s="70" t="n">
        <v>0</v>
      </c>
      <c r="P40" s="70" t="n">
        <v>0</v>
      </c>
      <c r="Q40" s="70" t="n">
        <v>0</v>
      </c>
      <c r="R40" s="69" t="n"/>
      <c r="S40" s="69">
        <f>SUM(F40:Q40)</f>
        <v/>
      </c>
      <c r="T40" s="69">
        <f>+IFERROR($S40/T$5,0)</f>
        <v/>
      </c>
    </row>
    <row r="41" ht="15" customHeight="1">
      <c r="C41" s="16" t="inlineStr">
        <is>
          <t>5103-0050</t>
        </is>
      </c>
      <c r="D41" s="55" t="inlineStr">
        <is>
          <t>Insurance Reimbursement</t>
        </is>
      </c>
      <c r="E41" s="69" t="n"/>
      <c r="F41" s="70" t="n">
        <v>0</v>
      </c>
      <c r="G41" s="70" t="n">
        <v>0</v>
      </c>
      <c r="H41" s="70" t="n">
        <v>0</v>
      </c>
      <c r="I41" s="70" t="n">
        <v>0</v>
      </c>
      <c r="J41" s="70" t="n">
        <v>0</v>
      </c>
      <c r="K41" s="70" t="n">
        <v>0</v>
      </c>
      <c r="L41" s="70" t="n">
        <v>0</v>
      </c>
      <c r="M41" s="70" t="n">
        <v>0</v>
      </c>
      <c r="N41" s="70" t="n">
        <v>0</v>
      </c>
      <c r="O41" s="70" t="n">
        <v>0</v>
      </c>
      <c r="P41" s="70" t="n">
        <v>0</v>
      </c>
      <c r="Q41" s="70" t="n">
        <v>0</v>
      </c>
      <c r="R41" s="69" t="n"/>
      <c r="S41" s="69">
        <f>SUM(F41:Q41)</f>
        <v/>
      </c>
      <c r="T41" s="69">
        <f>+IFERROR($S41/T$5,0)</f>
        <v/>
      </c>
    </row>
    <row r="42" ht="15" customHeight="1">
      <c r="C42" s="16" t="inlineStr">
        <is>
          <t>5103-0060</t>
        </is>
      </c>
      <c r="D42" s="55" t="inlineStr">
        <is>
          <t>Operating Expense Reimbursements</t>
        </is>
      </c>
      <c r="E42" s="69" t="n"/>
      <c r="F42" s="70" t="n">
        <v>0</v>
      </c>
      <c r="G42" s="70" t="n">
        <v>0</v>
      </c>
      <c r="H42" s="70" t="n">
        <v>0</v>
      </c>
      <c r="I42" s="70" t="n">
        <v>0</v>
      </c>
      <c r="J42" s="70" t="n">
        <v>0</v>
      </c>
      <c r="K42" s="70" t="n">
        <v>0</v>
      </c>
      <c r="L42" s="70" t="n">
        <v>0</v>
      </c>
      <c r="M42" s="70" t="n">
        <v>0</v>
      </c>
      <c r="N42" s="70" t="n">
        <v>0</v>
      </c>
      <c r="O42" s="70" t="n">
        <v>0</v>
      </c>
      <c r="P42" s="70" t="n">
        <v>0</v>
      </c>
      <c r="Q42" s="70" t="n">
        <v>0</v>
      </c>
      <c r="R42" s="69" t="n"/>
      <c r="S42" s="69">
        <f>SUM(F42:Q42)</f>
        <v/>
      </c>
      <c r="T42" s="69">
        <f>+IFERROR($S42/T$5,0)</f>
        <v/>
      </c>
    </row>
    <row r="43" ht="15" customHeight="1">
      <c r="C43" s="16" t="inlineStr">
        <is>
          <t>5110-0000</t>
        </is>
      </c>
      <c r="D43" s="55" t="inlineStr">
        <is>
          <t>Tenant Reimbursement</t>
        </is>
      </c>
      <c r="E43" s="69" t="n"/>
      <c r="F43" s="70" t="n">
        <v>0</v>
      </c>
      <c r="G43" s="70" t="n">
        <v>0</v>
      </c>
      <c r="H43" s="70" t="n">
        <v>0</v>
      </c>
      <c r="I43" s="70" t="n">
        <v>0</v>
      </c>
      <c r="J43" s="70" t="n">
        <v>0</v>
      </c>
      <c r="K43" s="70" t="n">
        <v>0</v>
      </c>
      <c r="L43" s="70" t="n">
        <v>0</v>
      </c>
      <c r="M43" s="70" t="n">
        <v>0</v>
      </c>
      <c r="N43" s="70" t="n">
        <v>0</v>
      </c>
      <c r="O43" s="70" t="n">
        <v>0</v>
      </c>
      <c r="P43" s="70" t="n">
        <v>0</v>
      </c>
      <c r="Q43" s="70" t="n">
        <v>0</v>
      </c>
      <c r="R43" s="69" t="n"/>
      <c r="S43" s="69">
        <f>SUM(F43:Q43)</f>
        <v/>
      </c>
      <c r="T43" s="69">
        <f>+IFERROR($S43/T$5,0)</f>
        <v/>
      </c>
    </row>
    <row r="44" ht="15" customHeight="1">
      <c r="C44" s="16" t="inlineStr">
        <is>
          <t>5470-0000</t>
        </is>
      </c>
      <c r="D44" s="55" t="inlineStr">
        <is>
          <t>CAM Recovery</t>
        </is>
      </c>
      <c r="E44" s="69" t="n"/>
      <c r="F44" s="70" t="n">
        <v>0</v>
      </c>
      <c r="G44" s="70" t="n">
        <v>0</v>
      </c>
      <c r="H44" s="70" t="n">
        <v>0</v>
      </c>
      <c r="I44" s="70" t="n">
        <v>0</v>
      </c>
      <c r="J44" s="70" t="n">
        <v>0</v>
      </c>
      <c r="K44" s="70" t="n">
        <v>0</v>
      </c>
      <c r="L44" s="70" t="n">
        <v>0</v>
      </c>
      <c r="M44" s="70" t="n">
        <v>0</v>
      </c>
      <c r="N44" s="70" t="n">
        <v>0</v>
      </c>
      <c r="O44" s="70" t="n">
        <v>0</v>
      </c>
      <c r="P44" s="70" t="n">
        <v>0</v>
      </c>
      <c r="Q44" s="70" t="n">
        <v>0</v>
      </c>
      <c r="R44" s="69" t="n"/>
      <c r="S44" s="69">
        <f>SUM(F44:Q44)</f>
        <v/>
      </c>
      <c r="T44" s="69">
        <f>+IFERROR($S44/T$5,0)</f>
        <v/>
      </c>
    </row>
    <row r="45" ht="15" customFormat="1" customHeight="1" s="2">
      <c r="C45" s="46" t="n"/>
      <c r="D45" s="9" t="inlineStr">
        <is>
          <t>TOTAL EXPENSE REIMBURSEMENT</t>
        </is>
      </c>
      <c r="E45" s="71" t="n"/>
      <c r="F45" s="72">
        <f>SUM(F39:F44)</f>
        <v/>
      </c>
      <c r="G45" s="72">
        <f>SUM(G39:G44)</f>
        <v/>
      </c>
      <c r="H45" s="72">
        <f>SUM(H39:H44)</f>
        <v/>
      </c>
      <c r="I45" s="72">
        <f>SUM(I39:I44)</f>
        <v/>
      </c>
      <c r="J45" s="72">
        <f>SUM(J39:J44)</f>
        <v/>
      </c>
      <c r="K45" s="72">
        <f>SUM(K39:K44)</f>
        <v/>
      </c>
      <c r="L45" s="72">
        <f>SUM(L39:L44)</f>
        <v/>
      </c>
      <c r="M45" s="72">
        <f>SUM(M39:M44)</f>
        <v/>
      </c>
      <c r="N45" s="72">
        <f>SUM(N39:N44)</f>
        <v/>
      </c>
      <c r="O45" s="72">
        <f>SUM(O39:O44)</f>
        <v/>
      </c>
      <c r="P45" s="72">
        <f>SUM(P39:P44)</f>
        <v/>
      </c>
      <c r="Q45" s="72">
        <f>SUM(Q39:Q44)</f>
        <v/>
      </c>
      <c r="R45" s="72" t="n"/>
      <c r="S45" s="72">
        <f>SUM(S39:S44)</f>
        <v/>
      </c>
      <c r="T45" s="72">
        <f>SUM(T39:T44)</f>
        <v/>
      </c>
    </row>
    <row r="46" ht="5.1" customHeight="1">
      <c r="C46" s="45" t="n"/>
      <c r="D46" s="13" t="n"/>
      <c r="E46" s="33" t="n"/>
    </row>
    <row r="47" ht="15" customHeight="1">
      <c r="C47" s="46" t="inlineStr">
        <is>
          <t>5600-0000</t>
        </is>
      </c>
      <c r="D47" s="56" t="inlineStr">
        <is>
          <t>OTHER INCOME</t>
        </is>
      </c>
      <c r="E47" s="33" t="n"/>
    </row>
    <row r="48" ht="15" customHeight="1">
      <c r="C48" s="16" t="inlineStr">
        <is>
          <t>5601-0000</t>
        </is>
      </c>
      <c r="D48" s="55" t="inlineStr">
        <is>
          <t>Lease Surcharges</t>
        </is>
      </c>
      <c r="E48" s="69" t="n"/>
      <c r="F48" s="68" t="n">
        <v>0</v>
      </c>
      <c r="G48" s="68" t="n">
        <v>0</v>
      </c>
      <c r="H48" s="68" t="n">
        <v>0</v>
      </c>
      <c r="I48" s="68" t="n">
        <v>0</v>
      </c>
      <c r="J48" s="68" t="n">
        <v>0</v>
      </c>
      <c r="K48" s="68" t="n">
        <v>0</v>
      </c>
      <c r="L48" s="68" t="n">
        <v>0</v>
      </c>
      <c r="M48" s="68" t="n">
        <v>0</v>
      </c>
      <c r="N48" s="68" t="n">
        <v>0</v>
      </c>
      <c r="O48" s="68" t="n">
        <v>0</v>
      </c>
      <c r="P48" s="68" t="n">
        <v>0</v>
      </c>
      <c r="Q48" s="68" t="n">
        <v>0</v>
      </c>
      <c r="R48" s="67" t="n"/>
      <c r="S48" s="67">
        <f>SUM(F48:Q48)</f>
        <v/>
      </c>
      <c r="T48" s="67">
        <f>+IFERROR($S48/T$5,0)</f>
        <v/>
      </c>
    </row>
    <row r="49" ht="15" customHeight="1">
      <c r="C49" s="16" t="inlineStr">
        <is>
          <t>5601-0010</t>
        </is>
      </c>
      <c r="D49" s="55" t="inlineStr">
        <is>
          <t>Rent Stabilization</t>
        </is>
      </c>
      <c r="E49" s="69" t="n"/>
      <c r="F49" s="70" t="n">
        <v>0</v>
      </c>
      <c r="G49" s="70" t="n">
        <v>0</v>
      </c>
      <c r="H49" s="70" t="n">
        <v>0</v>
      </c>
      <c r="I49" s="70" t="n">
        <v>0</v>
      </c>
      <c r="J49" s="70" t="n">
        <v>0</v>
      </c>
      <c r="K49" s="70" t="n">
        <v>0</v>
      </c>
      <c r="L49" s="70" t="n">
        <v>0</v>
      </c>
      <c r="M49" s="70" t="n">
        <v>0</v>
      </c>
      <c r="N49" s="70" t="n">
        <v>0</v>
      </c>
      <c r="O49" s="70" t="n">
        <v>0</v>
      </c>
      <c r="P49" s="70" t="n">
        <v>0</v>
      </c>
      <c r="Q49" s="70" t="n">
        <v>0</v>
      </c>
      <c r="R49" s="69" t="n"/>
      <c r="S49" s="69">
        <f>SUM(F49:Q49)</f>
        <v/>
      </c>
      <c r="T49" s="69">
        <f>+IFERROR($S49/T$5,0)</f>
        <v/>
      </c>
    </row>
    <row r="50" ht="15" customHeight="1">
      <c r="C50" s="16" t="inlineStr">
        <is>
          <t>5601-0020</t>
        </is>
      </c>
      <c r="D50" s="55" t="inlineStr">
        <is>
          <t>Systematic Code</t>
        </is>
      </c>
      <c r="E50" s="69" t="n"/>
      <c r="F50" s="70" t="n">
        <v>0</v>
      </c>
      <c r="G50" s="70" t="n">
        <v>0</v>
      </c>
      <c r="H50" s="70" t="n">
        <v>0</v>
      </c>
      <c r="I50" s="70" t="n">
        <v>0</v>
      </c>
      <c r="J50" s="70" t="n">
        <v>0</v>
      </c>
      <c r="K50" s="70" t="n">
        <v>0</v>
      </c>
      <c r="L50" s="70" t="n">
        <v>0</v>
      </c>
      <c r="M50" s="70" t="n">
        <v>0</v>
      </c>
      <c r="N50" s="70" t="n">
        <v>0</v>
      </c>
      <c r="O50" s="70" t="n">
        <v>0</v>
      </c>
      <c r="P50" s="70" t="n">
        <v>0</v>
      </c>
      <c r="Q50" s="70" t="n">
        <v>0</v>
      </c>
      <c r="R50" s="69" t="n"/>
      <c r="S50" s="69">
        <f>SUM(F50:Q50)</f>
        <v/>
      </c>
      <c r="T50" s="69">
        <f>+IFERROR($S50/T$5,0)</f>
        <v/>
      </c>
    </row>
    <row r="51" ht="15" customHeight="1">
      <c r="C51" s="16" t="inlineStr">
        <is>
          <t>5602-0000</t>
        </is>
      </c>
      <c r="D51" s="55" t="inlineStr">
        <is>
          <t>HOA Assessment</t>
        </is>
      </c>
      <c r="E51" s="69" t="n"/>
      <c r="F51" s="70" t="n">
        <v>0</v>
      </c>
      <c r="G51" s="70" t="n">
        <v>0</v>
      </c>
      <c r="H51" s="70" t="n">
        <v>0</v>
      </c>
      <c r="I51" s="70" t="n">
        <v>0</v>
      </c>
      <c r="J51" s="70" t="n">
        <v>0</v>
      </c>
      <c r="K51" s="70" t="n">
        <v>0</v>
      </c>
      <c r="L51" s="70" t="n">
        <v>0</v>
      </c>
      <c r="M51" s="70" t="n">
        <v>0</v>
      </c>
      <c r="N51" s="70" t="n">
        <v>0</v>
      </c>
      <c r="O51" s="70" t="n">
        <v>0</v>
      </c>
      <c r="P51" s="70" t="n">
        <v>0</v>
      </c>
      <c r="Q51" s="70" t="n">
        <v>0</v>
      </c>
      <c r="R51" s="69" t="n"/>
      <c r="S51" s="69">
        <f>SUM(F51:Q51)</f>
        <v/>
      </c>
      <c r="T51" s="69">
        <f>+IFERROR($S51/T$5,0)</f>
        <v/>
      </c>
    </row>
    <row r="52" ht="15" customHeight="1">
      <c r="C52" s="16" t="inlineStr">
        <is>
          <t>5603-0000</t>
        </is>
      </c>
      <c r="D52" s="55" t="inlineStr">
        <is>
          <t>Foreclosed HOA Unit</t>
        </is>
      </c>
      <c r="E52" s="69" t="n"/>
      <c r="F52" s="70" t="n">
        <v>0</v>
      </c>
      <c r="G52" s="70" t="n">
        <v>0</v>
      </c>
      <c r="H52" s="70" t="n">
        <v>0</v>
      </c>
      <c r="I52" s="70" t="n">
        <v>0</v>
      </c>
      <c r="J52" s="70" t="n">
        <v>0</v>
      </c>
      <c r="K52" s="70" t="n">
        <v>0</v>
      </c>
      <c r="L52" s="70" t="n">
        <v>0</v>
      </c>
      <c r="M52" s="70" t="n">
        <v>0</v>
      </c>
      <c r="N52" s="70" t="n">
        <v>0</v>
      </c>
      <c r="O52" s="70" t="n">
        <v>0</v>
      </c>
      <c r="P52" s="70" t="n">
        <v>0</v>
      </c>
      <c r="Q52" s="70" t="n">
        <v>0</v>
      </c>
      <c r="R52" s="69" t="n"/>
      <c r="S52" s="69">
        <f>SUM(F52:Q52)</f>
        <v/>
      </c>
      <c r="T52" s="69">
        <f>+IFERROR($S52/T$5,0)</f>
        <v/>
      </c>
    </row>
    <row r="53" ht="15" customHeight="1">
      <c r="C53" s="16" t="inlineStr">
        <is>
          <t>5605-0000</t>
        </is>
      </c>
      <c r="D53" s="55" t="inlineStr">
        <is>
          <t>Pet Rent</t>
        </is>
      </c>
      <c r="E53" s="69" t="n"/>
      <c r="F53" s="70" t="n">
        <v>505</v>
      </c>
      <c r="G53" s="70" t="n">
        <v>473</v>
      </c>
      <c r="H53" s="70" t="n">
        <v>510</v>
      </c>
      <c r="I53" s="70" t="n">
        <v>675</v>
      </c>
      <c r="J53" s="70" t="n">
        <v>740</v>
      </c>
      <c r="K53" s="70" t="n">
        <v>880</v>
      </c>
      <c r="L53" s="70" t="n">
        <v>797</v>
      </c>
      <c r="M53" s="70" t="n">
        <v>843</v>
      </c>
      <c r="N53" s="70" t="n">
        <v>862</v>
      </c>
      <c r="O53" s="70" t="n">
        <v>793</v>
      </c>
      <c r="P53" s="70" t="n">
        <v>834</v>
      </c>
      <c r="Q53" s="70" t="n">
        <v>747</v>
      </c>
      <c r="R53" s="69" t="n"/>
      <c r="S53" s="69">
        <f>SUM(F53:Q53)</f>
        <v/>
      </c>
      <c r="T53" s="69">
        <f>+IFERROR($S53/T$5,0)</f>
        <v/>
      </c>
    </row>
    <row r="54" ht="15" customHeight="1">
      <c r="C54" s="16" t="inlineStr">
        <is>
          <t>5611-0000</t>
        </is>
      </c>
      <c r="D54" s="55" t="inlineStr">
        <is>
          <t>Prior Month Delinquency</t>
        </is>
      </c>
      <c r="E54" s="69" t="n"/>
      <c r="F54" s="70" t="n">
        <v>0</v>
      </c>
      <c r="G54" s="70" t="n">
        <v>0</v>
      </c>
      <c r="H54" s="70" t="n">
        <v>0</v>
      </c>
      <c r="I54" s="70" t="n">
        <v>0</v>
      </c>
      <c r="J54" s="70" t="n">
        <v>0</v>
      </c>
      <c r="K54" s="70" t="n">
        <v>0</v>
      </c>
      <c r="L54" s="70" t="n">
        <v>0</v>
      </c>
      <c r="M54" s="70" t="n">
        <v>0</v>
      </c>
      <c r="N54" s="70" t="n">
        <v>0</v>
      </c>
      <c r="O54" s="70" t="n">
        <v>0</v>
      </c>
      <c r="P54" s="70" t="n">
        <v>0</v>
      </c>
      <c r="Q54" s="70" t="n">
        <v>0</v>
      </c>
      <c r="R54" s="69" t="n"/>
      <c r="S54" s="69">
        <f>SUM(F54:Q54)</f>
        <v/>
      </c>
      <c r="T54" s="69">
        <f>+IFERROR($S54/T$5,0)</f>
        <v/>
      </c>
    </row>
    <row r="55" ht="15" customHeight="1">
      <c r="C55" s="16" t="inlineStr">
        <is>
          <t>5615-0000</t>
        </is>
      </c>
      <c r="D55" s="55" t="inlineStr">
        <is>
          <t>Washer/Dryer Rent</t>
        </is>
      </c>
      <c r="E55" s="69" t="n"/>
      <c r="F55" s="70" t="n">
        <v>0</v>
      </c>
      <c r="G55" s="70" t="n">
        <v>0</v>
      </c>
      <c r="H55" s="70" t="n">
        <v>0</v>
      </c>
      <c r="I55" s="70" t="n">
        <v>0</v>
      </c>
      <c r="J55" s="70" t="n">
        <v>0</v>
      </c>
      <c r="K55" s="70" t="n">
        <v>0</v>
      </c>
      <c r="L55" s="70" t="n">
        <v>0</v>
      </c>
      <c r="M55" s="70" t="n">
        <v>0</v>
      </c>
      <c r="N55" s="70" t="n">
        <v>0</v>
      </c>
      <c r="O55" s="70" t="n">
        <v>0</v>
      </c>
      <c r="P55" s="70" t="n">
        <v>0</v>
      </c>
      <c r="Q55" s="70" t="n">
        <v>0</v>
      </c>
      <c r="R55" s="69" t="n"/>
      <c r="S55" s="69">
        <f>SUM(F55:Q55)</f>
        <v/>
      </c>
      <c r="T55" s="69">
        <f>+IFERROR($S55/T$5,0)</f>
        <v/>
      </c>
    </row>
    <row r="56" ht="15" customHeight="1">
      <c r="C56" s="16" t="inlineStr">
        <is>
          <t>5620-0000</t>
        </is>
      </c>
      <c r="D56" s="55" t="inlineStr">
        <is>
          <t>Move In Charges</t>
        </is>
      </c>
      <c r="E56" s="69" t="n"/>
      <c r="F56" s="70" t="n">
        <v>-400</v>
      </c>
      <c r="G56" s="70" t="n">
        <v>0</v>
      </c>
      <c r="H56" s="70" t="n">
        <v>-100</v>
      </c>
      <c r="I56" s="70" t="n">
        <v>0</v>
      </c>
      <c r="J56" s="70" t="n">
        <v>0</v>
      </c>
      <c r="K56" s="70" t="n">
        <v>0</v>
      </c>
      <c r="L56" s="70" t="n">
        <v>0</v>
      </c>
      <c r="M56" s="70" t="n">
        <v>0</v>
      </c>
      <c r="N56" s="70" t="n">
        <v>0</v>
      </c>
      <c r="O56" s="70" t="n">
        <v>100</v>
      </c>
      <c r="P56" s="70" t="n">
        <v>0</v>
      </c>
      <c r="Q56" s="70" t="n">
        <v>-200</v>
      </c>
      <c r="R56" s="69" t="n"/>
      <c r="S56" s="69">
        <f>SUM(F56:Q56)</f>
        <v/>
      </c>
      <c r="T56" s="69">
        <f>+IFERROR($S56/T$5,0)</f>
        <v/>
      </c>
    </row>
    <row r="57" ht="15" customHeight="1">
      <c r="C57" s="16" t="inlineStr">
        <is>
          <t>5630-0000</t>
        </is>
      </c>
      <c r="D57" s="55" t="inlineStr">
        <is>
          <t>Key Fee</t>
        </is>
      </c>
      <c r="E57" s="69" t="n"/>
      <c r="F57" s="70" t="n">
        <v>0</v>
      </c>
      <c r="G57" s="70" t="n">
        <v>0</v>
      </c>
      <c r="H57" s="70" t="n">
        <v>0</v>
      </c>
      <c r="I57" s="70" t="n">
        <v>0</v>
      </c>
      <c r="J57" s="70" t="n">
        <v>0</v>
      </c>
      <c r="K57" s="70" t="n">
        <v>0</v>
      </c>
      <c r="L57" s="70" t="n">
        <v>0</v>
      </c>
      <c r="M57" s="70" t="n">
        <v>0</v>
      </c>
      <c r="N57" s="70" t="n">
        <v>0</v>
      </c>
      <c r="O57" s="70" t="n">
        <v>0</v>
      </c>
      <c r="P57" s="70" t="n">
        <v>0</v>
      </c>
      <c r="Q57" s="70" t="n">
        <v>0</v>
      </c>
      <c r="R57" s="69" t="n"/>
      <c r="S57" s="69">
        <f>SUM(F57:Q57)</f>
        <v/>
      </c>
      <c r="T57" s="69">
        <f>+IFERROR($S57/T$5,0)</f>
        <v/>
      </c>
    </row>
    <row r="58" ht="15" customHeight="1">
      <c r="C58" s="16" t="inlineStr">
        <is>
          <t>5633-0000</t>
        </is>
      </c>
      <c r="D58" s="55" t="inlineStr">
        <is>
          <t>Non-Refundable Opportunity Fee</t>
        </is>
      </c>
      <c r="E58" s="69" t="n"/>
      <c r="F58" s="70" t="n">
        <v>0</v>
      </c>
      <c r="G58" s="70" t="n">
        <v>0</v>
      </c>
      <c r="H58" s="70" t="n">
        <v>0</v>
      </c>
      <c r="I58" s="70" t="n">
        <v>0</v>
      </c>
      <c r="J58" s="70" t="n">
        <v>0</v>
      </c>
      <c r="K58" s="70" t="n">
        <v>0</v>
      </c>
      <c r="L58" s="70" t="n">
        <v>0</v>
      </c>
      <c r="M58" s="70" t="n">
        <v>0</v>
      </c>
      <c r="N58" s="70" t="n">
        <v>0</v>
      </c>
      <c r="O58" s="70" t="n">
        <v>0</v>
      </c>
      <c r="P58" s="70" t="n">
        <v>0</v>
      </c>
      <c r="Q58" s="70" t="n">
        <v>0</v>
      </c>
      <c r="R58" s="69" t="n"/>
      <c r="S58" s="69">
        <f>SUM(F58:Q58)</f>
        <v/>
      </c>
      <c r="T58" s="69">
        <f>+IFERROR($S58/T$5,0)</f>
        <v/>
      </c>
    </row>
    <row r="59" ht="15" customHeight="1">
      <c r="C59" s="16" t="inlineStr">
        <is>
          <t>5635-0000</t>
        </is>
      </c>
      <c r="D59" s="55" t="inlineStr">
        <is>
          <t>Non-Refundable Pet Fee</t>
        </is>
      </c>
      <c r="E59" s="69" t="n"/>
      <c r="F59" s="70" t="n">
        <v>0</v>
      </c>
      <c r="G59" s="70" t="n">
        <v>150</v>
      </c>
      <c r="H59" s="70" t="n">
        <v>300</v>
      </c>
      <c r="I59" s="70" t="n">
        <v>600</v>
      </c>
      <c r="J59" s="70" t="n">
        <v>150</v>
      </c>
      <c r="K59" s="70" t="n">
        <v>150</v>
      </c>
      <c r="L59" s="70" t="n">
        <v>0</v>
      </c>
      <c r="M59" s="70" t="n">
        <v>150</v>
      </c>
      <c r="N59" s="70" t="n">
        <v>150</v>
      </c>
      <c r="O59" s="70" t="n">
        <v>150</v>
      </c>
      <c r="P59" s="70" t="n">
        <v>150</v>
      </c>
      <c r="Q59" s="70" t="n">
        <v>0</v>
      </c>
      <c r="R59" s="69" t="n"/>
      <c r="S59" s="69">
        <f>SUM(F59:Q59)</f>
        <v/>
      </c>
      <c r="T59" s="69">
        <f>+IFERROR($S59/T$5,0)</f>
        <v/>
      </c>
    </row>
    <row r="60" ht="15" customHeight="1">
      <c r="C60" s="16" t="inlineStr">
        <is>
          <t>5650-0000</t>
        </is>
      </c>
      <c r="D60" s="55" t="inlineStr">
        <is>
          <t>Move Out Repair/Damages</t>
        </is>
      </c>
      <c r="E60" s="69" t="n"/>
      <c r="F60" s="70" t="n">
        <v>200.76</v>
      </c>
      <c r="G60" s="70" t="n">
        <v>460.69</v>
      </c>
      <c r="H60" s="70" t="n">
        <v>-0.06</v>
      </c>
      <c r="I60" s="70" t="n">
        <v>125</v>
      </c>
      <c r="J60" s="70" t="n">
        <v>144.18</v>
      </c>
      <c r="K60" s="70" t="n">
        <v>0</v>
      </c>
      <c r="L60" s="70" t="n">
        <v>350.54</v>
      </c>
      <c r="M60" s="70" t="n">
        <v>810</v>
      </c>
      <c r="N60" s="70" t="n">
        <v>540</v>
      </c>
      <c r="O60" s="70" t="n">
        <v>875.22</v>
      </c>
      <c r="P60" s="70" t="n">
        <v>1200.87</v>
      </c>
      <c r="Q60" s="70" t="n">
        <v>270</v>
      </c>
      <c r="R60" s="69" t="n"/>
      <c r="S60" s="69">
        <f>SUM(F60:Q60)</f>
        <v/>
      </c>
      <c r="T60" s="69">
        <f>+IFERROR($S60/T$5,0)</f>
        <v/>
      </c>
    </row>
    <row r="61" ht="15" customHeight="1">
      <c r="C61" s="16" t="inlineStr">
        <is>
          <t>5655-0000</t>
        </is>
      </c>
      <c r="D61" s="55" t="inlineStr">
        <is>
          <t>Lease Cancellation Charges</t>
        </is>
      </c>
      <c r="E61" s="69" t="n"/>
      <c r="F61" s="70" t="n">
        <v>104.34</v>
      </c>
      <c r="G61" s="70" t="n">
        <v>3240</v>
      </c>
      <c r="H61" s="70" t="n">
        <v>0</v>
      </c>
      <c r="I61" s="70" t="n">
        <v>0</v>
      </c>
      <c r="J61" s="70" t="n">
        <v>25</v>
      </c>
      <c r="K61" s="70" t="n">
        <v>0</v>
      </c>
      <c r="L61" s="70" t="n">
        <v>0</v>
      </c>
      <c r="M61" s="70" t="n">
        <v>0</v>
      </c>
      <c r="N61" s="70" t="n">
        <v>0</v>
      </c>
      <c r="O61" s="70" t="n">
        <v>0</v>
      </c>
      <c r="P61" s="70" t="n">
        <v>675</v>
      </c>
      <c r="Q61" s="70" t="n">
        <v>201.74</v>
      </c>
      <c r="R61" s="69" t="n"/>
      <c r="S61" s="69">
        <f>SUM(F61:Q61)</f>
        <v/>
      </c>
      <c r="T61" s="69">
        <f>+IFERROR($S61/T$5,0)</f>
        <v/>
      </c>
    </row>
    <row r="62" ht="15" customHeight="1">
      <c r="C62" s="16" t="inlineStr">
        <is>
          <t>5665-0000</t>
        </is>
      </c>
      <c r="D62" s="55" t="inlineStr">
        <is>
          <t>Garage/Parking Rent</t>
        </is>
      </c>
      <c r="E62" s="69" t="n"/>
      <c r="F62" s="70" t="n">
        <v>0</v>
      </c>
      <c r="G62" s="70" t="n">
        <v>0</v>
      </c>
      <c r="H62" s="70" t="n">
        <v>0</v>
      </c>
      <c r="I62" s="70" t="n">
        <v>0</v>
      </c>
      <c r="J62" s="70" t="n">
        <v>0</v>
      </c>
      <c r="K62" s="70" t="n">
        <v>0</v>
      </c>
      <c r="L62" s="70" t="n">
        <v>0</v>
      </c>
      <c r="M62" s="70" t="n">
        <v>0</v>
      </c>
      <c r="N62" s="70" t="n">
        <v>0</v>
      </c>
      <c r="O62" s="70" t="n">
        <v>0</v>
      </c>
      <c r="P62" s="70" t="n">
        <v>0</v>
      </c>
      <c r="Q62" s="70" t="n">
        <v>0</v>
      </c>
      <c r="R62" s="69" t="n"/>
      <c r="S62" s="69">
        <f>SUM(F62:Q62)</f>
        <v/>
      </c>
      <c r="T62" s="69">
        <f>+IFERROR($S62/T$5,0)</f>
        <v/>
      </c>
    </row>
    <row r="63" ht="15" customHeight="1">
      <c r="C63" s="16" t="inlineStr">
        <is>
          <t>5665-0100</t>
        </is>
      </c>
      <c r="D63" s="55" t="inlineStr">
        <is>
          <t>Freight Charge</t>
        </is>
      </c>
      <c r="E63" s="69" t="n"/>
      <c r="F63" s="70" t="n">
        <v>0</v>
      </c>
      <c r="G63" s="70" t="n">
        <v>0</v>
      </c>
      <c r="H63" s="70" t="n">
        <v>0</v>
      </c>
      <c r="I63" s="70" t="n">
        <v>0</v>
      </c>
      <c r="J63" s="70" t="n">
        <v>0</v>
      </c>
      <c r="K63" s="70" t="n">
        <v>0</v>
      </c>
      <c r="L63" s="70" t="n">
        <v>0</v>
      </c>
      <c r="M63" s="70" t="n">
        <v>0</v>
      </c>
      <c r="N63" s="70" t="n">
        <v>0</v>
      </c>
      <c r="O63" s="70" t="n">
        <v>0</v>
      </c>
      <c r="P63" s="70" t="n">
        <v>0</v>
      </c>
      <c r="Q63" s="70" t="n">
        <v>0</v>
      </c>
      <c r="R63" s="69" t="n"/>
      <c r="S63" s="69">
        <f>SUM(F63:Q63)</f>
        <v/>
      </c>
      <c r="T63" s="69">
        <f>+IFERROR($S63/T$5,0)</f>
        <v/>
      </c>
    </row>
    <row r="64" ht="15" customHeight="1">
      <c r="C64" s="16" t="inlineStr">
        <is>
          <t>5665-0200</t>
        </is>
      </c>
      <c r="D64" s="55" t="inlineStr">
        <is>
          <t>Security Charge</t>
        </is>
      </c>
      <c r="E64" s="69" t="n"/>
      <c r="F64" s="70" t="n">
        <v>0</v>
      </c>
      <c r="G64" s="70" t="n">
        <v>0</v>
      </c>
      <c r="H64" s="70" t="n">
        <v>0</v>
      </c>
      <c r="I64" s="70" t="n">
        <v>0</v>
      </c>
      <c r="J64" s="70" t="n">
        <v>0</v>
      </c>
      <c r="K64" s="70" t="n">
        <v>0</v>
      </c>
      <c r="L64" s="70" t="n">
        <v>0</v>
      </c>
      <c r="M64" s="70" t="n">
        <v>0</v>
      </c>
      <c r="N64" s="70" t="n">
        <v>0</v>
      </c>
      <c r="O64" s="70" t="n">
        <v>0</v>
      </c>
      <c r="P64" s="70" t="n">
        <v>0</v>
      </c>
      <c r="Q64" s="70" t="n">
        <v>0</v>
      </c>
      <c r="R64" s="69" t="n"/>
      <c r="S64" s="69">
        <f>SUM(F64:Q64)</f>
        <v/>
      </c>
      <c r="T64" s="69">
        <f>+IFERROR($S64/T$5,0)</f>
        <v/>
      </c>
    </row>
    <row r="65" ht="15" customHeight="1">
      <c r="C65" s="16" t="inlineStr">
        <is>
          <t>5700-0000</t>
        </is>
      </c>
      <c r="D65" s="55" t="inlineStr">
        <is>
          <t>Miscellaneous Income</t>
        </is>
      </c>
      <c r="E65" s="69" t="n"/>
      <c r="F65" s="70" t="n">
        <v>730.26</v>
      </c>
      <c r="G65" s="70" t="n">
        <v>1716.75</v>
      </c>
      <c r="H65" s="70" t="n">
        <v>964.45</v>
      </c>
      <c r="I65" s="70" t="n">
        <v>334.5</v>
      </c>
      <c r="J65" s="70" t="n">
        <v>1004.5</v>
      </c>
      <c r="K65" s="70" t="n">
        <v>325.85</v>
      </c>
      <c r="L65" s="70" t="n">
        <v>-25.45</v>
      </c>
      <c r="M65" s="70" t="n">
        <v>302.7</v>
      </c>
      <c r="N65" s="70" t="n">
        <v>480.85</v>
      </c>
      <c r="O65" s="70" t="n">
        <v>600</v>
      </c>
      <c r="P65" s="70" t="n">
        <v>-135</v>
      </c>
      <c r="Q65" s="70" t="n">
        <v>755.1</v>
      </c>
      <c r="R65" s="69" t="n"/>
      <c r="S65" s="69">
        <f>SUM(F65:Q65)</f>
        <v/>
      </c>
      <c r="T65" s="69">
        <f>+IFERROR($S65/T$5,0)</f>
        <v/>
      </c>
    </row>
    <row r="66" ht="15" customHeight="1">
      <c r="C66" s="16" t="inlineStr">
        <is>
          <t>5710-0000</t>
        </is>
      </c>
      <c r="D66" s="55" t="inlineStr">
        <is>
          <t>Vending Machine Income</t>
        </is>
      </c>
      <c r="E66" s="69" t="n"/>
      <c r="F66" s="70" t="n">
        <v>248.04</v>
      </c>
      <c r="G66" s="70" t="n">
        <v>0</v>
      </c>
      <c r="H66" s="70" t="n">
        <v>0</v>
      </c>
      <c r="I66" s="70" t="n">
        <v>0</v>
      </c>
      <c r="J66" s="70" t="n">
        <v>0</v>
      </c>
      <c r="K66" s="70" t="n">
        <v>0</v>
      </c>
      <c r="L66" s="70" t="n">
        <v>0</v>
      </c>
      <c r="M66" s="70" t="n">
        <v>0</v>
      </c>
      <c r="N66" s="70" t="n">
        <v>0</v>
      </c>
      <c r="O66" s="70" t="n">
        <v>0</v>
      </c>
      <c r="P66" s="70" t="n">
        <v>0</v>
      </c>
      <c r="Q66" s="70" t="n">
        <v>0</v>
      </c>
      <c r="R66" s="69" t="n"/>
      <c r="S66" s="69">
        <f>SUM(F66:Q66)</f>
        <v/>
      </c>
      <c r="T66" s="69">
        <f>+IFERROR($S66/T$5,0)</f>
        <v/>
      </c>
    </row>
    <row r="67" ht="15" customHeight="1">
      <c r="C67" s="16" t="inlineStr">
        <is>
          <t>5720-0000</t>
        </is>
      </c>
      <c r="D67" s="55" t="inlineStr">
        <is>
          <t>Interest on Bank Accounts</t>
        </is>
      </c>
      <c r="E67" s="69" t="n"/>
      <c r="F67" s="70" t="n">
        <v>0</v>
      </c>
      <c r="G67" s="70" t="n">
        <v>0</v>
      </c>
      <c r="H67" s="70" t="n">
        <v>0</v>
      </c>
      <c r="I67" s="70" t="n">
        <v>0</v>
      </c>
      <c r="J67" s="70" t="n">
        <v>0</v>
      </c>
      <c r="K67" s="70" t="n">
        <v>0</v>
      </c>
      <c r="L67" s="70" t="n">
        <v>0</v>
      </c>
      <c r="M67" s="70" t="n">
        <v>0</v>
      </c>
      <c r="N67" s="70" t="n">
        <v>0</v>
      </c>
      <c r="O67" s="70" t="n">
        <v>0</v>
      </c>
      <c r="P67" s="70" t="n">
        <v>0</v>
      </c>
      <c r="Q67" s="70" t="n">
        <v>0</v>
      </c>
      <c r="R67" s="69" t="n"/>
      <c r="S67" s="69">
        <f>SUM(F67:Q67)</f>
        <v/>
      </c>
      <c r="T67" s="69">
        <f>+IFERROR($S67/T$5,0)</f>
        <v/>
      </c>
    </row>
    <row r="68" ht="15" customHeight="1">
      <c r="C68" s="16" t="inlineStr">
        <is>
          <t>5725-0000</t>
        </is>
      </c>
      <c r="D68" s="55" t="inlineStr">
        <is>
          <t>Laundry Income</t>
        </is>
      </c>
      <c r="E68" s="69" t="n"/>
      <c r="F68" s="70" t="n">
        <v>0</v>
      </c>
      <c r="G68" s="70" t="n">
        <v>0</v>
      </c>
      <c r="H68" s="70" t="n">
        <v>0</v>
      </c>
      <c r="I68" s="70" t="n">
        <v>0</v>
      </c>
      <c r="J68" s="70" t="n">
        <v>0</v>
      </c>
      <c r="K68" s="70" t="n">
        <v>0</v>
      </c>
      <c r="L68" s="70" t="n">
        <v>0</v>
      </c>
      <c r="M68" s="70" t="n">
        <v>0</v>
      </c>
      <c r="N68" s="70" t="n">
        <v>0</v>
      </c>
      <c r="O68" s="70" t="n">
        <v>0</v>
      </c>
      <c r="P68" s="70" t="n">
        <v>0</v>
      </c>
      <c r="Q68" s="70" t="n">
        <v>0</v>
      </c>
      <c r="R68" s="69" t="n"/>
      <c r="S68" s="69">
        <f>SUM(F68:Q68)</f>
        <v/>
      </c>
      <c r="T68" s="69">
        <f>+IFERROR($S68/T$5,0)</f>
        <v/>
      </c>
    </row>
    <row r="69" ht="15" customHeight="1">
      <c r="C69" s="16" t="inlineStr">
        <is>
          <t>5730-0000</t>
        </is>
      </c>
      <c r="D69" s="55" t="inlineStr">
        <is>
          <t>Transfer Fee</t>
        </is>
      </c>
      <c r="E69" s="69" t="n"/>
      <c r="F69" s="70" t="n">
        <v>0</v>
      </c>
      <c r="G69" s="70" t="n">
        <v>0</v>
      </c>
      <c r="H69" s="70" t="n">
        <v>0</v>
      </c>
      <c r="I69" s="70" t="n">
        <v>0</v>
      </c>
      <c r="J69" s="70" t="n">
        <v>0</v>
      </c>
      <c r="K69" s="70" t="n">
        <v>0</v>
      </c>
      <c r="L69" s="70" t="n">
        <v>0</v>
      </c>
      <c r="M69" s="70" t="n">
        <v>400</v>
      </c>
      <c r="N69" s="70" t="n">
        <v>0</v>
      </c>
      <c r="O69" s="70" t="n">
        <v>0</v>
      </c>
      <c r="P69" s="70" t="n">
        <v>0</v>
      </c>
      <c r="Q69" s="70" t="n">
        <v>0</v>
      </c>
      <c r="R69" s="69" t="n"/>
      <c r="S69" s="69">
        <f>SUM(F69:Q69)</f>
        <v/>
      </c>
      <c r="T69" s="69">
        <f>+IFERROR($S69/T$5,0)</f>
        <v/>
      </c>
    </row>
    <row r="70" ht="15" customHeight="1">
      <c r="C70" s="16" t="inlineStr">
        <is>
          <t>5800-0000</t>
        </is>
      </c>
      <c r="D70" s="55" t="inlineStr">
        <is>
          <t>Late Charge Fees</t>
        </is>
      </c>
      <c r="E70" s="69" t="n"/>
      <c r="F70" s="70" t="n">
        <v>3550.27</v>
      </c>
      <c r="G70" s="70" t="n">
        <v>3340.44</v>
      </c>
      <c r="H70" s="70" t="n">
        <v>2145.41</v>
      </c>
      <c r="I70" s="70" t="n">
        <v>3905</v>
      </c>
      <c r="J70" s="70" t="n">
        <v>3250</v>
      </c>
      <c r="K70" s="70" t="n">
        <v>2615</v>
      </c>
      <c r="L70" s="70" t="n">
        <v>2115</v>
      </c>
      <c r="M70" s="70" t="n">
        <v>3015</v>
      </c>
      <c r="N70" s="70" t="n">
        <v>4335</v>
      </c>
      <c r="O70" s="70" t="n">
        <v>3311.06</v>
      </c>
      <c r="P70" s="70" t="n">
        <v>-2625.36</v>
      </c>
      <c r="Q70" s="70" t="n">
        <v>475.71</v>
      </c>
      <c r="R70" s="69" t="n"/>
      <c r="S70" s="69">
        <f>SUM(F70:Q70)</f>
        <v/>
      </c>
      <c r="T70" s="69">
        <f>+IFERROR($S70/T$5,0)</f>
        <v/>
      </c>
    </row>
    <row r="71" ht="15" customHeight="1">
      <c r="C71" s="16" t="inlineStr">
        <is>
          <t>5810-0000</t>
        </is>
      </c>
      <c r="D71" s="55" t="inlineStr">
        <is>
          <t>NSF Fees</t>
        </is>
      </c>
      <c r="E71" s="69" t="n"/>
      <c r="F71" s="70" t="n">
        <v>0</v>
      </c>
      <c r="G71" s="70" t="n">
        <v>0</v>
      </c>
      <c r="H71" s="70" t="n">
        <v>100</v>
      </c>
      <c r="I71" s="70" t="n">
        <v>100</v>
      </c>
      <c r="J71" s="70" t="n">
        <v>0</v>
      </c>
      <c r="K71" s="70" t="n">
        <v>50</v>
      </c>
      <c r="L71" s="70" t="n">
        <v>0</v>
      </c>
      <c r="M71" s="70" t="n">
        <v>50</v>
      </c>
      <c r="N71" s="70" t="n">
        <v>100</v>
      </c>
      <c r="O71" s="70" t="n">
        <v>-50</v>
      </c>
      <c r="P71" s="70" t="n">
        <v>0</v>
      </c>
      <c r="Q71" s="70" t="n">
        <v>50</v>
      </c>
      <c r="R71" s="69" t="n"/>
      <c r="S71" s="69">
        <f>SUM(F71:Q71)</f>
        <v/>
      </c>
      <c r="T71" s="69">
        <f>+IFERROR($S71/T$5,0)</f>
        <v/>
      </c>
    </row>
    <row r="72" ht="15" customHeight="1">
      <c r="C72" s="16" t="inlineStr">
        <is>
          <t>5820-0000</t>
        </is>
      </c>
      <c r="D72" s="55" t="inlineStr">
        <is>
          <t>Application Fee</t>
        </is>
      </c>
      <c r="E72" s="69" t="n"/>
      <c r="F72" s="70" t="n">
        <v>870.39</v>
      </c>
      <c r="G72" s="70" t="n">
        <v>641.34</v>
      </c>
      <c r="H72" s="70" t="n">
        <v>595.53</v>
      </c>
      <c r="I72" s="70" t="n">
        <v>641.34</v>
      </c>
      <c r="J72" s="70" t="n">
        <v>824.58</v>
      </c>
      <c r="K72" s="70" t="n">
        <v>595.53</v>
      </c>
      <c r="L72" s="70" t="n">
        <v>687.15</v>
      </c>
      <c r="M72" s="70" t="n">
        <v>916.2</v>
      </c>
      <c r="N72" s="70" t="n">
        <v>503.91</v>
      </c>
      <c r="O72" s="70" t="n">
        <v>595.53</v>
      </c>
      <c r="P72" s="70" t="n">
        <v>458.1</v>
      </c>
      <c r="Q72" s="70" t="n">
        <v>183.24</v>
      </c>
      <c r="R72" s="69" t="n"/>
      <c r="S72" s="69">
        <f>SUM(F72:Q72)</f>
        <v/>
      </c>
      <c r="T72" s="69">
        <f>+IFERROR($S72/T$5,0)</f>
        <v/>
      </c>
    </row>
    <row r="73" ht="15" customHeight="1">
      <c r="C73" s="16" t="inlineStr">
        <is>
          <t>5830-0000</t>
        </is>
      </c>
      <c r="D73" s="55" t="inlineStr">
        <is>
          <t>Legal Fees/Court Costs</t>
        </is>
      </c>
      <c r="E73" s="69" t="n"/>
      <c r="F73" s="70" t="n">
        <v>375</v>
      </c>
      <c r="G73" s="70" t="n">
        <v>287.49</v>
      </c>
      <c r="H73" s="70" t="n">
        <v>489</v>
      </c>
      <c r="I73" s="70" t="n">
        <v>-298.5</v>
      </c>
      <c r="J73" s="70" t="n">
        <v>0</v>
      </c>
      <c r="K73" s="70" t="n">
        <v>263</v>
      </c>
      <c r="L73" s="70" t="n">
        <v>642.85</v>
      </c>
      <c r="M73" s="70" t="n">
        <v>349.55</v>
      </c>
      <c r="N73" s="70" t="n">
        <v>280</v>
      </c>
      <c r="O73" s="70" t="n">
        <v>280</v>
      </c>
      <c r="P73" s="70" t="n">
        <v>-284</v>
      </c>
      <c r="Q73" s="70" t="n">
        <v>0</v>
      </c>
      <c r="R73" s="69" t="n"/>
      <c r="S73" s="69">
        <f>SUM(F73:Q73)</f>
        <v/>
      </c>
      <c r="T73" s="69">
        <f>+IFERROR($S73/T$5,0)</f>
        <v/>
      </c>
    </row>
    <row r="74" ht="15" customHeight="1">
      <c r="C74" s="16" t="inlineStr">
        <is>
          <t>5840-0000</t>
        </is>
      </c>
      <c r="D74" s="55" t="inlineStr">
        <is>
          <t>Storage Rent</t>
        </is>
      </c>
      <c r="E74" s="69" t="n"/>
      <c r="F74" s="70" t="n">
        <v>0</v>
      </c>
      <c r="G74" s="70" t="n">
        <v>0</v>
      </c>
      <c r="H74" s="70" t="n">
        <v>0</v>
      </c>
      <c r="I74" s="70" t="n">
        <v>0</v>
      </c>
      <c r="J74" s="70" t="n">
        <v>0</v>
      </c>
      <c r="K74" s="70" t="n">
        <v>0</v>
      </c>
      <c r="L74" s="70" t="n">
        <v>0</v>
      </c>
      <c r="M74" s="70" t="n">
        <v>0</v>
      </c>
      <c r="N74" s="70" t="n">
        <v>0</v>
      </c>
      <c r="O74" s="70" t="n">
        <v>0</v>
      </c>
      <c r="P74" s="70" t="n">
        <v>0</v>
      </c>
      <c r="Q74" s="70" t="n">
        <v>0</v>
      </c>
      <c r="R74" s="69" t="n"/>
      <c r="S74" s="69">
        <f>SUM(F74:Q74)</f>
        <v/>
      </c>
      <c r="T74" s="69">
        <f>+IFERROR($S74/T$5,0)</f>
        <v/>
      </c>
    </row>
    <row r="75" ht="15" customHeight="1">
      <c r="C75" s="16" t="inlineStr">
        <is>
          <t>5850-0000</t>
        </is>
      </c>
      <c r="D75" s="55" t="inlineStr">
        <is>
          <t xml:space="preserve">Utility Reimbursement </t>
        </is>
      </c>
      <c r="E75" s="69" t="n"/>
      <c r="F75" s="70" t="n">
        <v>3572.14</v>
      </c>
      <c r="G75" s="70" t="n">
        <v>4738.96</v>
      </c>
      <c r="H75" s="70" t="n">
        <v>5224.36</v>
      </c>
      <c r="I75" s="70" t="n">
        <v>6021.85</v>
      </c>
      <c r="J75" s="70" t="n">
        <v>5561.91</v>
      </c>
      <c r="K75" s="70" t="n">
        <v>5906.09</v>
      </c>
      <c r="L75" s="70" t="n">
        <v>5864.63</v>
      </c>
      <c r="M75" s="70" t="n">
        <v>6414.5</v>
      </c>
      <c r="N75" s="70" t="n">
        <v>5664.78</v>
      </c>
      <c r="O75" s="70" t="n">
        <v>5762.27</v>
      </c>
      <c r="P75" s="70" t="n">
        <v>5049.71</v>
      </c>
      <c r="Q75" s="70" t="n">
        <v>5174.01</v>
      </c>
      <c r="R75" s="69" t="n"/>
      <c r="S75" s="69">
        <f>SUM(F75:Q75)</f>
        <v/>
      </c>
      <c r="T75" s="69">
        <f>+IFERROR($S75/T$5,0)</f>
        <v/>
      </c>
    </row>
    <row r="76" ht="15" customHeight="1">
      <c r="C76" s="16" t="inlineStr">
        <is>
          <t>5850-0001</t>
        </is>
      </c>
      <c r="D76" s="55" t="inlineStr">
        <is>
          <t>Renters Insurance Reimbursement</t>
        </is>
      </c>
      <c r="E76" s="69" t="n"/>
      <c r="F76" s="70" t="n">
        <v>1099</v>
      </c>
      <c r="G76" s="70" t="n">
        <v>1189</v>
      </c>
      <c r="H76" s="70" t="n">
        <v>1321</v>
      </c>
      <c r="I76" s="70" t="n">
        <v>1345</v>
      </c>
      <c r="J76" s="70" t="n">
        <v>1441</v>
      </c>
      <c r="K76" s="70" t="n">
        <v>1418</v>
      </c>
      <c r="L76" s="70" t="n">
        <v>1493</v>
      </c>
      <c r="M76" s="70" t="n">
        <v>1524</v>
      </c>
      <c r="N76" s="70" t="n">
        <v>1525</v>
      </c>
      <c r="O76" s="70" t="n">
        <v>1457</v>
      </c>
      <c r="P76" s="70" t="n">
        <v>1490.19</v>
      </c>
      <c r="Q76" s="70" t="n">
        <v>1401</v>
      </c>
      <c r="R76" s="69" t="n"/>
      <c r="S76" s="69">
        <f>SUM(F76:Q76)</f>
        <v/>
      </c>
      <c r="T76" s="69">
        <f>+IFERROR($S76/T$5,0)</f>
        <v/>
      </c>
    </row>
    <row r="77" ht="15" customHeight="1">
      <c r="C77" s="16" t="inlineStr">
        <is>
          <t>5850-0005</t>
        </is>
      </c>
      <c r="D77" s="55" t="inlineStr">
        <is>
          <t>Security Service Reimbursement</t>
        </is>
      </c>
      <c r="E77" s="69" t="n"/>
      <c r="F77" s="70" t="n">
        <v>0</v>
      </c>
      <c r="G77" s="70" t="n">
        <v>0</v>
      </c>
      <c r="H77" s="70" t="n">
        <v>0</v>
      </c>
      <c r="I77" s="70" t="n">
        <v>0</v>
      </c>
      <c r="J77" s="70" t="n">
        <v>0</v>
      </c>
      <c r="K77" s="70" t="n">
        <v>0</v>
      </c>
      <c r="L77" s="70" t="n">
        <v>0</v>
      </c>
      <c r="M77" s="70" t="n">
        <v>0</v>
      </c>
      <c r="N77" s="70" t="n">
        <v>0</v>
      </c>
      <c r="O77" s="70" t="n">
        <v>0</v>
      </c>
      <c r="P77" s="70" t="n">
        <v>0</v>
      </c>
      <c r="Q77" s="70" t="n">
        <v>0</v>
      </c>
      <c r="R77" s="69" t="n"/>
      <c r="S77" s="69">
        <f>SUM(F77:Q77)</f>
        <v/>
      </c>
      <c r="T77" s="69">
        <f>+IFERROR($S77/T$5,0)</f>
        <v/>
      </c>
    </row>
    <row r="78" ht="15" customHeight="1">
      <c r="C78" s="16" t="inlineStr">
        <is>
          <t>5850-0007</t>
        </is>
      </c>
      <c r="D78" s="55" t="inlineStr">
        <is>
          <t>Gas Reimbursement</t>
        </is>
      </c>
      <c r="E78" s="69" t="n"/>
      <c r="F78" s="70" t="n">
        <v>0</v>
      </c>
      <c r="G78" s="70" t="n">
        <v>0</v>
      </c>
      <c r="H78" s="70" t="n">
        <v>0</v>
      </c>
      <c r="I78" s="70" t="n">
        <v>0</v>
      </c>
      <c r="J78" s="70" t="n">
        <v>0</v>
      </c>
      <c r="K78" s="70" t="n">
        <v>0</v>
      </c>
      <c r="L78" s="70" t="n">
        <v>0</v>
      </c>
      <c r="M78" s="70" t="n">
        <v>0</v>
      </c>
      <c r="N78" s="70" t="n">
        <v>0</v>
      </c>
      <c r="O78" s="70" t="n">
        <v>0</v>
      </c>
      <c r="P78" s="70" t="n">
        <v>0</v>
      </c>
      <c r="Q78" s="70" t="n">
        <v>0</v>
      </c>
      <c r="R78" s="69" t="n"/>
      <c r="S78" s="69">
        <f>SUM(F78:Q78)</f>
        <v/>
      </c>
      <c r="T78" s="69">
        <f>+IFERROR($S78/T$5,0)</f>
        <v/>
      </c>
    </row>
    <row r="79" ht="15" customHeight="1">
      <c r="C79" s="16" t="inlineStr">
        <is>
          <t>5850-0010</t>
        </is>
      </c>
      <c r="D79" s="55" t="inlineStr">
        <is>
          <t>Trash Reimbursement</t>
        </is>
      </c>
      <c r="E79" s="69" t="n"/>
      <c r="F79" s="70" t="n">
        <v>0</v>
      </c>
      <c r="G79" s="70" t="n">
        <v>0</v>
      </c>
      <c r="H79" s="70" t="n">
        <v>0</v>
      </c>
      <c r="I79" s="70" t="n">
        <v>0</v>
      </c>
      <c r="J79" s="70" t="n">
        <v>0</v>
      </c>
      <c r="K79" s="70" t="n">
        <v>0</v>
      </c>
      <c r="L79" s="70" t="n">
        <v>0</v>
      </c>
      <c r="M79" s="70" t="n">
        <v>0</v>
      </c>
      <c r="N79" s="70" t="n">
        <v>0</v>
      </c>
      <c r="O79" s="70" t="n">
        <v>0</v>
      </c>
      <c r="P79" s="70" t="n">
        <v>0</v>
      </c>
      <c r="Q79" s="70" t="n">
        <v>0</v>
      </c>
      <c r="R79" s="69" t="n"/>
      <c r="S79" s="69">
        <f>SUM(F79:Q79)</f>
        <v/>
      </c>
      <c r="T79" s="69">
        <f>+IFERROR($S79/T$5,0)</f>
        <v/>
      </c>
    </row>
    <row r="80" ht="15" customHeight="1">
      <c r="C80" s="16" t="inlineStr">
        <is>
          <t>5870-0000</t>
        </is>
      </c>
      <c r="D80" s="55" t="inlineStr">
        <is>
          <t>Cable Income</t>
        </is>
      </c>
      <c r="E80" s="69" t="n"/>
      <c r="F80" s="70" t="n">
        <v>0</v>
      </c>
      <c r="G80" s="70" t="n">
        <v>0</v>
      </c>
      <c r="H80" s="70" t="n">
        <v>0</v>
      </c>
      <c r="I80" s="70" t="n">
        <v>0</v>
      </c>
      <c r="J80" s="70" t="n">
        <v>0</v>
      </c>
      <c r="K80" s="70" t="n">
        <v>0</v>
      </c>
      <c r="L80" s="70" t="n">
        <v>0</v>
      </c>
      <c r="M80" s="70" t="n">
        <v>0</v>
      </c>
      <c r="N80" s="70" t="n">
        <v>0</v>
      </c>
      <c r="O80" s="70" t="n">
        <v>0</v>
      </c>
      <c r="P80" s="70" t="n">
        <v>0</v>
      </c>
      <c r="Q80" s="70" t="n">
        <v>0</v>
      </c>
      <c r="R80" s="69" t="n"/>
      <c r="S80" s="69">
        <f>SUM(F80:Q80)</f>
        <v/>
      </c>
      <c r="T80" s="69">
        <f>+IFERROR($S80/T$5,0)</f>
        <v/>
      </c>
    </row>
    <row r="81" ht="15" customHeight="1">
      <c r="C81" s="16" t="inlineStr">
        <is>
          <t>5875-0000</t>
        </is>
      </c>
      <c r="D81" s="55" t="inlineStr">
        <is>
          <t>Short Term Lease Fee</t>
        </is>
      </c>
      <c r="E81" s="69" t="n"/>
      <c r="F81" s="70" t="n">
        <v>535</v>
      </c>
      <c r="G81" s="70" t="n">
        <v>320</v>
      </c>
      <c r="H81" s="70" t="n">
        <v>72</v>
      </c>
      <c r="I81" s="70" t="n">
        <v>210</v>
      </c>
      <c r="J81" s="70" t="n">
        <v>380</v>
      </c>
      <c r="K81" s="70" t="n">
        <v>197</v>
      </c>
      <c r="L81" s="70" t="n">
        <v>601</v>
      </c>
      <c r="M81" s="70" t="n">
        <v>658</v>
      </c>
      <c r="N81" s="70" t="n">
        <v>1100</v>
      </c>
      <c r="O81" s="70" t="n">
        <v>1162</v>
      </c>
      <c r="P81" s="70" t="n">
        <v>1168</v>
      </c>
      <c r="Q81" s="70" t="n">
        <v>1437</v>
      </c>
      <c r="R81" s="69" t="n"/>
      <c r="S81" s="69">
        <f>SUM(F81:Q81)</f>
        <v/>
      </c>
      <c r="T81" s="69">
        <f>+IFERROR($S81/T$5,0)</f>
        <v/>
      </c>
    </row>
    <row r="82" ht="15" customHeight="1">
      <c r="C82" s="16" t="inlineStr">
        <is>
          <t>5880-0000</t>
        </is>
      </c>
      <c r="D82" s="55" t="inlineStr">
        <is>
          <t>Appliance Income</t>
        </is>
      </c>
      <c r="E82" s="69" t="n"/>
      <c r="F82" s="70" t="n">
        <v>0</v>
      </c>
      <c r="G82" s="70" t="n">
        <v>0</v>
      </c>
      <c r="H82" s="70" t="n">
        <v>0</v>
      </c>
      <c r="I82" s="70" t="n">
        <v>0</v>
      </c>
      <c r="J82" s="70" t="n">
        <v>0</v>
      </c>
      <c r="K82" s="70" t="n">
        <v>0</v>
      </c>
      <c r="L82" s="70" t="n">
        <v>0</v>
      </c>
      <c r="M82" s="70" t="n">
        <v>0</v>
      </c>
      <c r="N82" s="70" t="n">
        <v>0</v>
      </c>
      <c r="O82" s="70" t="n">
        <v>0</v>
      </c>
      <c r="P82" s="70" t="n">
        <v>0</v>
      </c>
      <c r="Q82" s="70" t="n">
        <v>0</v>
      </c>
      <c r="R82" s="69" t="n"/>
      <c r="S82" s="69">
        <f>SUM(F82:Q82)</f>
        <v/>
      </c>
      <c r="T82" s="69">
        <f>+IFERROR($S82/T$5,0)</f>
        <v/>
      </c>
    </row>
    <row r="83" ht="15" customHeight="1">
      <c r="C83" s="16" t="inlineStr">
        <is>
          <t>5880-0070</t>
        </is>
      </c>
      <c r="D83" s="55" t="inlineStr">
        <is>
          <t>Showroom Revenue</t>
        </is>
      </c>
      <c r="E83" s="69" t="n"/>
      <c r="F83" s="70" t="n">
        <v>0</v>
      </c>
      <c r="G83" s="70" t="n">
        <v>0</v>
      </c>
      <c r="H83" s="70" t="n">
        <v>0</v>
      </c>
      <c r="I83" s="70" t="n">
        <v>0</v>
      </c>
      <c r="J83" s="70" t="n">
        <v>0</v>
      </c>
      <c r="K83" s="70" t="n">
        <v>0</v>
      </c>
      <c r="L83" s="70" t="n">
        <v>0</v>
      </c>
      <c r="M83" s="70" t="n">
        <v>0</v>
      </c>
      <c r="N83" s="70" t="n">
        <v>0</v>
      </c>
      <c r="O83" s="70" t="n">
        <v>0</v>
      </c>
      <c r="P83" s="70" t="n">
        <v>0</v>
      </c>
      <c r="Q83" s="70" t="n">
        <v>0</v>
      </c>
      <c r="R83" s="69" t="n"/>
      <c r="S83" s="69">
        <f>SUM(F83:Q83)</f>
        <v/>
      </c>
      <c r="T83" s="69">
        <f>+IFERROR($S83/T$5,0)</f>
        <v/>
      </c>
    </row>
    <row r="84" ht="15" customFormat="1" customHeight="1" s="2">
      <c r="C84" s="46" t="n"/>
      <c r="D84" s="9" t="inlineStr">
        <is>
          <t>TOTAL OTHER INCOME</t>
        </is>
      </c>
      <c r="E84" s="71" t="n"/>
      <c r="F84" s="72">
        <f>SUM(F48:F83)</f>
        <v/>
      </c>
      <c r="G84" s="72">
        <f>SUM(G48:G83)</f>
        <v/>
      </c>
      <c r="H84" s="72">
        <f>SUM(H48:H83)</f>
        <v/>
      </c>
      <c r="I84" s="72">
        <f>SUM(I48:I83)</f>
        <v/>
      </c>
      <c r="J84" s="72">
        <f>SUM(J48:J83)</f>
        <v/>
      </c>
      <c r="K84" s="72">
        <f>SUM(K48:K83)</f>
        <v/>
      </c>
      <c r="L84" s="72">
        <f>SUM(L48:L83)</f>
        <v/>
      </c>
      <c r="M84" s="72">
        <f>SUM(M48:M83)</f>
        <v/>
      </c>
      <c r="N84" s="72">
        <f>SUM(N48:N83)</f>
        <v/>
      </c>
      <c r="O84" s="72">
        <f>SUM(O48:O83)</f>
        <v/>
      </c>
      <c r="P84" s="72">
        <f>SUM(P48:P83)</f>
        <v/>
      </c>
      <c r="Q84" s="72">
        <f>SUM(Q48:Q83)</f>
        <v/>
      </c>
      <c r="R84" s="72" t="n"/>
      <c r="S84" s="72">
        <f>SUM(S48:S83)</f>
        <v/>
      </c>
      <c r="T84" s="72">
        <f>SUM(T48:T83)</f>
        <v/>
      </c>
    </row>
    <row r="85" ht="5.1" customHeight="1">
      <c r="C85" s="45" t="n"/>
      <c r="D85" s="13" t="n"/>
      <c r="E85" s="67" t="n"/>
      <c r="F85" s="67" t="n"/>
      <c r="G85" s="67" t="n"/>
      <c r="H85" s="67" t="n"/>
      <c r="I85" s="67" t="n"/>
      <c r="J85" s="67" t="n"/>
      <c r="K85" s="67" t="n"/>
      <c r="L85" s="67" t="n"/>
      <c r="M85" s="67" t="n"/>
      <c r="N85" s="67" t="n"/>
      <c r="O85" s="67" t="n"/>
      <c r="P85" s="67" t="n"/>
      <c r="Q85" s="67" t="n"/>
      <c r="R85" s="67" t="n"/>
      <c r="S85" s="67" t="n"/>
      <c r="T85" s="67" t="n"/>
    </row>
    <row r="86" ht="15" customFormat="1" customHeight="1" s="2">
      <c r="C86" s="64" t="inlineStr">
        <is>
          <t>5990-0000</t>
        </is>
      </c>
      <c r="D86" s="58" t="inlineStr">
        <is>
          <t>TOTAL INCOME</t>
        </is>
      </c>
      <c r="E86" s="73" t="n"/>
      <c r="F86" s="74">
        <f>+SUM(F36,F45,F84)</f>
        <v/>
      </c>
      <c r="G86" s="74">
        <f>+SUM(G36,G45,G84)</f>
        <v/>
      </c>
      <c r="H86" s="74">
        <f>+SUM(H36,H45,H84)</f>
        <v/>
      </c>
      <c r="I86" s="74">
        <f>+SUM(I36,I45,I84)</f>
        <v/>
      </c>
      <c r="J86" s="74">
        <f>+SUM(J36,J45,J84)</f>
        <v/>
      </c>
      <c r="K86" s="74">
        <f>+SUM(K36,K45,K84)</f>
        <v/>
      </c>
      <c r="L86" s="74">
        <f>+SUM(L36,L45,L84)</f>
        <v/>
      </c>
      <c r="M86" s="74">
        <f>+SUM(M36,M45,M84)</f>
        <v/>
      </c>
      <c r="N86" s="74">
        <f>+SUM(N36,N45,N84)</f>
        <v/>
      </c>
      <c r="O86" s="74">
        <f>+SUM(O36,O45,O84)</f>
        <v/>
      </c>
      <c r="P86" s="74">
        <f>+SUM(P36,P45,P84)</f>
        <v/>
      </c>
      <c r="Q86" s="74">
        <f>+SUM(Q36,Q45,Q84)</f>
        <v/>
      </c>
      <c r="R86" s="74" t="n"/>
      <c r="S86" s="74">
        <f>+SUM(S36,S45,S84)</f>
        <v/>
      </c>
      <c r="T86" s="74">
        <f>+SUM(T36,T45,T84)</f>
        <v/>
      </c>
    </row>
    <row r="87" ht="15" customHeight="1">
      <c r="C87" s="45" t="n"/>
      <c r="D87" s="10" t="n"/>
      <c r="E87" s="35" t="n"/>
      <c r="F87" s="35" t="n"/>
    </row>
    <row r="88" ht="15" customHeight="1">
      <c r="C88" s="46" t="n"/>
      <c r="D88" s="9" t="inlineStr">
        <is>
          <t>OPERATING EXPENSES</t>
        </is>
      </c>
      <c r="E88" s="35" t="n"/>
      <c r="F88" s="35" t="n"/>
    </row>
    <row r="89" ht="3" customHeight="1">
      <c r="C89" s="45" t="n"/>
      <c r="D89" s="10" t="n"/>
      <c r="E89" s="35" t="n"/>
      <c r="F89" s="35" t="n"/>
    </row>
    <row r="90" ht="15" customHeight="1">
      <c r="C90" s="46" t="inlineStr">
        <is>
          <t>6005-0000</t>
        </is>
      </c>
      <c r="D90" s="56" t="inlineStr">
        <is>
          <t>UTILITIES EXPENSE</t>
        </is>
      </c>
      <c r="E90" s="33" t="n"/>
    </row>
    <row r="91" ht="15" customHeight="1">
      <c r="C91" s="16" t="inlineStr">
        <is>
          <t>6010-0010</t>
        </is>
      </c>
      <c r="D91" s="55" t="inlineStr">
        <is>
          <t>Electricity</t>
        </is>
      </c>
      <c r="E91" s="69" t="n"/>
      <c r="F91" s="68" t="n">
        <v>1694.07</v>
      </c>
      <c r="G91" s="68" t="n">
        <v>2537.4</v>
      </c>
      <c r="H91" s="68" t="n">
        <v>2774.52</v>
      </c>
      <c r="I91" s="68" t="n">
        <v>2368.74</v>
      </c>
      <c r="J91" s="68" t="n">
        <v>1826.26</v>
      </c>
      <c r="K91" s="68" t="n">
        <v>971.59</v>
      </c>
      <c r="L91" s="68" t="n">
        <v>1294.34</v>
      </c>
      <c r="M91" s="68" t="n">
        <v>1181.79</v>
      </c>
      <c r="N91" s="68" t="n">
        <v>1924.32</v>
      </c>
      <c r="O91" s="68" t="n">
        <v>825.85</v>
      </c>
      <c r="P91" s="68" t="n">
        <v>1003.94</v>
      </c>
      <c r="Q91" s="68" t="n">
        <v>1105.89</v>
      </c>
      <c r="R91" s="67" t="n"/>
      <c r="S91" s="67">
        <f>SUM(F91:Q91)</f>
        <v/>
      </c>
      <c r="T91" s="67">
        <f>+IFERROR($S91/T$5,0)</f>
        <v/>
      </c>
    </row>
    <row r="92" ht="15" customHeight="1">
      <c r="C92" s="16" t="inlineStr">
        <is>
          <t>6010-0011</t>
        </is>
      </c>
      <c r="D92" s="55" t="inlineStr">
        <is>
          <t>Electricity - Vacant</t>
        </is>
      </c>
      <c r="E92" s="69" t="n"/>
      <c r="F92" s="70" t="n">
        <v>0</v>
      </c>
      <c r="G92" s="70" t="n">
        <v>0</v>
      </c>
      <c r="H92" s="70" t="n">
        <v>0</v>
      </c>
      <c r="I92" s="70" t="n">
        <v>0</v>
      </c>
      <c r="J92" s="70" t="n">
        <v>0</v>
      </c>
      <c r="K92" s="70" t="n">
        <v>0</v>
      </c>
      <c r="L92" s="70" t="n">
        <v>0</v>
      </c>
      <c r="M92" s="70" t="n">
        <v>0</v>
      </c>
      <c r="N92" s="70" t="n">
        <v>0</v>
      </c>
      <c r="O92" s="70" t="n">
        <v>0</v>
      </c>
      <c r="P92" s="70" t="n">
        <v>0</v>
      </c>
      <c r="Q92" s="70" t="n">
        <v>0</v>
      </c>
      <c r="R92" s="69" t="n"/>
      <c r="S92" s="69">
        <f>SUM(F92:Q92)</f>
        <v/>
      </c>
      <c r="T92" s="69">
        <f>+IFERROR($S92/T$5,0)</f>
        <v/>
      </c>
    </row>
    <row r="93" ht="15" customHeight="1">
      <c r="C93" s="16" t="inlineStr">
        <is>
          <t>6010-0020</t>
        </is>
      </c>
      <c r="D93" s="55" t="inlineStr">
        <is>
          <t>Gas</t>
        </is>
      </c>
      <c r="E93" s="69" t="n"/>
      <c r="F93" s="70" t="n">
        <v>0</v>
      </c>
      <c r="G93" s="70" t="n">
        <v>0</v>
      </c>
      <c r="H93" s="70" t="n">
        <v>0</v>
      </c>
      <c r="I93" s="70" t="n">
        <v>90.06</v>
      </c>
      <c r="J93" s="70" t="n">
        <v>0</v>
      </c>
      <c r="K93" s="70" t="n">
        <v>0</v>
      </c>
      <c r="L93" s="70" t="n">
        <v>0</v>
      </c>
      <c r="M93" s="70" t="n">
        <v>0</v>
      </c>
      <c r="N93" s="70" t="n">
        <v>0</v>
      </c>
      <c r="O93" s="70" t="n">
        <v>0</v>
      </c>
      <c r="P93" s="70" t="n">
        <v>0</v>
      </c>
      <c r="Q93" s="70" t="n">
        <v>0</v>
      </c>
      <c r="R93" s="69" t="n"/>
      <c r="S93" s="69">
        <f>SUM(F93:Q93)</f>
        <v/>
      </c>
      <c r="T93" s="69">
        <f>+IFERROR($S93/T$5,0)</f>
        <v/>
      </c>
    </row>
    <row r="94" ht="15" customHeight="1">
      <c r="C94" s="16" t="inlineStr">
        <is>
          <t>6010-0027</t>
        </is>
      </c>
      <c r="D94" s="55" t="inlineStr">
        <is>
          <t>Trash</t>
        </is>
      </c>
      <c r="E94" s="69" t="n"/>
      <c r="F94" s="70" t="n">
        <v>1380.52</v>
      </c>
      <c r="G94" s="70" t="n">
        <v>1380.52</v>
      </c>
      <c r="H94" s="70" t="n">
        <v>1380.52</v>
      </c>
      <c r="I94" s="70" t="n">
        <v>1380.52</v>
      </c>
      <c r="J94" s="70" t="n">
        <v>1755.52</v>
      </c>
      <c r="K94" s="70" t="n">
        <v>1005.52</v>
      </c>
      <c r="L94" s="70" t="n">
        <v>1830.52</v>
      </c>
      <c r="M94" s="70" t="n">
        <v>1756.52</v>
      </c>
      <c r="N94" s="70" t="n">
        <v>1252.46</v>
      </c>
      <c r="O94" s="70" t="n">
        <v>1496.46</v>
      </c>
      <c r="P94" s="70" t="n">
        <v>1496.46</v>
      </c>
      <c r="Q94" s="70" t="n">
        <v>1496.46</v>
      </c>
      <c r="R94" s="69" t="n"/>
      <c r="S94" s="69">
        <f>SUM(F94:Q94)</f>
        <v/>
      </c>
      <c r="T94" s="69">
        <f>+IFERROR($S94/T$5,0)</f>
        <v/>
      </c>
    </row>
    <row r="95" ht="15" customHeight="1">
      <c r="C95" s="16" t="inlineStr">
        <is>
          <t>6010-0030</t>
        </is>
      </c>
      <c r="D95" s="55" t="inlineStr">
        <is>
          <t>Water/Sewer</t>
        </is>
      </c>
      <c r="E95" s="69" t="n"/>
      <c r="F95" s="70" t="n">
        <v>3219.35</v>
      </c>
      <c r="G95" s="70" t="n">
        <v>3503.87</v>
      </c>
      <c r="H95" s="70" t="n">
        <v>3921.91</v>
      </c>
      <c r="I95" s="70" t="n">
        <v>3962.68</v>
      </c>
      <c r="J95" s="70" t="n">
        <v>3422.27</v>
      </c>
      <c r="K95" s="70" t="n">
        <v>4088.61</v>
      </c>
      <c r="L95" s="70" t="n">
        <v>3492.42</v>
      </c>
      <c r="M95" s="70" t="n">
        <v>3166.73</v>
      </c>
      <c r="N95" s="70" t="n">
        <v>3124.17</v>
      </c>
      <c r="O95" s="70" t="n">
        <v>2881.83</v>
      </c>
      <c r="P95" s="70" t="n">
        <v>3241.67</v>
      </c>
      <c r="Q95" s="70" t="n">
        <v>3406.56</v>
      </c>
      <c r="R95" s="69" t="n"/>
      <c r="S95" s="69">
        <f>SUM(F95:Q95)</f>
        <v/>
      </c>
      <c r="T95" s="69">
        <f>+IFERROR($S95/T$5,0)</f>
        <v/>
      </c>
    </row>
    <row r="96" ht="15" customHeight="1">
      <c r="C96" s="16" t="inlineStr">
        <is>
          <t>6010-0050</t>
        </is>
      </c>
      <c r="D96" s="55" t="inlineStr">
        <is>
          <t>Utility Processing Fee</t>
        </is>
      </c>
      <c r="E96" s="69" t="n"/>
      <c r="F96" s="70" t="n">
        <v>459</v>
      </c>
      <c r="G96" s="70" t="n">
        <v>429</v>
      </c>
      <c r="H96" s="70" t="n">
        <v>465</v>
      </c>
      <c r="I96" s="70" t="n">
        <v>450</v>
      </c>
      <c r="J96" s="70" t="n">
        <v>465</v>
      </c>
      <c r="K96" s="70" t="n">
        <v>474</v>
      </c>
      <c r="L96" s="70" t="n">
        <v>465</v>
      </c>
      <c r="M96" s="70" t="n">
        <v>486</v>
      </c>
      <c r="N96" s="70" t="n">
        <v>486</v>
      </c>
      <c r="O96" s="70" t="n">
        <v>477</v>
      </c>
      <c r="P96" s="70" t="n">
        <v>477</v>
      </c>
      <c r="Q96" s="70" t="n">
        <v>459</v>
      </c>
      <c r="R96" s="69" t="n"/>
      <c r="S96" s="69">
        <f>SUM(F96:Q96)</f>
        <v/>
      </c>
      <c r="T96" s="69">
        <f>+IFERROR($S96/T$5,0)</f>
        <v/>
      </c>
    </row>
    <row r="97" ht="15" customFormat="1" customHeight="1" s="2">
      <c r="C97" s="46" t="n"/>
      <c r="D97" s="9" t="inlineStr">
        <is>
          <t>TOTAL UTILITIES EXPENSE</t>
        </is>
      </c>
      <c r="E97" s="71" t="n"/>
      <c r="F97" s="72">
        <f>SUM(F91:F96)</f>
        <v/>
      </c>
      <c r="G97" s="72">
        <f>SUM(G91:G96)</f>
        <v/>
      </c>
      <c r="H97" s="72">
        <f>SUM(H91:H96)</f>
        <v/>
      </c>
      <c r="I97" s="72">
        <f>SUM(I91:I96)</f>
        <v/>
      </c>
      <c r="J97" s="72">
        <f>SUM(J91:J96)</f>
        <v/>
      </c>
      <c r="K97" s="72">
        <f>SUM(K91:K96)</f>
        <v/>
      </c>
      <c r="L97" s="72">
        <f>SUM(L91:L96)</f>
        <v/>
      </c>
      <c r="M97" s="72">
        <f>SUM(M91:M96)</f>
        <v/>
      </c>
      <c r="N97" s="72">
        <f>SUM(N91:N96)</f>
        <v/>
      </c>
      <c r="O97" s="72">
        <f>SUM(O91:O96)</f>
        <v/>
      </c>
      <c r="P97" s="72">
        <f>SUM(P91:P96)</f>
        <v/>
      </c>
      <c r="Q97" s="72">
        <f>SUM(Q91:Q96)</f>
        <v/>
      </c>
      <c r="R97" s="72" t="n"/>
      <c r="S97" s="72">
        <f>SUM(S91:S96)</f>
        <v/>
      </c>
      <c r="T97" s="72">
        <f>SUM(T91:T96)</f>
        <v/>
      </c>
    </row>
    <row r="98" ht="5.1" customHeight="1">
      <c r="C98" s="45" t="n"/>
      <c r="D98" s="13" t="n"/>
      <c r="E98" s="33" t="n"/>
    </row>
    <row r="99" ht="15" customHeight="1">
      <c r="C99" s="46" t="inlineStr">
        <is>
          <t>6100-0000</t>
        </is>
      </c>
      <c r="D99" s="9" t="inlineStr">
        <is>
          <t>CONTRACT SERVICES</t>
        </is>
      </c>
      <c r="E99" s="33" t="n"/>
    </row>
    <row r="100" ht="15" customHeight="1">
      <c r="C100" s="16" t="inlineStr">
        <is>
          <t>6100-0010</t>
        </is>
      </c>
      <c r="D100" s="55" t="inlineStr">
        <is>
          <t>Cable TV/Satellite/Internet</t>
        </is>
      </c>
      <c r="E100" s="69" t="n"/>
      <c r="F100" s="68" t="n">
        <v>168.61</v>
      </c>
      <c r="G100" s="68" t="n">
        <v>168.61</v>
      </c>
      <c r="H100" s="68" t="n">
        <v>236.44</v>
      </c>
      <c r="I100" s="68" t="n">
        <v>168.61</v>
      </c>
      <c r="J100" s="68" t="n">
        <v>236.83</v>
      </c>
      <c r="K100" s="68" t="n">
        <v>236.83</v>
      </c>
      <c r="L100" s="68" t="n">
        <v>236.83</v>
      </c>
      <c r="M100" s="68" t="n">
        <v>242.39</v>
      </c>
      <c r="N100" s="68" t="n">
        <v>0</v>
      </c>
      <c r="O100" s="68" t="n">
        <v>176.48</v>
      </c>
      <c r="P100" s="68" t="n">
        <v>176.48</v>
      </c>
      <c r="Q100" s="68" t="n">
        <v>171.48</v>
      </c>
      <c r="R100" s="67" t="n"/>
      <c r="S100" s="67">
        <f>SUM(F100:Q100)</f>
        <v/>
      </c>
      <c r="T100" s="67">
        <f>+IFERROR($S100/T$5,0)</f>
        <v/>
      </c>
    </row>
    <row r="101" ht="15" customHeight="1">
      <c r="C101" s="16" t="inlineStr">
        <is>
          <t>6100-0020</t>
        </is>
      </c>
      <c r="D101" s="55" t="inlineStr">
        <is>
          <t>Common Area Cleaning</t>
        </is>
      </c>
      <c r="E101" s="69" t="n"/>
      <c r="F101" s="70" t="n">
        <v>0</v>
      </c>
      <c r="G101" s="70" t="n">
        <v>0</v>
      </c>
      <c r="H101" s="70" t="n">
        <v>0</v>
      </c>
      <c r="I101" s="70" t="n">
        <v>0</v>
      </c>
      <c r="J101" s="70" t="n">
        <v>0</v>
      </c>
      <c r="K101" s="70" t="n">
        <v>0</v>
      </c>
      <c r="L101" s="70" t="n">
        <v>0</v>
      </c>
      <c r="M101" s="70" t="n">
        <v>750</v>
      </c>
      <c r="N101" s="70" t="n">
        <v>600</v>
      </c>
      <c r="O101" s="70" t="n">
        <v>600</v>
      </c>
      <c r="P101" s="70" t="n">
        <v>1200</v>
      </c>
      <c r="Q101" s="70" t="n">
        <v>1350</v>
      </c>
      <c r="R101" s="69" t="n"/>
      <c r="S101" s="69">
        <f>SUM(F101:Q101)</f>
        <v/>
      </c>
      <c r="T101" s="69">
        <f>+IFERROR($S101/T$5,0)</f>
        <v/>
      </c>
    </row>
    <row r="102" ht="15" customHeight="1">
      <c r="C102" s="16" t="inlineStr">
        <is>
          <t>6100-0025</t>
        </is>
      </c>
      <c r="D102" s="55" t="inlineStr">
        <is>
          <t>Day Porter</t>
        </is>
      </c>
      <c r="E102" s="69" t="n"/>
      <c r="F102" s="70" t="n">
        <v>0</v>
      </c>
      <c r="G102" s="70" t="n">
        <v>0</v>
      </c>
      <c r="H102" s="70" t="n">
        <v>0</v>
      </c>
      <c r="I102" s="70" t="n">
        <v>0</v>
      </c>
      <c r="J102" s="70" t="n">
        <v>0</v>
      </c>
      <c r="K102" s="70" t="n">
        <v>0</v>
      </c>
      <c r="L102" s="70" t="n">
        <v>0</v>
      </c>
      <c r="M102" s="70" t="n">
        <v>0</v>
      </c>
      <c r="N102" s="70" t="n">
        <v>0</v>
      </c>
      <c r="O102" s="70" t="n">
        <v>0</v>
      </c>
      <c r="P102" s="70" t="n">
        <v>0</v>
      </c>
      <c r="Q102" s="70" t="n">
        <v>0</v>
      </c>
      <c r="R102" s="69" t="n"/>
      <c r="S102" s="69">
        <f>SUM(F102:Q102)</f>
        <v/>
      </c>
      <c r="T102" s="69">
        <f>+IFERROR($S102/T$5,0)</f>
        <v/>
      </c>
    </row>
    <row r="103" ht="15" customHeight="1">
      <c r="C103" s="16" t="inlineStr">
        <is>
          <t>6100-0040</t>
        </is>
      </c>
      <c r="D103" s="55" t="inlineStr">
        <is>
          <t>Elevator Answer Service</t>
        </is>
      </c>
      <c r="E103" s="69" t="n"/>
      <c r="F103" s="70" t="n">
        <v>0</v>
      </c>
      <c r="G103" s="70" t="n">
        <v>0</v>
      </c>
      <c r="H103" s="70" t="n">
        <v>0</v>
      </c>
      <c r="I103" s="70" t="n">
        <v>0</v>
      </c>
      <c r="J103" s="70" t="n">
        <v>0</v>
      </c>
      <c r="K103" s="70" t="n">
        <v>0</v>
      </c>
      <c r="L103" s="70" t="n">
        <v>0</v>
      </c>
      <c r="M103" s="70" t="n">
        <v>0</v>
      </c>
      <c r="N103" s="70" t="n">
        <v>0</v>
      </c>
      <c r="O103" s="70" t="n">
        <v>0</v>
      </c>
      <c r="P103" s="70" t="n">
        <v>0</v>
      </c>
      <c r="Q103" s="70" t="n">
        <v>0</v>
      </c>
      <c r="R103" s="69" t="n"/>
      <c r="S103" s="69">
        <f>SUM(F103:Q103)</f>
        <v/>
      </c>
      <c r="T103" s="69">
        <f>+IFERROR($S103/T$5,0)</f>
        <v/>
      </c>
    </row>
    <row r="104" ht="15" customHeight="1">
      <c r="C104" s="16" t="inlineStr">
        <is>
          <t>6100-0050</t>
        </is>
      </c>
      <c r="D104" s="55" t="inlineStr">
        <is>
          <t>Elevator Contract</t>
        </is>
      </c>
      <c r="E104" s="69" t="n"/>
      <c r="F104" s="70" t="n">
        <v>0</v>
      </c>
      <c r="G104" s="70" t="n">
        <v>0</v>
      </c>
      <c r="H104" s="70" t="n">
        <v>0</v>
      </c>
      <c r="I104" s="70" t="n">
        <v>0</v>
      </c>
      <c r="J104" s="70" t="n">
        <v>0</v>
      </c>
      <c r="K104" s="70" t="n">
        <v>0</v>
      </c>
      <c r="L104" s="70" t="n">
        <v>0</v>
      </c>
      <c r="M104" s="70" t="n">
        <v>0</v>
      </c>
      <c r="N104" s="70" t="n">
        <v>0</v>
      </c>
      <c r="O104" s="70" t="n">
        <v>0</v>
      </c>
      <c r="P104" s="70" t="n">
        <v>0</v>
      </c>
      <c r="Q104" s="70" t="n">
        <v>0</v>
      </c>
      <c r="R104" s="69" t="n"/>
      <c r="S104" s="69">
        <f>SUM(F104:Q104)</f>
        <v/>
      </c>
      <c r="T104" s="69">
        <f>+IFERROR($S104/T$5,0)</f>
        <v/>
      </c>
    </row>
    <row r="105" ht="15" customHeight="1">
      <c r="C105" s="16" t="inlineStr">
        <is>
          <t>6100-0060</t>
        </is>
      </c>
      <c r="D105" s="55" t="inlineStr">
        <is>
          <t>Elevator Phone</t>
        </is>
      </c>
      <c r="E105" s="69" t="n"/>
      <c r="F105" s="70" t="n">
        <v>0</v>
      </c>
      <c r="G105" s="70" t="n">
        <v>0</v>
      </c>
      <c r="H105" s="70" t="n">
        <v>0</v>
      </c>
      <c r="I105" s="70" t="n">
        <v>0</v>
      </c>
      <c r="J105" s="70" t="n">
        <v>0</v>
      </c>
      <c r="K105" s="70" t="n">
        <v>0</v>
      </c>
      <c r="L105" s="70" t="n">
        <v>0</v>
      </c>
      <c r="M105" s="70" t="n">
        <v>0</v>
      </c>
      <c r="N105" s="70" t="n">
        <v>0</v>
      </c>
      <c r="O105" s="70" t="n">
        <v>0</v>
      </c>
      <c r="P105" s="70" t="n">
        <v>0</v>
      </c>
      <c r="Q105" s="70" t="n">
        <v>0</v>
      </c>
      <c r="R105" s="69" t="n"/>
      <c r="S105" s="69">
        <f>SUM(F105:Q105)</f>
        <v/>
      </c>
      <c r="T105" s="69">
        <f>+IFERROR($S105/T$5,0)</f>
        <v/>
      </c>
    </row>
    <row r="106" ht="15" customHeight="1">
      <c r="C106" s="16" t="inlineStr">
        <is>
          <t>6100-0062</t>
        </is>
      </c>
      <c r="D106" s="55" t="inlineStr">
        <is>
          <t>Elevator R&amp;M</t>
        </is>
      </c>
      <c r="E106" s="69" t="n"/>
      <c r="F106" s="70" t="n">
        <v>0</v>
      </c>
      <c r="G106" s="70" t="n">
        <v>0</v>
      </c>
      <c r="H106" s="70" t="n">
        <v>0</v>
      </c>
      <c r="I106" s="70" t="n">
        <v>0</v>
      </c>
      <c r="J106" s="70" t="n">
        <v>0</v>
      </c>
      <c r="K106" s="70" t="n">
        <v>0</v>
      </c>
      <c r="L106" s="70" t="n">
        <v>0</v>
      </c>
      <c r="M106" s="70" t="n">
        <v>0</v>
      </c>
      <c r="N106" s="70" t="n">
        <v>0</v>
      </c>
      <c r="O106" s="70" t="n">
        <v>0</v>
      </c>
      <c r="P106" s="70" t="n">
        <v>0</v>
      </c>
      <c r="Q106" s="70" t="n">
        <v>0</v>
      </c>
      <c r="R106" s="69" t="n"/>
      <c r="S106" s="69">
        <f>SUM(F106:Q106)</f>
        <v/>
      </c>
      <c r="T106" s="69">
        <f>+IFERROR($S106/T$5,0)</f>
        <v/>
      </c>
    </row>
    <row r="107" ht="15" customHeight="1">
      <c r="C107" s="16" t="inlineStr">
        <is>
          <t>6100-0070</t>
        </is>
      </c>
      <c r="D107" s="55" t="inlineStr">
        <is>
          <t>Fire Extinguisher Service</t>
        </is>
      </c>
      <c r="E107" s="69" t="n"/>
      <c r="F107" s="70" t="n">
        <v>0</v>
      </c>
      <c r="G107" s="70" t="n">
        <v>0</v>
      </c>
      <c r="H107" s="70" t="n">
        <v>0</v>
      </c>
      <c r="I107" s="70" t="n">
        <v>0</v>
      </c>
      <c r="J107" s="70" t="n">
        <v>0</v>
      </c>
      <c r="K107" s="70" t="n">
        <v>0</v>
      </c>
      <c r="L107" s="70" t="n">
        <v>0</v>
      </c>
      <c r="M107" s="70" t="n">
        <v>0</v>
      </c>
      <c r="N107" s="70" t="n">
        <v>0</v>
      </c>
      <c r="O107" s="70" t="n">
        <v>0</v>
      </c>
      <c r="P107" s="70" t="n">
        <v>0</v>
      </c>
      <c r="Q107" s="70" t="n">
        <v>0</v>
      </c>
      <c r="R107" s="69" t="n"/>
      <c r="S107" s="69">
        <f>SUM(F107:Q107)</f>
        <v/>
      </c>
      <c r="T107" s="69">
        <f>+IFERROR($S107/T$5,0)</f>
        <v/>
      </c>
    </row>
    <row r="108" ht="15" customHeight="1">
      <c r="C108" s="16" t="inlineStr">
        <is>
          <t>6100-0075</t>
        </is>
      </c>
      <c r="D108" s="55" t="inlineStr">
        <is>
          <t>Gas Pipe Administration</t>
        </is>
      </c>
      <c r="E108" s="69" t="n"/>
      <c r="F108" s="70" t="n">
        <v>0</v>
      </c>
      <c r="G108" s="70" t="n">
        <v>0</v>
      </c>
      <c r="H108" s="70" t="n">
        <v>0</v>
      </c>
      <c r="I108" s="70" t="n">
        <v>0</v>
      </c>
      <c r="J108" s="70" t="n">
        <v>0</v>
      </c>
      <c r="K108" s="70" t="n">
        <v>0</v>
      </c>
      <c r="L108" s="70" t="n">
        <v>0</v>
      </c>
      <c r="M108" s="70" t="n">
        <v>0</v>
      </c>
      <c r="N108" s="70" t="n">
        <v>0</v>
      </c>
      <c r="O108" s="70" t="n">
        <v>0</v>
      </c>
      <c r="P108" s="70" t="n">
        <v>0</v>
      </c>
      <c r="Q108" s="70" t="n">
        <v>0</v>
      </c>
      <c r="R108" s="69" t="n"/>
      <c r="S108" s="69">
        <f>SUM(F108:Q108)</f>
        <v/>
      </c>
      <c r="T108" s="69">
        <f>+IFERROR($S108/T$5,0)</f>
        <v/>
      </c>
    </row>
    <row r="109" ht="15" customHeight="1">
      <c r="C109" s="16" t="inlineStr">
        <is>
          <t>6100-0080</t>
        </is>
      </c>
      <c r="D109" s="55" t="inlineStr">
        <is>
          <t>HVAC Contract</t>
        </is>
      </c>
      <c r="E109" s="69" t="n"/>
      <c r="F109" s="70" t="n">
        <v>0</v>
      </c>
      <c r="G109" s="70" t="n">
        <v>0</v>
      </c>
      <c r="H109" s="70" t="n">
        <v>0</v>
      </c>
      <c r="I109" s="70" t="n">
        <v>0</v>
      </c>
      <c r="J109" s="70" t="n">
        <v>0</v>
      </c>
      <c r="K109" s="70" t="n">
        <v>0</v>
      </c>
      <c r="L109" s="70" t="n">
        <v>0</v>
      </c>
      <c r="M109" s="70" t="n">
        <v>0</v>
      </c>
      <c r="N109" s="70" t="n">
        <v>0</v>
      </c>
      <c r="O109" s="70" t="n">
        <v>0</v>
      </c>
      <c r="P109" s="70" t="n">
        <v>0</v>
      </c>
      <c r="Q109" s="70" t="n">
        <v>894.3</v>
      </c>
      <c r="R109" s="69" t="n"/>
      <c r="S109" s="69">
        <f>SUM(F109:Q109)</f>
        <v/>
      </c>
      <c r="T109" s="69">
        <f>+IFERROR($S109/T$5,0)</f>
        <v/>
      </c>
    </row>
    <row r="110" ht="15" customHeight="1">
      <c r="C110" s="16" t="inlineStr">
        <is>
          <t>6100-0084</t>
        </is>
      </c>
      <c r="D110" s="55" t="inlineStr">
        <is>
          <t>Janitorial Service</t>
        </is>
      </c>
      <c r="E110" s="69" t="n"/>
      <c r="F110" s="70" t="n">
        <v>0</v>
      </c>
      <c r="G110" s="70" t="n">
        <v>0</v>
      </c>
      <c r="H110" s="70" t="n">
        <v>0</v>
      </c>
      <c r="I110" s="70" t="n">
        <v>0</v>
      </c>
      <c r="J110" s="70" t="n">
        <v>0</v>
      </c>
      <c r="K110" s="70" t="n">
        <v>0</v>
      </c>
      <c r="L110" s="70" t="n">
        <v>0</v>
      </c>
      <c r="M110" s="70" t="n">
        <v>0</v>
      </c>
      <c r="N110" s="70" t="n">
        <v>0</v>
      </c>
      <c r="O110" s="70" t="n">
        <v>0</v>
      </c>
      <c r="P110" s="70" t="n">
        <v>0</v>
      </c>
      <c r="Q110" s="70" t="n">
        <v>0</v>
      </c>
      <c r="R110" s="69" t="n"/>
      <c r="S110" s="69">
        <f>SUM(F110:Q110)</f>
        <v/>
      </c>
      <c r="T110" s="69">
        <f>+IFERROR($S110/T$5,0)</f>
        <v/>
      </c>
    </row>
    <row r="111" ht="15" customHeight="1">
      <c r="C111" s="16" t="inlineStr">
        <is>
          <t>6100-0088</t>
        </is>
      </c>
      <c r="D111" s="55" t="inlineStr">
        <is>
          <t>Janitorial Supplies</t>
        </is>
      </c>
      <c r="E111" s="69" t="n"/>
      <c r="F111" s="70" t="n">
        <v>0</v>
      </c>
      <c r="G111" s="70" t="n">
        <v>0</v>
      </c>
      <c r="H111" s="70" t="n">
        <v>0</v>
      </c>
      <c r="I111" s="70" t="n">
        <v>0</v>
      </c>
      <c r="J111" s="70" t="n">
        <v>0</v>
      </c>
      <c r="K111" s="70" t="n">
        <v>0</v>
      </c>
      <c r="L111" s="70" t="n">
        <v>0</v>
      </c>
      <c r="M111" s="70" t="n">
        <v>0</v>
      </c>
      <c r="N111" s="70" t="n">
        <v>0</v>
      </c>
      <c r="O111" s="70" t="n">
        <v>0</v>
      </c>
      <c r="P111" s="70" t="n">
        <v>0</v>
      </c>
      <c r="Q111" s="70" t="n">
        <v>0</v>
      </c>
      <c r="R111" s="69" t="n"/>
      <c r="S111" s="69">
        <f>SUM(F111:Q111)</f>
        <v/>
      </c>
      <c r="T111" s="69">
        <f>+IFERROR($S111/T$5,0)</f>
        <v/>
      </c>
    </row>
    <row r="112" ht="15" customHeight="1">
      <c r="C112" s="16" t="inlineStr">
        <is>
          <t>6100-0090</t>
        </is>
      </c>
      <c r="D112" s="55" t="inlineStr">
        <is>
          <t>Interior Foliage</t>
        </is>
      </c>
      <c r="E112" s="69" t="n"/>
      <c r="F112" s="70" t="n">
        <v>0</v>
      </c>
      <c r="G112" s="70" t="n">
        <v>0</v>
      </c>
      <c r="H112" s="70" t="n">
        <v>0</v>
      </c>
      <c r="I112" s="70" t="n">
        <v>0</v>
      </c>
      <c r="J112" s="70" t="n">
        <v>0</v>
      </c>
      <c r="K112" s="70" t="n">
        <v>0</v>
      </c>
      <c r="L112" s="70" t="n">
        <v>0</v>
      </c>
      <c r="M112" s="70" t="n">
        <v>0</v>
      </c>
      <c r="N112" s="70" t="n">
        <v>0</v>
      </c>
      <c r="O112" s="70" t="n">
        <v>0</v>
      </c>
      <c r="P112" s="70" t="n">
        <v>0</v>
      </c>
      <c r="Q112" s="70" t="n">
        <v>0</v>
      </c>
      <c r="R112" s="69" t="n"/>
      <c r="S112" s="69">
        <f>SUM(F112:Q112)</f>
        <v/>
      </c>
      <c r="T112" s="69">
        <f>+IFERROR($S112/T$5,0)</f>
        <v/>
      </c>
    </row>
    <row r="113" ht="15" customHeight="1">
      <c r="C113" s="16" t="inlineStr">
        <is>
          <t>6100-0130</t>
        </is>
      </c>
      <c r="D113" s="55" t="inlineStr">
        <is>
          <t>Landscaping Contract</t>
        </is>
      </c>
      <c r="E113" s="69" t="n"/>
      <c r="F113" s="70" t="n">
        <v>2600</v>
      </c>
      <c r="G113" s="70" t="n">
        <v>2600</v>
      </c>
      <c r="H113" s="70" t="n">
        <v>2600</v>
      </c>
      <c r="I113" s="70" t="n">
        <v>2600</v>
      </c>
      <c r="J113" s="70" t="n">
        <v>2600</v>
      </c>
      <c r="K113" s="70" t="n">
        <v>2600</v>
      </c>
      <c r="L113" s="70" t="n">
        <v>2600</v>
      </c>
      <c r="M113" s="70" t="n">
        <v>2600</v>
      </c>
      <c r="N113" s="70" t="n">
        <v>2600</v>
      </c>
      <c r="O113" s="70" t="n">
        <v>2600</v>
      </c>
      <c r="P113" s="70" t="n">
        <v>2600</v>
      </c>
      <c r="Q113" s="70" t="n">
        <v>2600</v>
      </c>
      <c r="R113" s="69" t="n"/>
      <c r="S113" s="69">
        <f>SUM(F113:Q113)</f>
        <v/>
      </c>
      <c r="T113" s="69">
        <f>+IFERROR($S113/T$5,0)</f>
        <v/>
      </c>
    </row>
    <row r="114" ht="15" customHeight="1">
      <c r="C114" s="16" t="inlineStr">
        <is>
          <t>6100-0140</t>
        </is>
      </c>
      <c r="D114" s="55" t="inlineStr">
        <is>
          <t>Landscaping Other</t>
        </is>
      </c>
      <c r="E114" s="69" t="n"/>
      <c r="F114" s="70" t="n">
        <v>280.18</v>
      </c>
      <c r="G114" s="70" t="n">
        <v>76.08</v>
      </c>
      <c r="H114" s="70" t="n">
        <v>52.67</v>
      </c>
      <c r="I114" s="70" t="n">
        <v>97.05</v>
      </c>
      <c r="J114" s="70" t="n">
        <v>306.68</v>
      </c>
      <c r="K114" s="70" t="n">
        <v>0</v>
      </c>
      <c r="L114" s="70" t="n">
        <v>0</v>
      </c>
      <c r="M114" s="70" t="n">
        <v>84</v>
      </c>
      <c r="N114" s="70" t="n">
        <v>238.84</v>
      </c>
      <c r="O114" s="70" t="n">
        <v>0</v>
      </c>
      <c r="P114" s="70" t="n">
        <v>0</v>
      </c>
      <c r="Q114" s="70" t="n">
        <v>0</v>
      </c>
      <c r="R114" s="69" t="n"/>
      <c r="S114" s="69">
        <f>SUM(F114:Q114)</f>
        <v/>
      </c>
      <c r="T114" s="69">
        <f>+IFERROR($S114/T$5,0)</f>
        <v/>
      </c>
    </row>
    <row r="115" ht="15" customHeight="1">
      <c r="C115" s="16" t="inlineStr">
        <is>
          <t>6100-0150</t>
        </is>
      </c>
      <c r="D115" s="55" t="inlineStr">
        <is>
          <t>Pool Service</t>
        </is>
      </c>
      <c r="E115" s="69" t="n"/>
      <c r="F115" s="70" t="n">
        <v>650</v>
      </c>
      <c r="G115" s="70" t="n">
        <v>914</v>
      </c>
      <c r="H115" s="70" t="n">
        <v>650</v>
      </c>
      <c r="I115" s="70" t="n">
        <v>868.24</v>
      </c>
      <c r="J115" s="70" t="n">
        <v>650</v>
      </c>
      <c r="K115" s="70" t="n">
        <v>516.71</v>
      </c>
      <c r="L115" s="70" t="n">
        <v>503.38</v>
      </c>
      <c r="M115" s="70" t="n">
        <v>513.52</v>
      </c>
      <c r="N115" s="70" t="n">
        <v>527.04</v>
      </c>
      <c r="O115" s="70" t="n">
        <v>650</v>
      </c>
      <c r="P115" s="70" t="n">
        <v>0</v>
      </c>
      <c r="Q115" s="70" t="n">
        <v>650</v>
      </c>
      <c r="R115" s="69" t="n"/>
      <c r="S115" s="69">
        <f>SUM(F115:Q115)</f>
        <v/>
      </c>
      <c r="T115" s="69">
        <f>+IFERROR($S115/T$5,0)</f>
        <v/>
      </c>
    </row>
    <row r="116" ht="15" customHeight="1">
      <c r="C116" s="16" t="inlineStr">
        <is>
          <t>6100-0160</t>
        </is>
      </c>
      <c r="D116" s="55" t="inlineStr">
        <is>
          <t>Misc Contract Services</t>
        </is>
      </c>
      <c r="E116" s="69" t="n"/>
      <c r="F116" s="70" t="n">
        <v>0</v>
      </c>
      <c r="G116" s="70" t="n">
        <v>0</v>
      </c>
      <c r="H116" s="70" t="n">
        <v>0</v>
      </c>
      <c r="I116" s="70" t="n">
        <v>0</v>
      </c>
      <c r="J116" s="70" t="n">
        <v>0</v>
      </c>
      <c r="K116" s="70" t="n">
        <v>0</v>
      </c>
      <c r="L116" s="70" t="n">
        <v>0</v>
      </c>
      <c r="M116" s="70" t="n">
        <v>314</v>
      </c>
      <c r="N116" s="70" t="n">
        <v>314</v>
      </c>
      <c r="O116" s="70" t="n">
        <v>469.88</v>
      </c>
      <c r="P116" s="70" t="n">
        <v>305.88</v>
      </c>
      <c r="Q116" s="70" t="n">
        <v>469.88</v>
      </c>
      <c r="R116" s="69" t="n"/>
      <c r="S116" s="69">
        <f>SUM(F116:Q116)</f>
        <v/>
      </c>
      <c r="T116" s="69">
        <f>+IFERROR($S116/T$5,0)</f>
        <v/>
      </c>
    </row>
    <row r="117" ht="15" customHeight="1">
      <c r="C117" s="16" t="inlineStr">
        <is>
          <t>6100-0163</t>
        </is>
      </c>
      <c r="D117" s="55" t="inlineStr">
        <is>
          <t>Musak-Music Services</t>
        </is>
      </c>
      <c r="E117" s="69" t="n"/>
      <c r="F117" s="70" t="n">
        <v>0</v>
      </c>
      <c r="G117" s="70" t="n">
        <v>0</v>
      </c>
      <c r="H117" s="70" t="n">
        <v>0</v>
      </c>
      <c r="I117" s="70" t="n">
        <v>0</v>
      </c>
      <c r="J117" s="70" t="n">
        <v>0</v>
      </c>
      <c r="K117" s="70" t="n">
        <v>0</v>
      </c>
      <c r="L117" s="70" t="n">
        <v>0</v>
      </c>
      <c r="M117" s="70" t="n">
        <v>0</v>
      </c>
      <c r="N117" s="70" t="n">
        <v>0</v>
      </c>
      <c r="O117" s="70" t="n">
        <v>0</v>
      </c>
      <c r="P117" s="70" t="n">
        <v>0</v>
      </c>
      <c r="Q117" s="70" t="n">
        <v>0</v>
      </c>
      <c r="R117" s="69" t="n"/>
      <c r="S117" s="69">
        <f>SUM(F117:Q117)</f>
        <v/>
      </c>
      <c r="T117" s="69">
        <f>+IFERROR($S117/T$5,0)</f>
        <v/>
      </c>
    </row>
    <row r="118" ht="15" customHeight="1">
      <c r="C118" s="16" t="inlineStr">
        <is>
          <t>6100-0165</t>
        </is>
      </c>
      <c r="D118" s="55" t="inlineStr">
        <is>
          <t>Office Furniture Lease</t>
        </is>
      </c>
      <c r="E118" s="69" t="n"/>
      <c r="F118" s="70" t="n">
        <v>0</v>
      </c>
      <c r="G118" s="70" t="n">
        <v>0</v>
      </c>
      <c r="H118" s="70" t="n">
        <v>0</v>
      </c>
      <c r="I118" s="70" t="n">
        <v>0</v>
      </c>
      <c r="J118" s="70" t="n">
        <v>0</v>
      </c>
      <c r="K118" s="70" t="n">
        <v>0</v>
      </c>
      <c r="L118" s="70" t="n">
        <v>0</v>
      </c>
      <c r="M118" s="70" t="n">
        <v>0</v>
      </c>
      <c r="N118" s="70" t="n">
        <v>0</v>
      </c>
      <c r="O118" s="70" t="n">
        <v>0</v>
      </c>
      <c r="P118" s="70" t="n">
        <v>0</v>
      </c>
      <c r="Q118" s="70" t="n">
        <v>0</v>
      </c>
      <c r="R118" s="69" t="n"/>
      <c r="S118" s="69">
        <f>SUM(F118:Q118)</f>
        <v/>
      </c>
      <c r="T118" s="69">
        <f>+IFERROR($S118/T$5,0)</f>
        <v/>
      </c>
    </row>
    <row r="119" ht="15" customHeight="1">
      <c r="C119" s="16" t="inlineStr">
        <is>
          <t>6100-0170</t>
        </is>
      </c>
      <c r="D119" s="55" t="inlineStr">
        <is>
          <t>Pest Control</t>
        </is>
      </c>
      <c r="E119" s="69" t="n"/>
      <c r="F119" s="70" t="n">
        <v>650</v>
      </c>
      <c r="G119" s="70" t="n">
        <v>2133.58</v>
      </c>
      <c r="H119" s="70" t="n">
        <v>445</v>
      </c>
      <c r="I119" s="70" t="n">
        <v>347</v>
      </c>
      <c r="J119" s="70" t="n">
        <v>195</v>
      </c>
      <c r="K119" s="70" t="n">
        <v>195</v>
      </c>
      <c r="L119" s="70" t="n">
        <v>375</v>
      </c>
      <c r="M119" s="70" t="n">
        <v>775</v>
      </c>
      <c r="N119" s="70" t="n">
        <v>670</v>
      </c>
      <c r="O119" s="70" t="n">
        <v>335</v>
      </c>
      <c r="P119" s="70" t="n">
        <v>630</v>
      </c>
      <c r="Q119" s="70" t="n">
        <v>625</v>
      </c>
      <c r="R119" s="69" t="n"/>
      <c r="S119" s="69">
        <f>SUM(F119:Q119)</f>
        <v/>
      </c>
      <c r="T119" s="69">
        <f>+IFERROR($S119/T$5,0)</f>
        <v/>
      </c>
    </row>
    <row r="120" ht="15" customHeight="1">
      <c r="C120" s="16" t="inlineStr">
        <is>
          <t>6100-0171</t>
        </is>
      </c>
      <c r="D120" s="55" t="inlineStr">
        <is>
          <t>Power Wash Contract</t>
        </is>
      </c>
      <c r="E120" s="69" t="n"/>
      <c r="F120" s="70" t="n">
        <v>0</v>
      </c>
      <c r="G120" s="70" t="n">
        <v>0</v>
      </c>
      <c r="H120" s="70" t="n">
        <v>0</v>
      </c>
      <c r="I120" s="70" t="n">
        <v>0</v>
      </c>
      <c r="J120" s="70" t="n">
        <v>0</v>
      </c>
      <c r="K120" s="70" t="n">
        <v>0</v>
      </c>
      <c r="L120" s="70" t="n">
        <v>0</v>
      </c>
      <c r="M120" s="70" t="n">
        <v>0</v>
      </c>
      <c r="N120" s="70" t="n">
        <v>0</v>
      </c>
      <c r="O120" s="70" t="n">
        <v>0</v>
      </c>
      <c r="P120" s="70" t="n">
        <v>0</v>
      </c>
      <c r="Q120" s="70" t="n">
        <v>0</v>
      </c>
      <c r="R120" s="69" t="n"/>
      <c r="S120" s="69">
        <f>SUM(F120:Q120)</f>
        <v/>
      </c>
      <c r="T120" s="69">
        <f>+IFERROR($S120/T$5,0)</f>
        <v/>
      </c>
    </row>
    <row r="121" ht="15" customHeight="1">
      <c r="C121" s="16" t="inlineStr">
        <is>
          <t>6100-0180</t>
        </is>
      </c>
      <c r="D121" s="55" t="inlineStr">
        <is>
          <t>Security-Guard/Patrol</t>
        </is>
      </c>
      <c r="E121" s="69" t="n"/>
      <c r="F121" s="70" t="n">
        <v>1300</v>
      </c>
      <c r="G121" s="70" t="n">
        <v>1300</v>
      </c>
      <c r="H121" s="70" t="n">
        <v>1300</v>
      </c>
      <c r="I121" s="70" t="n">
        <v>1300</v>
      </c>
      <c r="J121" s="70" t="n">
        <v>1300</v>
      </c>
      <c r="K121" s="70" t="n">
        <v>1300</v>
      </c>
      <c r="L121" s="70" t="n">
        <v>1300</v>
      </c>
      <c r="M121" s="70" t="n">
        <v>1300</v>
      </c>
      <c r="N121" s="70" t="n">
        <v>1300</v>
      </c>
      <c r="O121" s="70" t="n">
        <v>1300</v>
      </c>
      <c r="P121" s="70" t="n">
        <v>1300</v>
      </c>
      <c r="Q121" s="70" t="n">
        <v>1300</v>
      </c>
      <c r="R121" s="69" t="n"/>
      <c r="S121" s="69">
        <f>SUM(F121:Q121)</f>
        <v/>
      </c>
      <c r="T121" s="69">
        <f>+IFERROR($S121/T$5,0)</f>
        <v/>
      </c>
    </row>
    <row r="122" ht="15" customHeight="1">
      <c r="C122" s="16" t="inlineStr">
        <is>
          <t>6100-0200</t>
        </is>
      </c>
      <c r="D122" s="55" t="inlineStr">
        <is>
          <t>Security/Fire Alarm Monitoring</t>
        </is>
      </c>
      <c r="E122" s="69" t="n"/>
      <c r="F122" s="70" t="n">
        <v>89.84999999999999</v>
      </c>
      <c r="G122" s="70" t="n">
        <v>89.84999999999999</v>
      </c>
      <c r="H122" s="70" t="n">
        <v>89.84999999999999</v>
      </c>
      <c r="I122" s="70" t="n">
        <v>179.7</v>
      </c>
      <c r="J122" s="70" t="n">
        <v>89.84999999999999</v>
      </c>
      <c r="K122" s="70" t="n">
        <v>0</v>
      </c>
      <c r="L122" s="70" t="n">
        <v>89.84999999999999</v>
      </c>
      <c r="M122" s="70" t="n">
        <v>89.84999999999999</v>
      </c>
      <c r="N122" s="70" t="n">
        <v>89.84999999999999</v>
      </c>
      <c r="O122" s="70" t="n">
        <v>89.84999999999999</v>
      </c>
      <c r="P122" s="70" t="n">
        <v>89.84999999999999</v>
      </c>
      <c r="Q122" s="70" t="n">
        <v>89.84999999999999</v>
      </c>
      <c r="R122" s="69" t="n"/>
      <c r="S122" s="69">
        <f>SUM(F122:Q122)</f>
        <v/>
      </c>
      <c r="T122" s="69">
        <f>+IFERROR($S122/T$5,0)</f>
        <v/>
      </c>
    </row>
    <row r="123" ht="15" customHeight="1">
      <c r="C123" s="16" t="inlineStr">
        <is>
          <t>6100-0205</t>
        </is>
      </c>
      <c r="D123" s="55" t="inlineStr">
        <is>
          <t>Audit &amp; Tax Preparation</t>
        </is>
      </c>
      <c r="E123" s="69" t="n"/>
      <c r="F123" s="70" t="n">
        <v>0</v>
      </c>
      <c r="G123" s="70" t="n">
        <v>0</v>
      </c>
      <c r="H123" s="70" t="n">
        <v>0</v>
      </c>
      <c r="I123" s="70" t="n">
        <v>0</v>
      </c>
      <c r="J123" s="70" t="n">
        <v>0</v>
      </c>
      <c r="K123" s="70" t="n">
        <v>0</v>
      </c>
      <c r="L123" s="70" t="n">
        <v>0</v>
      </c>
      <c r="M123" s="70" t="n">
        <v>0</v>
      </c>
      <c r="N123" s="70" t="n">
        <v>0</v>
      </c>
      <c r="O123" s="70" t="n">
        <v>0</v>
      </c>
      <c r="P123" s="70" t="n">
        <v>0</v>
      </c>
      <c r="Q123" s="70" t="n">
        <v>0</v>
      </c>
      <c r="R123" s="69" t="n"/>
      <c r="S123" s="69">
        <f>SUM(F123:Q123)</f>
        <v/>
      </c>
      <c r="T123" s="69">
        <f>+IFERROR($S123/T$5,0)</f>
        <v/>
      </c>
    </row>
    <row r="124" ht="15" customHeight="1">
      <c r="C124" s="16" t="inlineStr">
        <is>
          <t>6100-0210</t>
        </is>
      </c>
      <c r="D124" s="55" t="inlineStr">
        <is>
          <t>Sweeping/Snow Removal Service</t>
        </is>
      </c>
      <c r="E124" s="69" t="n"/>
      <c r="F124" s="70" t="n">
        <v>0</v>
      </c>
      <c r="G124" s="70" t="n">
        <v>0</v>
      </c>
      <c r="H124" s="70" t="n">
        <v>0</v>
      </c>
      <c r="I124" s="70" t="n">
        <v>0</v>
      </c>
      <c r="J124" s="70" t="n">
        <v>0</v>
      </c>
      <c r="K124" s="70" t="n">
        <v>0</v>
      </c>
      <c r="L124" s="70" t="n">
        <v>0</v>
      </c>
      <c r="M124" s="70" t="n">
        <v>0</v>
      </c>
      <c r="N124" s="70" t="n">
        <v>0</v>
      </c>
      <c r="O124" s="70" t="n">
        <v>0</v>
      </c>
      <c r="P124" s="70" t="n">
        <v>0</v>
      </c>
      <c r="Q124" s="70" t="n">
        <v>0</v>
      </c>
      <c r="R124" s="69" t="n"/>
      <c r="S124" s="69">
        <f>SUM(F124:Q124)</f>
        <v/>
      </c>
      <c r="T124" s="69">
        <f>+IFERROR($S124/T$5,0)</f>
        <v/>
      </c>
    </row>
    <row r="125" ht="15" customHeight="1">
      <c r="C125" s="16" t="inlineStr">
        <is>
          <t>6100-0216</t>
        </is>
      </c>
      <c r="D125" s="55" t="inlineStr">
        <is>
          <t>Washer/Dryer Contract</t>
        </is>
      </c>
      <c r="E125" s="69" t="n"/>
      <c r="F125" s="70" t="n">
        <v>0</v>
      </c>
      <c r="G125" s="70" t="n">
        <v>0</v>
      </c>
      <c r="H125" s="70" t="n">
        <v>0</v>
      </c>
      <c r="I125" s="70" t="n">
        <v>0</v>
      </c>
      <c r="J125" s="70" t="n">
        <v>0</v>
      </c>
      <c r="K125" s="70" t="n">
        <v>0</v>
      </c>
      <c r="L125" s="70" t="n">
        <v>0</v>
      </c>
      <c r="M125" s="70" t="n">
        <v>0</v>
      </c>
      <c r="N125" s="70" t="n">
        <v>0</v>
      </c>
      <c r="O125" s="70" t="n">
        <v>0</v>
      </c>
      <c r="P125" s="70" t="n">
        <v>0</v>
      </c>
      <c r="Q125" s="70" t="n">
        <v>0</v>
      </c>
      <c r="R125" s="69" t="n"/>
      <c r="S125" s="69">
        <f>SUM(F125:Q125)</f>
        <v/>
      </c>
      <c r="T125" s="69">
        <f>+IFERROR($S125/T$5,0)</f>
        <v/>
      </c>
    </row>
    <row r="126" ht="15" customHeight="1">
      <c r="C126" s="16" t="inlineStr">
        <is>
          <t>6100-0220</t>
        </is>
      </c>
      <c r="D126" s="55" t="inlineStr">
        <is>
          <t>Water Treatment</t>
        </is>
      </c>
      <c r="E126" s="69" t="n"/>
      <c r="F126" s="70" t="n">
        <v>0</v>
      </c>
      <c r="G126" s="70" t="n">
        <v>0</v>
      </c>
      <c r="H126" s="70" t="n">
        <v>0</v>
      </c>
      <c r="I126" s="70" t="n">
        <v>0</v>
      </c>
      <c r="J126" s="70" t="n">
        <v>0</v>
      </c>
      <c r="K126" s="70" t="n">
        <v>0</v>
      </c>
      <c r="L126" s="70" t="n">
        <v>0</v>
      </c>
      <c r="M126" s="70" t="n">
        <v>0</v>
      </c>
      <c r="N126" s="70" t="n">
        <v>0</v>
      </c>
      <c r="O126" s="70" t="n">
        <v>0</v>
      </c>
      <c r="P126" s="70" t="n">
        <v>0</v>
      </c>
      <c r="Q126" s="70" t="n">
        <v>0</v>
      </c>
      <c r="R126" s="69" t="n"/>
      <c r="S126" s="69">
        <f>SUM(F126:Q126)</f>
        <v/>
      </c>
      <c r="T126" s="69">
        <f>+IFERROR($S126/T$5,0)</f>
        <v/>
      </c>
    </row>
    <row r="127" ht="15" customHeight="1">
      <c r="C127" s="16" t="inlineStr">
        <is>
          <t>6100-0230</t>
        </is>
      </c>
      <c r="D127" s="55" t="inlineStr">
        <is>
          <t>Window Washing</t>
        </is>
      </c>
      <c r="E127" s="69" t="n"/>
      <c r="F127" s="70" t="n">
        <v>0</v>
      </c>
      <c r="G127" s="70" t="n">
        <v>0</v>
      </c>
      <c r="H127" s="70" t="n">
        <v>0</v>
      </c>
      <c r="I127" s="70" t="n">
        <v>0</v>
      </c>
      <c r="J127" s="70" t="n">
        <v>0</v>
      </c>
      <c r="K127" s="70" t="n">
        <v>0</v>
      </c>
      <c r="L127" s="70" t="n">
        <v>0</v>
      </c>
      <c r="M127" s="70" t="n">
        <v>0</v>
      </c>
      <c r="N127" s="70" t="n">
        <v>0</v>
      </c>
      <c r="O127" s="70" t="n">
        <v>0</v>
      </c>
      <c r="P127" s="70" t="n">
        <v>0</v>
      </c>
      <c r="Q127" s="70" t="n">
        <v>0</v>
      </c>
      <c r="R127" s="69" t="n"/>
      <c r="S127" s="69">
        <f>SUM(F127:Q127)</f>
        <v/>
      </c>
      <c r="T127" s="69">
        <f>+IFERROR($S127/T$5,0)</f>
        <v/>
      </c>
    </row>
    <row r="128" ht="15" customHeight="1">
      <c r="C128" s="16" t="inlineStr">
        <is>
          <t>6100-0300</t>
        </is>
      </c>
      <c r="D128" s="55" t="inlineStr">
        <is>
          <t>Equipment Rental</t>
        </is>
      </c>
      <c r="E128" s="69" t="n"/>
      <c r="F128" s="70" t="n">
        <v>0</v>
      </c>
      <c r="G128" s="70" t="n">
        <v>0</v>
      </c>
      <c r="H128" s="70" t="n">
        <v>0</v>
      </c>
      <c r="I128" s="70" t="n">
        <v>0</v>
      </c>
      <c r="J128" s="70" t="n">
        <v>0</v>
      </c>
      <c r="K128" s="70" t="n">
        <v>0</v>
      </c>
      <c r="L128" s="70" t="n">
        <v>0</v>
      </c>
      <c r="M128" s="70" t="n">
        <v>0</v>
      </c>
      <c r="N128" s="70" t="n">
        <v>0</v>
      </c>
      <c r="O128" s="70" t="n">
        <v>0</v>
      </c>
      <c r="P128" s="70" t="n">
        <v>0</v>
      </c>
      <c r="Q128" s="70" t="n">
        <v>0</v>
      </c>
      <c r="R128" s="69" t="n"/>
      <c r="S128" s="69">
        <f>SUM(F128:Q128)</f>
        <v/>
      </c>
      <c r="T128" s="69">
        <f>+IFERROR($S128/T$5,0)</f>
        <v/>
      </c>
    </row>
    <row r="129" ht="15" customFormat="1" customHeight="1" s="2">
      <c r="C129" s="46" t="n"/>
      <c r="D129" s="9" t="inlineStr">
        <is>
          <t>TOTAL CONTRACT SERVICES</t>
        </is>
      </c>
      <c r="E129" s="71" t="n"/>
      <c r="F129" s="72">
        <f>SUM(F100:F128)</f>
        <v/>
      </c>
      <c r="G129" s="72">
        <f>SUM(G100:G128)</f>
        <v/>
      </c>
      <c r="H129" s="72">
        <f>SUM(H100:H128)</f>
        <v/>
      </c>
      <c r="I129" s="72">
        <f>SUM(I100:I128)</f>
        <v/>
      </c>
      <c r="J129" s="72">
        <f>SUM(J100:J128)</f>
        <v/>
      </c>
      <c r="K129" s="72">
        <f>SUM(K100:K128)</f>
        <v/>
      </c>
      <c r="L129" s="72">
        <f>SUM(L100:L128)</f>
        <v/>
      </c>
      <c r="M129" s="72">
        <f>SUM(M100:M128)</f>
        <v/>
      </c>
      <c r="N129" s="72">
        <f>SUM(N100:N128)</f>
        <v/>
      </c>
      <c r="O129" s="72">
        <f>SUM(O100:O128)</f>
        <v/>
      </c>
      <c r="P129" s="72">
        <f>SUM(P100:P128)</f>
        <v/>
      </c>
      <c r="Q129" s="72">
        <f>SUM(Q100:Q128)</f>
        <v/>
      </c>
      <c r="R129" s="72" t="n"/>
      <c r="S129" s="72">
        <f>SUM(S100:S128)</f>
        <v/>
      </c>
      <c r="T129" s="72">
        <f>SUM(T100:T128)</f>
        <v/>
      </c>
    </row>
    <row r="130" ht="5.1" customHeight="1">
      <c r="C130" s="45" t="n"/>
      <c r="D130" s="13" t="n"/>
      <c r="E130" s="33" t="n"/>
    </row>
    <row r="131" ht="15" customHeight="1">
      <c r="C131" s="46" t="inlineStr">
        <is>
          <t>6200-0000</t>
        </is>
      </c>
      <c r="D131" s="9" t="inlineStr">
        <is>
          <t>REPAIRS &amp; MAINTENANCE</t>
        </is>
      </c>
      <c r="E131" s="33" t="n"/>
    </row>
    <row r="132" ht="15" customHeight="1">
      <c r="C132" s="16" t="inlineStr">
        <is>
          <t>6200-0010</t>
        </is>
      </c>
      <c r="D132" s="55" t="inlineStr">
        <is>
          <t>Appliance Repair</t>
        </is>
      </c>
      <c r="E132" s="69" t="n"/>
      <c r="F132" s="68" t="n">
        <v>0</v>
      </c>
      <c r="G132" s="68" t="n">
        <v>16.16</v>
      </c>
      <c r="H132" s="68" t="n">
        <v>15.91</v>
      </c>
      <c r="I132" s="68" t="n">
        <v>18.32</v>
      </c>
      <c r="J132" s="68" t="n">
        <v>0</v>
      </c>
      <c r="K132" s="68" t="n">
        <v>0</v>
      </c>
      <c r="L132" s="68" t="n">
        <v>0</v>
      </c>
      <c r="M132" s="68" t="n">
        <v>0</v>
      </c>
      <c r="N132" s="68" t="n">
        <v>0</v>
      </c>
      <c r="O132" s="68" t="n">
        <v>63.1</v>
      </c>
      <c r="P132" s="68" t="n">
        <v>0</v>
      </c>
      <c r="Q132" s="68" t="n">
        <v>0</v>
      </c>
      <c r="R132" s="67" t="n"/>
      <c r="S132" s="67">
        <f>SUM(F132:Q132)</f>
        <v/>
      </c>
      <c r="T132" s="67">
        <f>+IFERROR($S132/T$5,0)</f>
        <v/>
      </c>
    </row>
    <row r="133" ht="15" customHeight="1">
      <c r="C133" s="16" t="inlineStr">
        <is>
          <t>6200-0015</t>
        </is>
      </c>
      <c r="D133" s="55" t="inlineStr">
        <is>
          <t>Carpet/Floor Cleaning</t>
        </is>
      </c>
      <c r="E133" s="69" t="n"/>
      <c r="F133" s="70" t="n">
        <v>0</v>
      </c>
      <c r="G133" s="70" t="n">
        <v>647.5</v>
      </c>
      <c r="H133" s="70" t="n">
        <v>170</v>
      </c>
      <c r="I133" s="70" t="n">
        <v>570</v>
      </c>
      <c r="J133" s="70" t="n">
        <v>125</v>
      </c>
      <c r="K133" s="70" t="n">
        <v>100</v>
      </c>
      <c r="L133" s="70" t="n">
        <v>250</v>
      </c>
      <c r="M133" s="70" t="n">
        <v>500</v>
      </c>
      <c r="N133" s="70" t="n">
        <v>125</v>
      </c>
      <c r="O133" s="70" t="n">
        <v>175</v>
      </c>
      <c r="P133" s="70" t="n">
        <v>225</v>
      </c>
      <c r="Q133" s="70" t="n">
        <v>0</v>
      </c>
      <c r="R133" s="69" t="n"/>
      <c r="S133" s="69">
        <f>SUM(F133:Q133)</f>
        <v/>
      </c>
      <c r="T133" s="69">
        <f>+IFERROR($S133/T$5,0)</f>
        <v/>
      </c>
    </row>
    <row r="134" ht="15" customHeight="1">
      <c r="C134" s="16" t="inlineStr">
        <is>
          <t>6200-0017</t>
        </is>
      </c>
      <c r="D134" s="55" t="inlineStr">
        <is>
          <t>Boiler Repairs</t>
        </is>
      </c>
      <c r="E134" s="69" t="n"/>
      <c r="F134" s="70" t="n">
        <v>0</v>
      </c>
      <c r="G134" s="70" t="n">
        <v>0</v>
      </c>
      <c r="H134" s="70" t="n">
        <v>0</v>
      </c>
      <c r="I134" s="70" t="n">
        <v>0</v>
      </c>
      <c r="J134" s="70" t="n">
        <v>0</v>
      </c>
      <c r="K134" s="70" t="n">
        <v>0</v>
      </c>
      <c r="L134" s="70" t="n">
        <v>0</v>
      </c>
      <c r="M134" s="70" t="n">
        <v>0</v>
      </c>
      <c r="N134" s="70" t="n">
        <v>0</v>
      </c>
      <c r="O134" s="70" t="n">
        <v>0</v>
      </c>
      <c r="P134" s="70" t="n">
        <v>0</v>
      </c>
      <c r="Q134" s="70" t="n">
        <v>0</v>
      </c>
      <c r="R134" s="69" t="n"/>
      <c r="S134" s="69">
        <f>SUM(F134:Q134)</f>
        <v/>
      </c>
      <c r="T134" s="69">
        <f>+IFERROR($S134/T$5,0)</f>
        <v/>
      </c>
    </row>
    <row r="135" ht="15" customHeight="1">
      <c r="C135" s="16" t="inlineStr">
        <is>
          <t>6200-0020</t>
        </is>
      </c>
      <c r="D135" s="55" t="inlineStr">
        <is>
          <t>Carpet Repair</t>
        </is>
      </c>
      <c r="E135" s="69" t="n"/>
      <c r="F135" s="70" t="n">
        <v>0</v>
      </c>
      <c r="G135" s="70" t="n">
        <v>0</v>
      </c>
      <c r="H135" s="70" t="n">
        <v>0</v>
      </c>
      <c r="I135" s="70" t="n">
        <v>0</v>
      </c>
      <c r="J135" s="70" t="n">
        <v>0</v>
      </c>
      <c r="K135" s="70" t="n">
        <v>0</v>
      </c>
      <c r="L135" s="70" t="n">
        <v>0</v>
      </c>
      <c r="M135" s="70" t="n">
        <v>0</v>
      </c>
      <c r="N135" s="70" t="n">
        <v>0</v>
      </c>
      <c r="O135" s="70" t="n">
        <v>0</v>
      </c>
      <c r="P135" s="70" t="n">
        <v>0</v>
      </c>
      <c r="Q135" s="70" t="n">
        <v>0</v>
      </c>
      <c r="R135" s="69" t="n"/>
      <c r="S135" s="69">
        <f>SUM(F135:Q135)</f>
        <v/>
      </c>
      <c r="T135" s="69">
        <f>+IFERROR($S135/T$5,0)</f>
        <v/>
      </c>
    </row>
    <row r="136" ht="15" customHeight="1">
      <c r="C136" s="16" t="inlineStr">
        <is>
          <t>6200-0025</t>
        </is>
      </c>
      <c r="D136" s="55" t="inlineStr">
        <is>
          <t>Cart Maintenance</t>
        </is>
      </c>
      <c r="E136" s="69" t="n"/>
      <c r="F136" s="70" t="n">
        <v>0</v>
      </c>
      <c r="G136" s="70" t="n">
        <v>0</v>
      </c>
      <c r="H136" s="70" t="n">
        <v>0</v>
      </c>
      <c r="I136" s="70" t="n">
        <v>0</v>
      </c>
      <c r="J136" s="70" t="n">
        <v>0</v>
      </c>
      <c r="K136" s="70" t="n">
        <v>0</v>
      </c>
      <c r="L136" s="70" t="n">
        <v>0</v>
      </c>
      <c r="M136" s="70" t="n">
        <v>0</v>
      </c>
      <c r="N136" s="70" t="n">
        <v>0</v>
      </c>
      <c r="O136" s="70" t="n">
        <v>0</v>
      </c>
      <c r="P136" s="70" t="n">
        <v>0</v>
      </c>
      <c r="Q136" s="70" t="n">
        <v>0</v>
      </c>
      <c r="R136" s="69" t="n"/>
      <c r="S136" s="69">
        <f>SUM(F136:Q136)</f>
        <v/>
      </c>
      <c r="T136" s="69">
        <f>+IFERROR($S136/T$5,0)</f>
        <v/>
      </c>
    </row>
    <row r="137" ht="15" customHeight="1">
      <c r="C137" s="16" t="inlineStr">
        <is>
          <t>6200-0030</t>
        </is>
      </c>
      <c r="D137" s="55" t="inlineStr">
        <is>
          <t>Cleaning Supplies</t>
        </is>
      </c>
      <c r="E137" s="69" t="n"/>
      <c r="F137" s="70" t="n">
        <v>0</v>
      </c>
      <c r="G137" s="70" t="n">
        <v>51.79</v>
      </c>
      <c r="H137" s="70" t="n">
        <v>0</v>
      </c>
      <c r="I137" s="70" t="n">
        <v>0</v>
      </c>
      <c r="J137" s="70" t="n">
        <v>0</v>
      </c>
      <c r="K137" s="70" t="n">
        <v>0</v>
      </c>
      <c r="L137" s="70" t="n">
        <v>0</v>
      </c>
      <c r="M137" s="70" t="n">
        <v>32.18</v>
      </c>
      <c r="N137" s="70" t="n">
        <v>0</v>
      </c>
      <c r="O137" s="70" t="n">
        <v>0</v>
      </c>
      <c r="P137" s="70" t="n">
        <v>0</v>
      </c>
      <c r="Q137" s="70" t="n">
        <v>965.3200000000001</v>
      </c>
      <c r="R137" s="69" t="n"/>
      <c r="S137" s="69">
        <f>SUM(F137:Q137)</f>
        <v/>
      </c>
      <c r="T137" s="69">
        <f>+IFERROR($S137/T$5,0)</f>
        <v/>
      </c>
    </row>
    <row r="138" ht="15" customHeight="1">
      <c r="C138" s="16" t="inlineStr">
        <is>
          <t>6200-0040</t>
        </is>
      </c>
      <c r="D138" s="55" t="inlineStr">
        <is>
          <t>Copier/Fax/Computer Repair</t>
        </is>
      </c>
      <c r="E138" s="69" t="n"/>
      <c r="F138" s="70" t="n">
        <v>0</v>
      </c>
      <c r="G138" s="70" t="n">
        <v>0</v>
      </c>
      <c r="H138" s="70" t="n">
        <v>0</v>
      </c>
      <c r="I138" s="70" t="n">
        <v>0</v>
      </c>
      <c r="J138" s="70" t="n">
        <v>0</v>
      </c>
      <c r="K138" s="70" t="n">
        <v>0</v>
      </c>
      <c r="L138" s="70" t="n">
        <v>80</v>
      </c>
      <c r="M138" s="70" t="n">
        <v>0</v>
      </c>
      <c r="N138" s="70" t="n">
        <v>0</v>
      </c>
      <c r="O138" s="70" t="n">
        <v>172</v>
      </c>
      <c r="P138" s="70" t="n">
        <v>0</v>
      </c>
      <c r="Q138" s="70" t="n">
        <v>0</v>
      </c>
      <c r="R138" s="69" t="n"/>
      <c r="S138" s="69">
        <f>SUM(F138:Q138)</f>
        <v/>
      </c>
      <c r="T138" s="69">
        <f>+IFERROR($S138/T$5,0)</f>
        <v/>
      </c>
    </row>
    <row r="139" ht="15" customHeight="1">
      <c r="C139" s="16" t="inlineStr">
        <is>
          <t>6200-0050</t>
        </is>
      </c>
      <c r="D139" s="55" t="inlineStr">
        <is>
          <t>Doors</t>
        </is>
      </c>
      <c r="E139" s="69" t="n"/>
      <c r="F139" s="70" t="n">
        <v>348.43</v>
      </c>
      <c r="G139" s="70" t="n">
        <v>0</v>
      </c>
      <c r="H139" s="70" t="n">
        <v>232.29</v>
      </c>
      <c r="I139" s="70" t="n">
        <v>0</v>
      </c>
      <c r="J139" s="70" t="n">
        <v>0</v>
      </c>
      <c r="K139" s="70" t="n">
        <v>0</v>
      </c>
      <c r="L139" s="70" t="n">
        <v>0</v>
      </c>
      <c r="M139" s="70" t="n">
        <v>0</v>
      </c>
      <c r="N139" s="70" t="n">
        <v>0</v>
      </c>
      <c r="O139" s="70" t="n">
        <v>0</v>
      </c>
      <c r="P139" s="70" t="n">
        <v>0</v>
      </c>
      <c r="Q139" s="70" t="n">
        <v>0</v>
      </c>
      <c r="R139" s="69" t="n"/>
      <c r="S139" s="69">
        <f>SUM(F139:Q139)</f>
        <v/>
      </c>
      <c r="T139" s="69">
        <f>+IFERROR($S139/T$5,0)</f>
        <v/>
      </c>
    </row>
    <row r="140" ht="15" customHeight="1">
      <c r="C140" s="16" t="inlineStr">
        <is>
          <t>6200-0060</t>
        </is>
      </c>
      <c r="D140" s="55" t="inlineStr">
        <is>
          <t>Drywall/Ceiling</t>
        </is>
      </c>
      <c r="E140" s="69" t="n"/>
      <c r="F140" s="70" t="n">
        <v>0</v>
      </c>
      <c r="G140" s="70" t="n">
        <v>0</v>
      </c>
      <c r="H140" s="70" t="n">
        <v>0</v>
      </c>
      <c r="I140" s="70" t="n">
        <v>0</v>
      </c>
      <c r="J140" s="70" t="n">
        <v>0</v>
      </c>
      <c r="K140" s="70" t="n">
        <v>0</v>
      </c>
      <c r="L140" s="70" t="n">
        <v>0</v>
      </c>
      <c r="M140" s="70" t="n">
        <v>0</v>
      </c>
      <c r="N140" s="70" t="n">
        <v>0</v>
      </c>
      <c r="O140" s="70" t="n">
        <v>0</v>
      </c>
      <c r="P140" s="70" t="n">
        <v>0</v>
      </c>
      <c r="Q140" s="70" t="n">
        <v>0</v>
      </c>
      <c r="R140" s="69" t="n"/>
      <c r="S140" s="69">
        <f>SUM(F140:Q140)</f>
        <v/>
      </c>
      <c r="T140" s="69">
        <f>+IFERROR($S140/T$5,0)</f>
        <v/>
      </c>
    </row>
    <row r="141" ht="15" customHeight="1">
      <c r="C141" s="16" t="inlineStr">
        <is>
          <t>6200-0070</t>
        </is>
      </c>
      <c r="D141" s="55" t="inlineStr">
        <is>
          <t>Electrical</t>
        </is>
      </c>
      <c r="E141" s="69" t="n"/>
      <c r="F141" s="70" t="n">
        <v>255</v>
      </c>
      <c r="G141" s="70" t="n">
        <v>112.5</v>
      </c>
      <c r="H141" s="70" t="n">
        <v>0</v>
      </c>
      <c r="I141" s="70" t="n">
        <v>453.25</v>
      </c>
      <c r="J141" s="70" t="n">
        <v>0</v>
      </c>
      <c r="K141" s="70" t="n">
        <v>0</v>
      </c>
      <c r="L141" s="70" t="n">
        <v>137.42</v>
      </c>
      <c r="M141" s="70" t="n">
        <v>336.19</v>
      </c>
      <c r="N141" s="70" t="n">
        <v>307.92</v>
      </c>
      <c r="O141" s="70" t="n">
        <v>0</v>
      </c>
      <c r="P141" s="70" t="n">
        <v>0</v>
      </c>
      <c r="Q141" s="70" t="n">
        <v>0</v>
      </c>
      <c r="R141" s="69" t="n"/>
      <c r="S141" s="69">
        <f>SUM(F141:Q141)</f>
        <v/>
      </c>
      <c r="T141" s="69">
        <f>+IFERROR($S141/T$5,0)</f>
        <v/>
      </c>
    </row>
    <row r="142" ht="15" customHeight="1">
      <c r="C142" s="16" t="inlineStr">
        <is>
          <t>6200-0080</t>
        </is>
      </c>
      <c r="D142" s="55" t="inlineStr">
        <is>
          <t>Elevator R &amp; M</t>
        </is>
      </c>
      <c r="E142" s="69" t="n"/>
      <c r="F142" s="70" t="n">
        <v>0</v>
      </c>
      <c r="G142" s="70" t="n">
        <v>0</v>
      </c>
      <c r="H142" s="70" t="n">
        <v>0</v>
      </c>
      <c r="I142" s="70" t="n">
        <v>0</v>
      </c>
      <c r="J142" s="70" t="n">
        <v>0</v>
      </c>
      <c r="K142" s="70" t="n">
        <v>0</v>
      </c>
      <c r="L142" s="70" t="n">
        <v>0</v>
      </c>
      <c r="M142" s="70" t="n">
        <v>0</v>
      </c>
      <c r="N142" s="70" t="n">
        <v>0</v>
      </c>
      <c r="O142" s="70" t="n">
        <v>0</v>
      </c>
      <c r="P142" s="70" t="n">
        <v>0</v>
      </c>
      <c r="Q142" s="70" t="n">
        <v>0</v>
      </c>
      <c r="R142" s="69" t="n"/>
      <c r="S142" s="69">
        <f>SUM(F142:Q142)</f>
        <v/>
      </c>
      <c r="T142" s="69">
        <f>+IFERROR($S142/T$5,0)</f>
        <v/>
      </c>
    </row>
    <row r="143" ht="15" customHeight="1">
      <c r="C143" s="16" t="inlineStr">
        <is>
          <t>6200-0090</t>
        </is>
      </c>
      <c r="D143" s="55" t="inlineStr">
        <is>
          <t>Emergency Cleaning</t>
        </is>
      </c>
      <c r="E143" s="69" t="n"/>
      <c r="F143" s="70" t="n">
        <v>0</v>
      </c>
      <c r="G143" s="70" t="n">
        <v>0</v>
      </c>
      <c r="H143" s="70" t="n">
        <v>0</v>
      </c>
      <c r="I143" s="70" t="n">
        <v>0</v>
      </c>
      <c r="J143" s="70" t="n">
        <v>0</v>
      </c>
      <c r="K143" s="70" t="n">
        <v>0</v>
      </c>
      <c r="L143" s="70" t="n">
        <v>0</v>
      </c>
      <c r="M143" s="70" t="n">
        <v>0</v>
      </c>
      <c r="N143" s="70" t="n">
        <v>0</v>
      </c>
      <c r="O143" s="70" t="n">
        <v>0</v>
      </c>
      <c r="P143" s="70" t="n">
        <v>0</v>
      </c>
      <c r="Q143" s="70" t="n">
        <v>0</v>
      </c>
      <c r="R143" s="69" t="n"/>
      <c r="S143" s="69">
        <f>SUM(F143:Q143)</f>
        <v/>
      </c>
      <c r="T143" s="69">
        <f>+IFERROR($S143/T$5,0)</f>
        <v/>
      </c>
    </row>
    <row r="144" ht="15" customHeight="1">
      <c r="C144" s="16" t="inlineStr">
        <is>
          <t>6200-0100</t>
        </is>
      </c>
      <c r="D144" s="55" t="inlineStr">
        <is>
          <t>Equipment Expense</t>
        </is>
      </c>
      <c r="E144" s="69" t="n"/>
      <c r="F144" s="70" t="n">
        <v>0</v>
      </c>
      <c r="G144" s="70" t="n">
        <v>0</v>
      </c>
      <c r="H144" s="70" t="n">
        <v>0</v>
      </c>
      <c r="I144" s="70" t="n">
        <v>0</v>
      </c>
      <c r="J144" s="70" t="n">
        <v>0</v>
      </c>
      <c r="K144" s="70" t="n">
        <v>0</v>
      </c>
      <c r="L144" s="70" t="n">
        <v>0</v>
      </c>
      <c r="M144" s="70" t="n">
        <v>0</v>
      </c>
      <c r="N144" s="70" t="n">
        <v>0</v>
      </c>
      <c r="O144" s="70" t="n">
        <v>0</v>
      </c>
      <c r="P144" s="70" t="n">
        <v>0</v>
      </c>
      <c r="Q144" s="70" t="n">
        <v>0</v>
      </c>
      <c r="R144" s="69" t="n"/>
      <c r="S144" s="69">
        <f>SUM(F144:Q144)</f>
        <v/>
      </c>
      <c r="T144" s="69">
        <f>+IFERROR($S144/T$5,0)</f>
        <v/>
      </c>
    </row>
    <row r="145" ht="15" customHeight="1">
      <c r="C145" s="16" t="inlineStr">
        <is>
          <t>6200-0105</t>
        </is>
      </c>
      <c r="D145" s="55" t="inlineStr">
        <is>
          <t>Automobile Repairs</t>
        </is>
      </c>
      <c r="E145" s="69" t="n"/>
      <c r="F145" s="70" t="n">
        <v>0</v>
      </c>
      <c r="G145" s="70" t="n">
        <v>0</v>
      </c>
      <c r="H145" s="70" t="n">
        <v>0</v>
      </c>
      <c r="I145" s="70" t="n">
        <v>0</v>
      </c>
      <c r="J145" s="70" t="n">
        <v>0</v>
      </c>
      <c r="K145" s="70" t="n">
        <v>0</v>
      </c>
      <c r="L145" s="70" t="n">
        <v>0</v>
      </c>
      <c r="M145" s="70" t="n">
        <v>0</v>
      </c>
      <c r="N145" s="70" t="n">
        <v>0</v>
      </c>
      <c r="O145" s="70" t="n">
        <v>0</v>
      </c>
      <c r="P145" s="70" t="n">
        <v>0</v>
      </c>
      <c r="Q145" s="70" t="n">
        <v>0</v>
      </c>
      <c r="R145" s="69" t="n"/>
      <c r="S145" s="69">
        <f>SUM(F145:Q145)</f>
        <v/>
      </c>
      <c r="T145" s="69">
        <f>+IFERROR($S145/T$5,0)</f>
        <v/>
      </c>
    </row>
    <row r="146" ht="15" customHeight="1">
      <c r="C146" s="16" t="inlineStr">
        <is>
          <t>6200-0110</t>
        </is>
      </c>
      <c r="D146" s="55" t="inlineStr">
        <is>
          <t>Exterior Building Repair</t>
        </is>
      </c>
      <c r="E146" s="69" t="n"/>
      <c r="F146" s="70" t="n">
        <v>0</v>
      </c>
      <c r="G146" s="70" t="n">
        <v>0</v>
      </c>
      <c r="H146" s="70" t="n">
        <v>0</v>
      </c>
      <c r="I146" s="70" t="n">
        <v>0</v>
      </c>
      <c r="J146" s="70" t="n">
        <v>0</v>
      </c>
      <c r="K146" s="70" t="n">
        <v>0</v>
      </c>
      <c r="L146" s="70" t="n">
        <v>0</v>
      </c>
      <c r="M146" s="70" t="n">
        <v>0</v>
      </c>
      <c r="N146" s="70" t="n">
        <v>0</v>
      </c>
      <c r="O146" s="70" t="n">
        <v>0</v>
      </c>
      <c r="P146" s="70" t="n">
        <v>0</v>
      </c>
      <c r="Q146" s="70" t="n">
        <v>0</v>
      </c>
      <c r="R146" s="69" t="n"/>
      <c r="S146" s="69">
        <f>SUM(F146:Q146)</f>
        <v/>
      </c>
      <c r="T146" s="69">
        <f>+IFERROR($S146/T$5,0)</f>
        <v/>
      </c>
    </row>
    <row r="147" ht="15" customHeight="1">
      <c r="C147" s="16" t="inlineStr">
        <is>
          <t>6200-0111</t>
        </is>
      </c>
      <c r="D147" s="55" t="inlineStr">
        <is>
          <t>Exterior Light Repair &amp; Supplies</t>
        </is>
      </c>
      <c r="E147" s="69" t="n"/>
      <c r="F147" s="70" t="n">
        <v>267.38</v>
      </c>
      <c r="G147" s="70" t="n">
        <v>0</v>
      </c>
      <c r="H147" s="70" t="n">
        <v>195.5</v>
      </c>
      <c r="I147" s="70" t="n">
        <v>0</v>
      </c>
      <c r="J147" s="70" t="n">
        <v>0</v>
      </c>
      <c r="K147" s="70" t="n">
        <v>0</v>
      </c>
      <c r="L147" s="70" t="n">
        <v>0</v>
      </c>
      <c r="M147" s="70" t="n">
        <v>0</v>
      </c>
      <c r="N147" s="70" t="n">
        <v>0</v>
      </c>
      <c r="O147" s="70" t="n">
        <v>0</v>
      </c>
      <c r="P147" s="70" t="n">
        <v>0</v>
      </c>
      <c r="Q147" s="70" t="n">
        <v>0</v>
      </c>
      <c r="R147" s="69" t="n"/>
      <c r="S147" s="69">
        <f>SUM(F147:Q147)</f>
        <v/>
      </c>
      <c r="T147" s="69">
        <f>+IFERROR($S147/T$5,0)</f>
        <v/>
      </c>
    </row>
    <row r="148" ht="15" customHeight="1">
      <c r="C148" s="16" t="inlineStr">
        <is>
          <t>6200-0115</t>
        </is>
      </c>
      <c r="D148" s="55" t="inlineStr">
        <is>
          <t>Fitness Center/Equipment  Repairs</t>
        </is>
      </c>
      <c r="E148" s="69" t="n"/>
      <c r="F148" s="70" t="n">
        <v>0</v>
      </c>
      <c r="G148" s="70" t="n">
        <v>194.58</v>
      </c>
      <c r="H148" s="70" t="n">
        <v>0</v>
      </c>
      <c r="I148" s="70" t="n">
        <v>0</v>
      </c>
      <c r="J148" s="70" t="n">
        <v>0</v>
      </c>
      <c r="K148" s="70" t="n">
        <v>0</v>
      </c>
      <c r="L148" s="70" t="n">
        <v>0</v>
      </c>
      <c r="M148" s="70" t="n">
        <v>0</v>
      </c>
      <c r="N148" s="70" t="n">
        <v>0</v>
      </c>
      <c r="O148" s="70" t="n">
        <v>0</v>
      </c>
      <c r="P148" s="70" t="n">
        <v>0</v>
      </c>
      <c r="Q148" s="70" t="n">
        <v>0</v>
      </c>
      <c r="R148" s="69" t="n"/>
      <c r="S148" s="69">
        <f>SUM(F148:Q148)</f>
        <v/>
      </c>
      <c r="T148" s="69">
        <f>+IFERROR($S148/T$5,0)</f>
        <v/>
      </c>
    </row>
    <row r="149" ht="15" customHeight="1">
      <c r="C149" s="16" t="inlineStr">
        <is>
          <t>6200-0120</t>
        </is>
      </c>
      <c r="D149" s="55" t="inlineStr">
        <is>
          <t>Fixtures</t>
        </is>
      </c>
      <c r="E149" s="69" t="n"/>
      <c r="F149" s="70" t="n">
        <v>0</v>
      </c>
      <c r="G149" s="70" t="n">
        <v>0</v>
      </c>
      <c r="H149" s="70" t="n">
        <v>0</v>
      </c>
      <c r="I149" s="70" t="n">
        <v>0</v>
      </c>
      <c r="J149" s="70" t="n">
        <v>0</v>
      </c>
      <c r="K149" s="70" t="n">
        <v>0</v>
      </c>
      <c r="L149" s="70" t="n">
        <v>0</v>
      </c>
      <c r="M149" s="70" t="n">
        <v>0</v>
      </c>
      <c r="N149" s="70" t="n">
        <v>0</v>
      </c>
      <c r="O149" s="70" t="n">
        <v>0</v>
      </c>
      <c r="P149" s="70" t="n">
        <v>0</v>
      </c>
      <c r="Q149" s="70" t="n">
        <v>0</v>
      </c>
      <c r="R149" s="69" t="n"/>
      <c r="S149" s="69">
        <f>SUM(F149:Q149)</f>
        <v/>
      </c>
      <c r="T149" s="69">
        <f>+IFERROR($S149/T$5,0)</f>
        <v/>
      </c>
    </row>
    <row r="150" ht="15" customHeight="1">
      <c r="C150" s="16" t="inlineStr">
        <is>
          <t>6200-0130</t>
        </is>
      </c>
      <c r="D150" s="55" t="inlineStr">
        <is>
          <t>Fence/Gate Repairs</t>
        </is>
      </c>
      <c r="E150" s="69" t="n"/>
      <c r="F150" s="70" t="n">
        <v>0</v>
      </c>
      <c r="G150" s="70" t="n">
        <v>0</v>
      </c>
      <c r="H150" s="70" t="n">
        <v>0</v>
      </c>
      <c r="I150" s="70" t="n">
        <v>0</v>
      </c>
      <c r="J150" s="70" t="n">
        <v>0</v>
      </c>
      <c r="K150" s="70" t="n">
        <v>0</v>
      </c>
      <c r="L150" s="70" t="n">
        <v>0</v>
      </c>
      <c r="M150" s="70" t="n">
        <v>0</v>
      </c>
      <c r="N150" s="70" t="n">
        <v>0</v>
      </c>
      <c r="O150" s="70" t="n">
        <v>0</v>
      </c>
      <c r="P150" s="70" t="n">
        <v>0</v>
      </c>
      <c r="Q150" s="70" t="n">
        <v>0</v>
      </c>
      <c r="R150" s="69" t="n"/>
      <c r="S150" s="69">
        <f>SUM(F150:Q150)</f>
        <v/>
      </c>
      <c r="T150" s="69">
        <f>+IFERROR($S150/T$5,0)</f>
        <v/>
      </c>
    </row>
    <row r="151" ht="15" customHeight="1">
      <c r="C151" s="16" t="inlineStr">
        <is>
          <t>6200-0136</t>
        </is>
      </c>
      <c r="D151" s="55" t="inlineStr">
        <is>
          <t>Fire Life Safety</t>
        </is>
      </c>
      <c r="E151" s="69" t="n"/>
      <c r="F151" s="70" t="n">
        <v>0</v>
      </c>
      <c r="G151" s="70" t="n">
        <v>0</v>
      </c>
      <c r="H151" s="70" t="n">
        <v>0</v>
      </c>
      <c r="I151" s="70" t="n">
        <v>0</v>
      </c>
      <c r="J151" s="70" t="n">
        <v>0</v>
      </c>
      <c r="K151" s="70" t="n">
        <v>0</v>
      </c>
      <c r="L151" s="70" t="n">
        <v>0</v>
      </c>
      <c r="M151" s="70" t="n">
        <v>0</v>
      </c>
      <c r="N151" s="70" t="n">
        <v>0</v>
      </c>
      <c r="O151" s="70" t="n">
        <v>0</v>
      </c>
      <c r="P151" s="70" t="n">
        <v>0</v>
      </c>
      <c r="Q151" s="70" t="n">
        <v>0</v>
      </c>
      <c r="R151" s="69" t="n"/>
      <c r="S151" s="69">
        <f>SUM(F151:Q151)</f>
        <v/>
      </c>
      <c r="T151" s="69">
        <f>+IFERROR($S151/T$5,0)</f>
        <v/>
      </c>
    </row>
    <row r="152" ht="15" customHeight="1">
      <c r="C152" s="16" t="inlineStr">
        <is>
          <t>6200-0140</t>
        </is>
      </c>
      <c r="D152" s="55" t="inlineStr">
        <is>
          <t>Floors/Floor Covering</t>
        </is>
      </c>
      <c r="E152" s="69" t="n"/>
      <c r="F152" s="70" t="n">
        <v>652.15</v>
      </c>
      <c r="G152" s="70" t="n">
        <v>0</v>
      </c>
      <c r="H152" s="70" t="n">
        <v>0</v>
      </c>
      <c r="I152" s="70" t="n">
        <v>0</v>
      </c>
      <c r="J152" s="70" t="n">
        <v>0</v>
      </c>
      <c r="K152" s="70" t="n">
        <v>194.52</v>
      </c>
      <c r="L152" s="70" t="n">
        <v>0</v>
      </c>
      <c r="M152" s="70" t="n">
        <v>0</v>
      </c>
      <c r="N152" s="70" t="n">
        <v>0</v>
      </c>
      <c r="O152" s="70" t="n">
        <v>0</v>
      </c>
      <c r="P152" s="70" t="n">
        <v>0</v>
      </c>
      <c r="Q152" s="70" t="n">
        <v>0</v>
      </c>
      <c r="R152" s="69" t="n"/>
      <c r="S152" s="69">
        <f>SUM(F152:Q152)</f>
        <v/>
      </c>
      <c r="T152" s="69">
        <f>+IFERROR($S152/T$5,0)</f>
        <v/>
      </c>
    </row>
    <row r="153" ht="15" customHeight="1">
      <c r="C153" s="16" t="inlineStr">
        <is>
          <t>6200-0150</t>
        </is>
      </c>
      <c r="D153" s="55" t="inlineStr">
        <is>
          <t>Garage Repair</t>
        </is>
      </c>
      <c r="E153" s="69" t="n"/>
      <c r="F153" s="70" t="n">
        <v>0</v>
      </c>
      <c r="G153" s="70" t="n">
        <v>0</v>
      </c>
      <c r="H153" s="70" t="n">
        <v>0</v>
      </c>
      <c r="I153" s="70" t="n">
        <v>0</v>
      </c>
      <c r="J153" s="70" t="n">
        <v>0</v>
      </c>
      <c r="K153" s="70" t="n">
        <v>0</v>
      </c>
      <c r="L153" s="70" t="n">
        <v>0</v>
      </c>
      <c r="M153" s="70" t="n">
        <v>0</v>
      </c>
      <c r="N153" s="70" t="n">
        <v>0</v>
      </c>
      <c r="O153" s="70" t="n">
        <v>0</v>
      </c>
      <c r="P153" s="70" t="n">
        <v>0</v>
      </c>
      <c r="Q153" s="70" t="n">
        <v>0</v>
      </c>
      <c r="R153" s="69" t="n"/>
      <c r="S153" s="69">
        <f>SUM(F153:Q153)</f>
        <v/>
      </c>
      <c r="T153" s="69">
        <f>+IFERROR($S153/T$5,0)</f>
        <v/>
      </c>
    </row>
    <row r="154" ht="15" customHeight="1">
      <c r="C154" s="16" t="inlineStr">
        <is>
          <t>6200-0151</t>
        </is>
      </c>
      <c r="D154" s="55" t="inlineStr">
        <is>
          <t>General Maintenance</t>
        </is>
      </c>
      <c r="E154" s="69" t="n"/>
      <c r="F154" s="70" t="n">
        <v>0</v>
      </c>
      <c r="G154" s="70" t="n">
        <v>0</v>
      </c>
      <c r="H154" s="70" t="n">
        <v>0</v>
      </c>
      <c r="I154" s="70" t="n">
        <v>0</v>
      </c>
      <c r="J154" s="70" t="n">
        <v>0</v>
      </c>
      <c r="K154" s="70" t="n">
        <v>0</v>
      </c>
      <c r="L154" s="70" t="n">
        <v>0</v>
      </c>
      <c r="M154" s="70" t="n">
        <v>0</v>
      </c>
      <c r="N154" s="70" t="n">
        <v>0</v>
      </c>
      <c r="O154" s="70" t="n">
        <v>0</v>
      </c>
      <c r="P154" s="70" t="n">
        <v>0</v>
      </c>
      <c r="Q154" s="70" t="n">
        <v>0</v>
      </c>
      <c r="R154" s="69" t="n"/>
      <c r="S154" s="69">
        <f>SUM(F154:Q154)</f>
        <v/>
      </c>
      <c r="T154" s="69">
        <f>+IFERROR($S154/T$5,0)</f>
        <v/>
      </c>
    </row>
    <row r="155" ht="15" customHeight="1">
      <c r="C155" s="16" t="inlineStr">
        <is>
          <t>6200-0153</t>
        </is>
      </c>
      <c r="D155" s="55" t="inlineStr">
        <is>
          <t>General Maintenance Labor</t>
        </is>
      </c>
      <c r="E155" s="69" t="n"/>
      <c r="F155" s="70" t="n">
        <v>0</v>
      </c>
      <c r="G155" s="70" t="n">
        <v>0</v>
      </c>
      <c r="H155" s="70" t="n">
        <v>0</v>
      </c>
      <c r="I155" s="70" t="n">
        <v>0</v>
      </c>
      <c r="J155" s="70" t="n">
        <v>0</v>
      </c>
      <c r="K155" s="70" t="n">
        <v>0</v>
      </c>
      <c r="L155" s="70" t="n">
        <v>0</v>
      </c>
      <c r="M155" s="70" t="n">
        <v>0</v>
      </c>
      <c r="N155" s="70" t="n">
        <v>0</v>
      </c>
      <c r="O155" s="70" t="n">
        <v>0</v>
      </c>
      <c r="P155" s="70" t="n">
        <v>0</v>
      </c>
      <c r="Q155" s="70" t="n">
        <v>0</v>
      </c>
      <c r="R155" s="69" t="n"/>
      <c r="S155" s="69">
        <f>SUM(F155:Q155)</f>
        <v/>
      </c>
      <c r="T155" s="69">
        <f>+IFERROR($S155/T$5,0)</f>
        <v/>
      </c>
    </row>
    <row r="156" ht="15" customHeight="1">
      <c r="C156" s="16" t="inlineStr">
        <is>
          <t>6200-0155</t>
        </is>
      </c>
      <c r="D156" s="55" t="inlineStr">
        <is>
          <t>Generator Repairs/Supplies</t>
        </is>
      </c>
      <c r="E156" s="69" t="n"/>
      <c r="F156" s="70" t="n">
        <v>0</v>
      </c>
      <c r="G156" s="70" t="n">
        <v>0</v>
      </c>
      <c r="H156" s="70" t="n">
        <v>0</v>
      </c>
      <c r="I156" s="70" t="n">
        <v>0</v>
      </c>
      <c r="J156" s="70" t="n">
        <v>0</v>
      </c>
      <c r="K156" s="70" t="n">
        <v>0</v>
      </c>
      <c r="L156" s="70" t="n">
        <v>0</v>
      </c>
      <c r="M156" s="70" t="n">
        <v>0</v>
      </c>
      <c r="N156" s="70" t="n">
        <v>0</v>
      </c>
      <c r="O156" s="70" t="n">
        <v>0</v>
      </c>
      <c r="P156" s="70" t="n">
        <v>0</v>
      </c>
      <c r="Q156" s="70" t="n">
        <v>0</v>
      </c>
      <c r="R156" s="69" t="n"/>
      <c r="S156" s="69">
        <f>SUM(F156:Q156)</f>
        <v/>
      </c>
      <c r="T156" s="69">
        <f>+IFERROR($S156/T$5,0)</f>
        <v/>
      </c>
    </row>
    <row r="157" ht="15" customHeight="1">
      <c r="C157" s="16" t="inlineStr">
        <is>
          <t>6200-0160</t>
        </is>
      </c>
      <c r="D157" s="55" t="inlineStr">
        <is>
          <t>Glass/Screens</t>
        </is>
      </c>
      <c r="E157" s="69" t="n"/>
      <c r="F157" s="70" t="n">
        <v>0</v>
      </c>
      <c r="G157" s="70" t="n">
        <v>0</v>
      </c>
      <c r="H157" s="70" t="n">
        <v>0</v>
      </c>
      <c r="I157" s="70" t="n">
        <v>0</v>
      </c>
      <c r="J157" s="70" t="n">
        <v>0</v>
      </c>
      <c r="K157" s="70" t="n">
        <v>0</v>
      </c>
      <c r="L157" s="70" t="n">
        <v>0</v>
      </c>
      <c r="M157" s="70" t="n">
        <v>0</v>
      </c>
      <c r="N157" s="70" t="n">
        <v>0</v>
      </c>
      <c r="O157" s="70" t="n">
        <v>0</v>
      </c>
      <c r="P157" s="70" t="n">
        <v>0</v>
      </c>
      <c r="Q157" s="70" t="n">
        <v>0</v>
      </c>
      <c r="R157" s="69" t="n"/>
      <c r="S157" s="69">
        <f>SUM(F157:Q157)</f>
        <v/>
      </c>
      <c r="T157" s="69">
        <f>+IFERROR($S157/T$5,0)</f>
        <v/>
      </c>
    </row>
    <row r="158" ht="15" customHeight="1">
      <c r="C158" s="16" t="inlineStr">
        <is>
          <t>6200-0165</t>
        </is>
      </c>
      <c r="D158" s="55" t="inlineStr">
        <is>
          <t>Graffiti</t>
        </is>
      </c>
      <c r="E158" s="69" t="n"/>
      <c r="F158" s="70" t="n">
        <v>0</v>
      </c>
      <c r="G158" s="70" t="n">
        <v>0</v>
      </c>
      <c r="H158" s="70" t="n">
        <v>0</v>
      </c>
      <c r="I158" s="70" t="n">
        <v>0</v>
      </c>
      <c r="J158" s="70" t="n">
        <v>0</v>
      </c>
      <c r="K158" s="70" t="n">
        <v>0</v>
      </c>
      <c r="L158" s="70" t="n">
        <v>0</v>
      </c>
      <c r="M158" s="70" t="n">
        <v>0</v>
      </c>
      <c r="N158" s="70" t="n">
        <v>0</v>
      </c>
      <c r="O158" s="70" t="n">
        <v>0</v>
      </c>
      <c r="P158" s="70" t="n">
        <v>0</v>
      </c>
      <c r="Q158" s="70" t="n">
        <v>0</v>
      </c>
      <c r="R158" s="69" t="n"/>
      <c r="S158" s="69">
        <f>SUM(F158:Q158)</f>
        <v/>
      </c>
      <c r="T158" s="69">
        <f>+IFERROR($S158/T$5,0)</f>
        <v/>
      </c>
    </row>
    <row r="159" ht="15" customHeight="1">
      <c r="C159" s="16" t="inlineStr">
        <is>
          <t>6200-0170</t>
        </is>
      </c>
      <c r="D159" s="55" t="inlineStr">
        <is>
          <t>HVAC R &amp; M</t>
        </is>
      </c>
      <c r="E159" s="69" t="n"/>
      <c r="F159" s="70" t="n">
        <v>859.45</v>
      </c>
      <c r="G159" s="70" t="n">
        <v>1963.23</v>
      </c>
      <c r="H159" s="70" t="n">
        <v>47.5</v>
      </c>
      <c r="I159" s="70" t="n">
        <v>404.12</v>
      </c>
      <c r="J159" s="70" t="n">
        <v>0</v>
      </c>
      <c r="K159" s="70" t="n">
        <v>310</v>
      </c>
      <c r="L159" s="70" t="n">
        <v>0</v>
      </c>
      <c r="M159" s="70" t="n">
        <v>176.75</v>
      </c>
      <c r="N159" s="70" t="n">
        <v>0</v>
      </c>
      <c r="O159" s="70" t="n">
        <v>0</v>
      </c>
      <c r="P159" s="70" t="n">
        <v>465.04</v>
      </c>
      <c r="Q159" s="70" t="n">
        <v>617.96</v>
      </c>
      <c r="R159" s="69" t="n"/>
      <c r="S159" s="69">
        <f>SUM(F159:Q159)</f>
        <v/>
      </c>
      <c r="T159" s="69">
        <f>+IFERROR($S159/T$5,0)</f>
        <v/>
      </c>
    </row>
    <row r="160" ht="15" customHeight="1">
      <c r="C160" s="16" t="inlineStr">
        <is>
          <t>6200-0171</t>
        </is>
      </c>
      <c r="D160" s="55" t="inlineStr">
        <is>
          <t>Interior Building Repairs</t>
        </is>
      </c>
      <c r="E160" s="69" t="n"/>
      <c r="F160" s="70" t="n">
        <v>0</v>
      </c>
      <c r="G160" s="70" t="n">
        <v>0</v>
      </c>
      <c r="H160" s="70" t="n">
        <v>0</v>
      </c>
      <c r="I160" s="70" t="n">
        <v>0</v>
      </c>
      <c r="J160" s="70" t="n">
        <v>0</v>
      </c>
      <c r="K160" s="70" t="n">
        <v>0</v>
      </c>
      <c r="L160" s="70" t="n">
        <v>0</v>
      </c>
      <c r="M160" s="70" t="n">
        <v>0</v>
      </c>
      <c r="N160" s="70" t="n">
        <v>0</v>
      </c>
      <c r="O160" s="70" t="n">
        <v>0</v>
      </c>
      <c r="P160" s="70" t="n">
        <v>0</v>
      </c>
      <c r="Q160" s="70" t="n">
        <v>0</v>
      </c>
      <c r="R160" s="69" t="n"/>
      <c r="S160" s="69">
        <f>SUM(F160:Q160)</f>
        <v/>
      </c>
      <c r="T160" s="69">
        <f>+IFERROR($S160/T$5,0)</f>
        <v/>
      </c>
    </row>
    <row r="161" ht="15" customHeight="1">
      <c r="C161" s="16" t="inlineStr">
        <is>
          <t>6200-0180</t>
        </is>
      </c>
      <c r="D161" s="55" t="inlineStr">
        <is>
          <t>Light Bulbs</t>
        </is>
      </c>
      <c r="E161" s="69" t="n"/>
      <c r="F161" s="70" t="n">
        <v>128.54</v>
      </c>
      <c r="G161" s="70" t="n">
        <v>0</v>
      </c>
      <c r="H161" s="70" t="n">
        <v>0</v>
      </c>
      <c r="I161" s="70" t="n">
        <v>0</v>
      </c>
      <c r="J161" s="70" t="n">
        <v>0</v>
      </c>
      <c r="K161" s="70" t="n">
        <v>0</v>
      </c>
      <c r="L161" s="70" t="n">
        <v>0</v>
      </c>
      <c r="M161" s="70" t="n">
        <v>0</v>
      </c>
      <c r="N161" s="70" t="n">
        <v>0</v>
      </c>
      <c r="O161" s="70" t="n">
        <v>0</v>
      </c>
      <c r="P161" s="70" t="n">
        <v>0</v>
      </c>
      <c r="Q161" s="70" t="n">
        <v>0</v>
      </c>
      <c r="R161" s="69" t="n"/>
      <c r="S161" s="69">
        <f>SUM(F161:Q161)</f>
        <v/>
      </c>
      <c r="T161" s="69">
        <f>+IFERROR($S161/T$5,0)</f>
        <v/>
      </c>
    </row>
    <row r="162" ht="15" customHeight="1">
      <c r="C162" s="16" t="inlineStr">
        <is>
          <t>6200-0210</t>
        </is>
      </c>
      <c r="D162" s="55" t="inlineStr">
        <is>
          <t>Locks/Keys</t>
        </is>
      </c>
      <c r="E162" s="69" t="n"/>
      <c r="F162" s="70" t="n">
        <v>0</v>
      </c>
      <c r="G162" s="70" t="n">
        <v>450.86</v>
      </c>
      <c r="H162" s="70" t="n">
        <v>0</v>
      </c>
      <c r="I162" s="70" t="n">
        <v>0</v>
      </c>
      <c r="J162" s="70" t="n">
        <v>0</v>
      </c>
      <c r="K162" s="70" t="n">
        <v>0</v>
      </c>
      <c r="L162" s="70" t="n">
        <v>0</v>
      </c>
      <c r="M162" s="70" t="n">
        <v>0</v>
      </c>
      <c r="N162" s="70" t="n">
        <v>0</v>
      </c>
      <c r="O162" s="70" t="n">
        <v>0</v>
      </c>
      <c r="P162" s="70" t="n">
        <v>0</v>
      </c>
      <c r="Q162" s="70" t="n">
        <v>0</v>
      </c>
      <c r="R162" s="69" t="n"/>
      <c r="S162" s="69">
        <f>SUM(F162:Q162)</f>
        <v/>
      </c>
      <c r="T162" s="69">
        <f>+IFERROR($S162/T$5,0)</f>
        <v/>
      </c>
    </row>
    <row r="163" ht="15" customHeight="1">
      <c r="C163" s="16" t="inlineStr">
        <is>
          <t>6200-0220</t>
        </is>
      </c>
      <c r="D163" s="55" t="inlineStr">
        <is>
          <t>Maintenance Supplies</t>
        </is>
      </c>
      <c r="E163" s="69" t="n"/>
      <c r="F163" s="70" t="n">
        <v>791.95</v>
      </c>
      <c r="G163" s="70" t="n">
        <v>1129.87</v>
      </c>
      <c r="H163" s="70" t="n">
        <v>556.9299999999999</v>
      </c>
      <c r="I163" s="70" t="n">
        <v>803.99</v>
      </c>
      <c r="J163" s="70" t="n">
        <v>1140.79</v>
      </c>
      <c r="K163" s="70" t="n">
        <v>759.01</v>
      </c>
      <c r="L163" s="70" t="n">
        <v>115.1</v>
      </c>
      <c r="M163" s="70" t="n">
        <v>769.37</v>
      </c>
      <c r="N163" s="70" t="n">
        <v>712.89</v>
      </c>
      <c r="O163" s="70" t="n">
        <v>315.85</v>
      </c>
      <c r="P163" s="70" t="n">
        <v>468.14</v>
      </c>
      <c r="Q163" s="70" t="n">
        <v>669.38</v>
      </c>
      <c r="R163" s="69" t="n"/>
      <c r="S163" s="69">
        <f>SUM(F163:Q163)</f>
        <v/>
      </c>
      <c r="T163" s="69">
        <f>+IFERROR($S163/T$5,0)</f>
        <v/>
      </c>
    </row>
    <row r="164" ht="15" customHeight="1">
      <c r="C164" s="16" t="inlineStr">
        <is>
          <t>6200-0250</t>
        </is>
      </c>
      <c r="D164" s="55" t="inlineStr">
        <is>
          <t>Misc R &amp; M</t>
        </is>
      </c>
      <c r="E164" s="69" t="n"/>
      <c r="F164" s="70" t="n">
        <v>0</v>
      </c>
      <c r="G164" s="70" t="n">
        <v>0</v>
      </c>
      <c r="H164" s="70" t="n">
        <v>0</v>
      </c>
      <c r="I164" s="70" t="n">
        <v>0</v>
      </c>
      <c r="J164" s="70" t="n">
        <v>0</v>
      </c>
      <c r="K164" s="70" t="n">
        <v>0</v>
      </c>
      <c r="L164" s="70" t="n">
        <v>0</v>
      </c>
      <c r="M164" s="70" t="n">
        <v>0</v>
      </c>
      <c r="N164" s="70" t="n">
        <v>0</v>
      </c>
      <c r="O164" s="70" t="n">
        <v>0</v>
      </c>
      <c r="P164" s="70" t="n">
        <v>0</v>
      </c>
      <c r="Q164" s="70" t="n">
        <v>0</v>
      </c>
      <c r="R164" s="69" t="n"/>
      <c r="S164" s="69">
        <f>SUM(F164:Q164)</f>
        <v/>
      </c>
      <c r="T164" s="69">
        <f>+IFERROR($S164/T$5,0)</f>
        <v/>
      </c>
    </row>
    <row r="165" ht="15" customHeight="1">
      <c r="C165" s="16" t="inlineStr">
        <is>
          <t>6200-0260</t>
        </is>
      </c>
      <c r="D165" s="55" t="inlineStr">
        <is>
          <t>Painting-Exterior</t>
        </is>
      </c>
      <c r="E165" s="69" t="n"/>
      <c r="F165" s="70" t="n">
        <v>29.11</v>
      </c>
      <c r="G165" s="70" t="n">
        <v>0</v>
      </c>
      <c r="H165" s="70" t="n">
        <v>0</v>
      </c>
      <c r="I165" s="70" t="n">
        <v>0</v>
      </c>
      <c r="J165" s="70" t="n">
        <v>71.38</v>
      </c>
      <c r="K165" s="70" t="n">
        <v>0</v>
      </c>
      <c r="L165" s="70" t="n">
        <v>0</v>
      </c>
      <c r="M165" s="70" t="n">
        <v>0</v>
      </c>
      <c r="N165" s="70" t="n">
        <v>0</v>
      </c>
      <c r="O165" s="70" t="n">
        <v>0</v>
      </c>
      <c r="P165" s="70" t="n">
        <v>0</v>
      </c>
      <c r="Q165" s="70" t="n">
        <v>0</v>
      </c>
      <c r="R165" s="69" t="n"/>
      <c r="S165" s="69">
        <f>SUM(F165:Q165)</f>
        <v/>
      </c>
      <c r="T165" s="69">
        <f>+IFERROR($S165/T$5,0)</f>
        <v/>
      </c>
    </row>
    <row r="166" ht="15" customHeight="1">
      <c r="C166" s="16" t="inlineStr">
        <is>
          <t>6200-0270</t>
        </is>
      </c>
      <c r="D166" s="55" t="inlineStr">
        <is>
          <t>Painting-Interior</t>
        </is>
      </c>
      <c r="E166" s="69" t="n"/>
      <c r="F166" s="70" t="n">
        <v>0</v>
      </c>
      <c r="G166" s="70" t="n">
        <v>0</v>
      </c>
      <c r="H166" s="70" t="n">
        <v>350</v>
      </c>
      <c r="I166" s="70" t="n">
        <v>52.06</v>
      </c>
      <c r="J166" s="70" t="n">
        <v>385.59</v>
      </c>
      <c r="K166" s="70" t="n">
        <v>174.04</v>
      </c>
      <c r="L166" s="70" t="n">
        <v>260</v>
      </c>
      <c r="M166" s="70" t="n">
        <v>0</v>
      </c>
      <c r="N166" s="70" t="n">
        <v>400</v>
      </c>
      <c r="O166" s="70" t="n">
        <v>0</v>
      </c>
      <c r="P166" s="70" t="n">
        <v>0</v>
      </c>
      <c r="Q166" s="70" t="n">
        <v>18.37</v>
      </c>
      <c r="R166" s="69" t="n"/>
      <c r="S166" s="69">
        <f>SUM(F166:Q166)</f>
        <v/>
      </c>
      <c r="T166" s="69">
        <f>+IFERROR($S166/T$5,0)</f>
        <v/>
      </c>
    </row>
    <row r="167" ht="15" customHeight="1">
      <c r="C167" s="16" t="inlineStr">
        <is>
          <t>6200-0280</t>
        </is>
      </c>
      <c r="D167" s="55" t="inlineStr">
        <is>
          <t>Parking Lot R &amp; M</t>
        </is>
      </c>
      <c r="E167" s="69" t="n"/>
      <c r="F167" s="70" t="n">
        <v>0</v>
      </c>
      <c r="G167" s="70" t="n">
        <v>0</v>
      </c>
      <c r="H167" s="70" t="n">
        <v>0</v>
      </c>
      <c r="I167" s="70" t="n">
        <v>0</v>
      </c>
      <c r="J167" s="70" t="n">
        <v>0</v>
      </c>
      <c r="K167" s="70" t="n">
        <v>0</v>
      </c>
      <c r="L167" s="70" t="n">
        <v>0</v>
      </c>
      <c r="M167" s="70" t="n">
        <v>0</v>
      </c>
      <c r="N167" s="70" t="n">
        <v>0</v>
      </c>
      <c r="O167" s="70" t="n">
        <v>0</v>
      </c>
      <c r="P167" s="70" t="n">
        <v>0</v>
      </c>
      <c r="Q167" s="70" t="n">
        <v>0</v>
      </c>
      <c r="R167" s="69" t="n"/>
      <c r="S167" s="69">
        <f>SUM(F167:Q167)</f>
        <v/>
      </c>
      <c r="T167" s="69">
        <f>+IFERROR($S167/T$5,0)</f>
        <v/>
      </c>
    </row>
    <row r="168" ht="15" customHeight="1">
      <c r="C168" s="16" t="inlineStr">
        <is>
          <t>6200-0295</t>
        </is>
      </c>
      <c r="D168" s="55" t="inlineStr">
        <is>
          <t>Plumbing Fixtures/Repairs/Supplies</t>
        </is>
      </c>
      <c r="E168" s="69" t="n"/>
      <c r="F168" s="70" t="n">
        <v>376.22</v>
      </c>
      <c r="G168" s="70" t="n">
        <v>800.38</v>
      </c>
      <c r="H168" s="70" t="n">
        <v>0</v>
      </c>
      <c r="I168" s="70" t="n">
        <v>1267.45</v>
      </c>
      <c r="J168" s="70" t="n">
        <v>273.18</v>
      </c>
      <c r="K168" s="70" t="n">
        <v>309.98</v>
      </c>
      <c r="L168" s="70" t="n">
        <v>220</v>
      </c>
      <c r="M168" s="70" t="n">
        <v>706.77</v>
      </c>
      <c r="N168" s="70" t="n">
        <v>580.29</v>
      </c>
      <c r="O168" s="70" t="n">
        <v>330.46</v>
      </c>
      <c r="P168" s="70" t="n">
        <v>139</v>
      </c>
      <c r="Q168" s="70" t="n">
        <v>588.4400000000001</v>
      </c>
      <c r="R168" s="69" t="n"/>
      <c r="S168" s="69">
        <f>SUM(F168:Q168)</f>
        <v/>
      </c>
      <c r="T168" s="69">
        <f>+IFERROR($S168/T$5,0)</f>
        <v/>
      </c>
    </row>
    <row r="169" ht="15" customHeight="1">
      <c r="C169" s="16" t="inlineStr">
        <is>
          <t>6200-0300</t>
        </is>
      </c>
      <c r="D169" s="55" t="inlineStr">
        <is>
          <t>Pool Repairs</t>
        </is>
      </c>
      <c r="E169" s="69" t="n"/>
      <c r="F169" s="70" t="n">
        <v>243.17</v>
      </c>
      <c r="G169" s="70" t="n">
        <v>0</v>
      </c>
      <c r="H169" s="70" t="n">
        <v>1136.49</v>
      </c>
      <c r="I169" s="70" t="n">
        <v>0</v>
      </c>
      <c r="J169" s="70" t="n">
        <v>73.84</v>
      </c>
      <c r="K169" s="70" t="n">
        <v>0</v>
      </c>
      <c r="L169" s="70" t="n">
        <v>0</v>
      </c>
      <c r="M169" s="70" t="n">
        <v>0</v>
      </c>
      <c r="N169" s="70" t="n">
        <v>0</v>
      </c>
      <c r="O169" s="70" t="n">
        <v>540</v>
      </c>
      <c r="P169" s="70" t="n">
        <v>694</v>
      </c>
      <c r="Q169" s="70" t="n">
        <v>130.39</v>
      </c>
      <c r="R169" s="69" t="n"/>
      <c r="S169" s="69">
        <f>SUM(F169:Q169)</f>
        <v/>
      </c>
      <c r="T169" s="69">
        <f>+IFERROR($S169/T$5,0)</f>
        <v/>
      </c>
    </row>
    <row r="170" ht="15" customHeight="1">
      <c r="C170" s="16" t="inlineStr">
        <is>
          <t>6200-0310</t>
        </is>
      </c>
      <c r="D170" s="55" t="inlineStr">
        <is>
          <t>Roof Repairs</t>
        </is>
      </c>
      <c r="E170" s="69" t="n"/>
      <c r="F170" s="70" t="n">
        <v>0</v>
      </c>
      <c r="G170" s="70" t="n">
        <v>0</v>
      </c>
      <c r="H170" s="70" t="n">
        <v>0</v>
      </c>
      <c r="I170" s="70" t="n">
        <v>0</v>
      </c>
      <c r="J170" s="70" t="n">
        <v>0</v>
      </c>
      <c r="K170" s="70" t="n">
        <v>0</v>
      </c>
      <c r="L170" s="70" t="n">
        <v>0</v>
      </c>
      <c r="M170" s="70" t="n">
        <v>0</v>
      </c>
      <c r="N170" s="70" t="n">
        <v>0</v>
      </c>
      <c r="O170" s="70" t="n">
        <v>0</v>
      </c>
      <c r="P170" s="70" t="n">
        <v>0</v>
      </c>
      <c r="Q170" s="70" t="n">
        <v>0</v>
      </c>
      <c r="R170" s="69" t="n"/>
      <c r="S170" s="69">
        <f>SUM(F170:Q170)</f>
        <v/>
      </c>
      <c r="T170" s="69">
        <f>+IFERROR($S170/T$5,0)</f>
        <v/>
      </c>
    </row>
    <row r="171" ht="15" customHeight="1">
      <c r="C171" s="16" t="inlineStr">
        <is>
          <t>6200-0320</t>
        </is>
      </c>
      <c r="D171" s="55" t="inlineStr">
        <is>
          <t>Sidewalks &amp; Decks</t>
        </is>
      </c>
      <c r="E171" s="69" t="n"/>
      <c r="F171" s="70" t="n">
        <v>0</v>
      </c>
      <c r="G171" s="70" t="n">
        <v>0</v>
      </c>
      <c r="H171" s="70" t="n">
        <v>0</v>
      </c>
      <c r="I171" s="70" t="n">
        <v>0</v>
      </c>
      <c r="J171" s="70" t="n">
        <v>0</v>
      </c>
      <c r="K171" s="70" t="n">
        <v>0</v>
      </c>
      <c r="L171" s="70" t="n">
        <v>0</v>
      </c>
      <c r="M171" s="70" t="n">
        <v>0</v>
      </c>
      <c r="N171" s="70" t="n">
        <v>0</v>
      </c>
      <c r="O171" s="70" t="n">
        <v>0</v>
      </c>
      <c r="P171" s="70" t="n">
        <v>0</v>
      </c>
      <c r="Q171" s="70" t="n">
        <v>0</v>
      </c>
      <c r="R171" s="69" t="n"/>
      <c r="S171" s="69">
        <f>SUM(F171:Q171)</f>
        <v/>
      </c>
      <c r="T171" s="69">
        <f>+IFERROR($S171/T$5,0)</f>
        <v/>
      </c>
    </row>
    <row r="172" ht="15" customHeight="1">
      <c r="C172" s="16" t="inlineStr">
        <is>
          <t>6200-0330</t>
        </is>
      </c>
      <c r="D172" s="55" t="inlineStr">
        <is>
          <t>Signage</t>
        </is>
      </c>
      <c r="E172" s="69" t="n"/>
      <c r="F172" s="70" t="n">
        <v>0</v>
      </c>
      <c r="G172" s="70" t="n">
        <v>0</v>
      </c>
      <c r="H172" s="70" t="n">
        <v>0</v>
      </c>
      <c r="I172" s="70" t="n">
        <v>0</v>
      </c>
      <c r="J172" s="70" t="n">
        <v>0</v>
      </c>
      <c r="K172" s="70" t="n">
        <v>0</v>
      </c>
      <c r="L172" s="70" t="n">
        <v>0</v>
      </c>
      <c r="M172" s="70" t="n">
        <v>0</v>
      </c>
      <c r="N172" s="70" t="n">
        <v>0</v>
      </c>
      <c r="O172" s="70" t="n">
        <v>0</v>
      </c>
      <c r="P172" s="70" t="n">
        <v>0</v>
      </c>
      <c r="Q172" s="70" t="n">
        <v>0</v>
      </c>
      <c r="R172" s="69" t="n"/>
      <c r="S172" s="69">
        <f>SUM(F172:Q172)</f>
        <v/>
      </c>
      <c r="T172" s="69">
        <f>+IFERROR($S172/T$5,0)</f>
        <v/>
      </c>
    </row>
    <row r="173" ht="15" customHeight="1">
      <c r="C173" s="16" t="inlineStr">
        <is>
          <t>6200-0340</t>
        </is>
      </c>
      <c r="D173" s="55" t="inlineStr">
        <is>
          <t>Structural Building</t>
        </is>
      </c>
      <c r="E173" s="69" t="n"/>
      <c r="F173" s="70" t="n">
        <v>0</v>
      </c>
      <c r="G173" s="70" t="n">
        <v>0</v>
      </c>
      <c r="H173" s="70" t="n">
        <v>0</v>
      </c>
      <c r="I173" s="70" t="n">
        <v>0</v>
      </c>
      <c r="J173" s="70" t="n">
        <v>0</v>
      </c>
      <c r="K173" s="70" t="n">
        <v>0</v>
      </c>
      <c r="L173" s="70" t="n">
        <v>0</v>
      </c>
      <c r="M173" s="70" t="n">
        <v>0</v>
      </c>
      <c r="N173" s="70" t="n">
        <v>0</v>
      </c>
      <c r="O173" s="70" t="n">
        <v>0</v>
      </c>
      <c r="P173" s="70" t="n">
        <v>0</v>
      </c>
      <c r="Q173" s="70" t="n">
        <v>0</v>
      </c>
      <c r="R173" s="69" t="n"/>
      <c r="S173" s="69">
        <f>SUM(F173:Q173)</f>
        <v/>
      </c>
      <c r="T173" s="69">
        <f>+IFERROR($S173/T$5,0)</f>
        <v/>
      </c>
    </row>
    <row r="174" ht="15" customHeight="1">
      <c r="C174" s="16" t="inlineStr">
        <is>
          <t>6200-0350</t>
        </is>
      </c>
      <c r="D174" s="55" t="inlineStr">
        <is>
          <t>Telephone System</t>
        </is>
      </c>
      <c r="E174" s="69" t="n"/>
      <c r="F174" s="70" t="n">
        <v>0</v>
      </c>
      <c r="G174" s="70" t="n">
        <v>0</v>
      </c>
      <c r="H174" s="70" t="n">
        <v>0</v>
      </c>
      <c r="I174" s="70" t="n">
        <v>0</v>
      </c>
      <c r="J174" s="70" t="n">
        <v>0</v>
      </c>
      <c r="K174" s="70" t="n">
        <v>0</v>
      </c>
      <c r="L174" s="70" t="n">
        <v>0</v>
      </c>
      <c r="M174" s="70" t="n">
        <v>0</v>
      </c>
      <c r="N174" s="70" t="n">
        <v>0</v>
      </c>
      <c r="O174" s="70" t="n">
        <v>0</v>
      </c>
      <c r="P174" s="70" t="n">
        <v>0</v>
      </c>
      <c r="Q174" s="70" t="n">
        <v>0</v>
      </c>
      <c r="R174" s="69" t="n"/>
      <c r="S174" s="69">
        <f>SUM(F174:Q174)</f>
        <v/>
      </c>
      <c r="T174" s="69">
        <f>+IFERROR($S174/T$5,0)</f>
        <v/>
      </c>
    </row>
    <row r="175" ht="15" customHeight="1">
      <c r="C175" s="16" t="inlineStr">
        <is>
          <t>6200-0351</t>
        </is>
      </c>
      <c r="D175" s="55" t="inlineStr">
        <is>
          <t>Fire Sprinkler</t>
        </is>
      </c>
      <c r="E175" s="69" t="n"/>
      <c r="F175" s="70" t="n">
        <v>0</v>
      </c>
      <c r="G175" s="70" t="n">
        <v>0</v>
      </c>
      <c r="H175" s="70" t="n">
        <v>0</v>
      </c>
      <c r="I175" s="70" t="n">
        <v>0</v>
      </c>
      <c r="J175" s="70" t="n">
        <v>0</v>
      </c>
      <c r="K175" s="70" t="n">
        <v>0</v>
      </c>
      <c r="L175" s="70" t="n">
        <v>0</v>
      </c>
      <c r="M175" s="70" t="n">
        <v>0</v>
      </c>
      <c r="N175" s="70" t="n">
        <v>0</v>
      </c>
      <c r="O175" s="70" t="n">
        <v>0</v>
      </c>
      <c r="P175" s="70" t="n">
        <v>0</v>
      </c>
      <c r="Q175" s="70" t="n">
        <v>0</v>
      </c>
      <c r="R175" s="69" t="n"/>
      <c r="S175" s="69">
        <f>SUM(F175:Q175)</f>
        <v/>
      </c>
      <c r="T175" s="69">
        <f>+IFERROR($S175/T$5,0)</f>
        <v/>
      </c>
    </row>
    <row r="176" ht="15" customHeight="1">
      <c r="C176" s="16" t="inlineStr">
        <is>
          <t>6200-0361</t>
        </is>
      </c>
      <c r="D176" s="55" t="inlineStr">
        <is>
          <t>Fountain/Water Feature</t>
        </is>
      </c>
      <c r="E176" s="69" t="n"/>
      <c r="F176" s="70" t="n">
        <v>0</v>
      </c>
      <c r="G176" s="70" t="n">
        <v>0</v>
      </c>
      <c r="H176" s="70" t="n">
        <v>0</v>
      </c>
      <c r="I176" s="70" t="n">
        <v>0</v>
      </c>
      <c r="J176" s="70" t="n">
        <v>0</v>
      </c>
      <c r="K176" s="70" t="n">
        <v>0</v>
      </c>
      <c r="L176" s="70" t="n">
        <v>0</v>
      </c>
      <c r="M176" s="70" t="n">
        <v>0</v>
      </c>
      <c r="N176" s="70" t="n">
        <v>0</v>
      </c>
      <c r="O176" s="70" t="n">
        <v>0</v>
      </c>
      <c r="P176" s="70" t="n">
        <v>0</v>
      </c>
      <c r="Q176" s="70" t="n">
        <v>0</v>
      </c>
      <c r="R176" s="69" t="n"/>
      <c r="S176" s="69">
        <f>SUM(F176:Q176)</f>
        <v/>
      </c>
      <c r="T176" s="69">
        <f>+IFERROR($S176/T$5,0)</f>
        <v/>
      </c>
    </row>
    <row r="177" ht="15" customHeight="1">
      <c r="C177" s="16" t="inlineStr">
        <is>
          <t>6200-0370</t>
        </is>
      </c>
      <c r="D177" s="55" t="inlineStr">
        <is>
          <t>Window Coverings</t>
        </is>
      </c>
      <c r="E177" s="69" t="n"/>
      <c r="F177" s="70" t="n">
        <v>0</v>
      </c>
      <c r="G177" s="70" t="n">
        <v>215.92</v>
      </c>
      <c r="H177" s="70" t="n">
        <v>0</v>
      </c>
      <c r="I177" s="70" t="n">
        <v>0</v>
      </c>
      <c r="J177" s="70" t="n">
        <v>0</v>
      </c>
      <c r="K177" s="70" t="n">
        <v>0</v>
      </c>
      <c r="L177" s="70" t="n">
        <v>0</v>
      </c>
      <c r="M177" s="70" t="n">
        <v>0</v>
      </c>
      <c r="N177" s="70" t="n">
        <v>0</v>
      </c>
      <c r="O177" s="70" t="n">
        <v>0</v>
      </c>
      <c r="P177" s="70" t="n">
        <v>151.38</v>
      </c>
      <c r="Q177" s="70" t="n">
        <v>0</v>
      </c>
      <c r="R177" s="69" t="n"/>
      <c r="S177" s="69">
        <f>SUM(F177:Q177)</f>
        <v/>
      </c>
      <c r="T177" s="69">
        <f>+IFERROR($S177/T$5,0)</f>
        <v/>
      </c>
    </row>
    <row r="178" ht="15" customHeight="1">
      <c r="C178" s="16" t="inlineStr">
        <is>
          <t>6200-0375</t>
        </is>
      </c>
      <c r="D178" s="55" t="inlineStr">
        <is>
          <t>Window Repairs</t>
        </is>
      </c>
      <c r="E178" s="69" t="n"/>
      <c r="F178" s="70" t="n">
        <v>0</v>
      </c>
      <c r="G178" s="70" t="n">
        <v>0</v>
      </c>
      <c r="H178" s="70" t="n">
        <v>0</v>
      </c>
      <c r="I178" s="70" t="n">
        <v>0</v>
      </c>
      <c r="J178" s="70" t="n">
        <v>0</v>
      </c>
      <c r="K178" s="70" t="n">
        <v>0</v>
      </c>
      <c r="L178" s="70" t="n">
        <v>0</v>
      </c>
      <c r="M178" s="70" t="n">
        <v>0</v>
      </c>
      <c r="N178" s="70" t="n">
        <v>0</v>
      </c>
      <c r="O178" s="70" t="n">
        <v>0</v>
      </c>
      <c r="P178" s="70" t="n">
        <v>0</v>
      </c>
      <c r="Q178" s="70" t="n">
        <v>0</v>
      </c>
      <c r="R178" s="69" t="n"/>
      <c r="S178" s="69">
        <f>SUM(F178:Q178)</f>
        <v/>
      </c>
      <c r="T178" s="69">
        <f>+IFERROR($S178/T$5,0)</f>
        <v/>
      </c>
    </row>
    <row r="179" ht="15" customFormat="1" customHeight="1" s="2">
      <c r="C179" s="46" t="n"/>
      <c r="D179" s="9" t="inlineStr">
        <is>
          <t>TOTAL REPAIRS &amp; MAINTENANCE</t>
        </is>
      </c>
      <c r="E179" s="71" t="n"/>
      <c r="F179" s="72">
        <f>SUM(F132:F178)</f>
        <v/>
      </c>
      <c r="G179" s="72">
        <f>SUM(G132:G178)</f>
        <v/>
      </c>
      <c r="H179" s="72">
        <f>SUM(H132:H178)</f>
        <v/>
      </c>
      <c r="I179" s="72">
        <f>SUM(I132:I178)</f>
        <v/>
      </c>
      <c r="J179" s="72">
        <f>SUM(J132:J178)</f>
        <v/>
      </c>
      <c r="K179" s="72">
        <f>SUM(K132:K178)</f>
        <v/>
      </c>
      <c r="L179" s="72">
        <f>SUM(L132:L178)</f>
        <v/>
      </c>
      <c r="M179" s="72">
        <f>SUM(M132:M178)</f>
        <v/>
      </c>
      <c r="N179" s="72">
        <f>SUM(N132:N178)</f>
        <v/>
      </c>
      <c r="O179" s="72">
        <f>SUM(O132:O178)</f>
        <v/>
      </c>
      <c r="P179" s="72">
        <f>SUM(P132:P178)</f>
        <v/>
      </c>
      <c r="Q179" s="72">
        <f>SUM(Q132:Q178)</f>
        <v/>
      </c>
      <c r="R179" s="72" t="n"/>
      <c r="S179" s="72">
        <f>SUM(S132:S178)</f>
        <v/>
      </c>
      <c r="T179" s="72">
        <f>SUM(T132:T178)</f>
        <v/>
      </c>
    </row>
    <row r="180" ht="5.1" customHeight="1">
      <c r="C180" s="45" t="n"/>
      <c r="D180" s="13" t="n"/>
      <c r="E180" s="75" t="n"/>
      <c r="F180" s="75" t="n"/>
      <c r="G180" s="67" t="n"/>
      <c r="H180" s="67" t="n"/>
      <c r="I180" s="67" t="n"/>
      <c r="J180" s="67" t="n"/>
      <c r="K180" s="67" t="n"/>
      <c r="L180" s="67" t="n"/>
      <c r="M180" s="67" t="n"/>
      <c r="N180" s="67" t="n"/>
      <c r="O180" s="67" t="n"/>
      <c r="P180" s="67" t="n"/>
      <c r="Q180" s="67" t="n"/>
      <c r="R180" s="67" t="n"/>
      <c r="S180" s="67" t="n"/>
      <c r="T180" s="67" t="n"/>
    </row>
    <row r="181" ht="15" customHeight="1">
      <c r="C181" s="46" t="inlineStr">
        <is>
          <t>6300-0000</t>
        </is>
      </c>
      <c r="D181" s="9" t="inlineStr">
        <is>
          <t>TURNOVER EXPENSE</t>
        </is>
      </c>
      <c r="E181" s="67" t="n"/>
      <c r="F181" s="67" t="n"/>
      <c r="G181" s="67" t="n"/>
      <c r="H181" s="67" t="n"/>
      <c r="I181" s="67" t="n"/>
      <c r="J181" s="67" t="n"/>
      <c r="K181" s="67" t="n"/>
      <c r="L181" s="67" t="n"/>
      <c r="M181" s="67" t="n"/>
      <c r="N181" s="67" t="n"/>
      <c r="O181" s="67" t="n"/>
      <c r="P181" s="67" t="n"/>
      <c r="Q181" s="67" t="n"/>
      <c r="R181" s="67" t="n"/>
      <c r="S181" s="67" t="n"/>
      <c r="T181" s="67" t="n"/>
    </row>
    <row r="182" ht="15" customHeight="1">
      <c r="C182" s="16" t="inlineStr">
        <is>
          <t>6300-0010</t>
        </is>
      </c>
      <c r="D182" s="55" t="inlineStr">
        <is>
          <t>Carpet Cleaning</t>
        </is>
      </c>
      <c r="E182" s="69" t="n"/>
      <c r="F182" s="68" t="n">
        <v>0</v>
      </c>
      <c r="G182" s="68" t="n">
        <v>0</v>
      </c>
      <c r="H182" s="68" t="n">
        <v>0</v>
      </c>
      <c r="I182" s="68" t="n">
        <v>0</v>
      </c>
      <c r="J182" s="68" t="n">
        <v>0</v>
      </c>
      <c r="K182" s="68" t="n">
        <v>0</v>
      </c>
      <c r="L182" s="68" t="n">
        <v>0</v>
      </c>
      <c r="M182" s="68" t="n">
        <v>0</v>
      </c>
      <c r="N182" s="68" t="n">
        <v>0</v>
      </c>
      <c r="O182" s="68" t="n">
        <v>0</v>
      </c>
      <c r="P182" s="68" t="n">
        <v>0</v>
      </c>
      <c r="Q182" s="68" t="n">
        <v>0</v>
      </c>
      <c r="R182" s="67" t="n"/>
      <c r="S182" s="67">
        <f>SUM(F182:Q182)</f>
        <v/>
      </c>
      <c r="T182" s="67">
        <f>+IFERROR($S182/T$5,0)</f>
        <v/>
      </c>
    </row>
    <row r="183" ht="15" customHeight="1">
      <c r="C183" s="16" t="inlineStr">
        <is>
          <t>6300-0015</t>
        </is>
      </c>
      <c r="D183" s="55" t="inlineStr">
        <is>
          <t>Carpet Replacement</t>
        </is>
      </c>
      <c r="E183" s="69" t="n"/>
      <c r="F183" s="70" t="n">
        <v>0</v>
      </c>
      <c r="G183" s="70" t="n">
        <v>202.48</v>
      </c>
      <c r="H183" s="70" t="n">
        <v>0</v>
      </c>
      <c r="I183" s="70" t="n">
        <v>0</v>
      </c>
      <c r="J183" s="70" t="n">
        <v>0</v>
      </c>
      <c r="K183" s="70" t="n">
        <v>0</v>
      </c>
      <c r="L183" s="70" t="n">
        <v>0</v>
      </c>
      <c r="M183" s="70" t="n">
        <v>0</v>
      </c>
      <c r="N183" s="70" t="n">
        <v>0</v>
      </c>
      <c r="O183" s="70" t="n">
        <v>0</v>
      </c>
      <c r="P183" s="70" t="n">
        <v>0</v>
      </c>
      <c r="Q183" s="70" t="n">
        <v>0</v>
      </c>
      <c r="R183" s="69" t="n"/>
      <c r="S183" s="69">
        <f>SUM(F183:Q183)</f>
        <v/>
      </c>
      <c r="T183" s="69">
        <f>+IFERROR($S183/T$5,0)</f>
        <v/>
      </c>
    </row>
    <row r="184" ht="15" customHeight="1">
      <c r="C184" s="16" t="inlineStr">
        <is>
          <t>6300-0020</t>
        </is>
      </c>
      <c r="D184" s="55" t="inlineStr">
        <is>
          <t>Cleaning Services/Supplies</t>
        </is>
      </c>
      <c r="E184" s="69" t="n"/>
      <c r="F184" s="70" t="n">
        <v>1120</v>
      </c>
      <c r="G184" s="70" t="n">
        <v>2854.63</v>
      </c>
      <c r="H184" s="70" t="n">
        <v>1258.51</v>
      </c>
      <c r="I184" s="70" t="n">
        <v>2345</v>
      </c>
      <c r="J184" s="70" t="n">
        <v>0</v>
      </c>
      <c r="K184" s="70" t="n">
        <v>1265</v>
      </c>
      <c r="L184" s="70" t="n">
        <v>860</v>
      </c>
      <c r="M184" s="70" t="n">
        <v>1250</v>
      </c>
      <c r="N184" s="70" t="n">
        <v>895</v>
      </c>
      <c r="O184" s="70" t="n">
        <v>810</v>
      </c>
      <c r="P184" s="70" t="n">
        <v>1515.31</v>
      </c>
      <c r="Q184" s="70" t="n">
        <v>1230</v>
      </c>
      <c r="R184" s="69" t="n"/>
      <c r="S184" s="69">
        <f>SUM(F184:Q184)</f>
        <v/>
      </c>
      <c r="T184" s="69">
        <f>+IFERROR($S184/T$5,0)</f>
        <v/>
      </c>
    </row>
    <row r="185" ht="15" customHeight="1">
      <c r="C185" s="16" t="inlineStr">
        <is>
          <t>6300-0030</t>
        </is>
      </c>
      <c r="D185" s="55" t="inlineStr">
        <is>
          <t>Painting Services/Supplies</t>
        </is>
      </c>
      <c r="E185" s="69" t="n"/>
      <c r="F185" s="70" t="n">
        <v>69.22</v>
      </c>
      <c r="G185" s="70" t="n">
        <v>380</v>
      </c>
      <c r="H185" s="70" t="n">
        <v>0</v>
      </c>
      <c r="I185" s="70" t="n">
        <v>20.17</v>
      </c>
      <c r="J185" s="70" t="n">
        <v>180</v>
      </c>
      <c r="K185" s="70" t="n">
        <v>599.1900000000001</v>
      </c>
      <c r="L185" s="70" t="n">
        <v>152.54</v>
      </c>
      <c r="M185" s="70" t="n">
        <v>62.68</v>
      </c>
      <c r="N185" s="70" t="n">
        <v>0</v>
      </c>
      <c r="O185" s="70" t="n">
        <v>124.55</v>
      </c>
      <c r="P185" s="70" t="n">
        <v>0</v>
      </c>
      <c r="Q185" s="70" t="n">
        <v>0</v>
      </c>
      <c r="R185" s="69" t="n"/>
      <c r="S185" s="69">
        <f>SUM(F185:Q185)</f>
        <v/>
      </c>
      <c r="T185" s="69">
        <f>+IFERROR($S185/T$5,0)</f>
        <v/>
      </c>
    </row>
    <row r="186" ht="15" customHeight="1">
      <c r="C186" s="16" t="inlineStr">
        <is>
          <t>6300-0031</t>
        </is>
      </c>
      <c r="D186" s="55" t="inlineStr">
        <is>
          <t>Tenant Repair/Refurbish</t>
        </is>
      </c>
      <c r="E186" s="69" t="n"/>
      <c r="F186" s="70" t="n">
        <v>0</v>
      </c>
      <c r="G186" s="70" t="n">
        <v>0</v>
      </c>
      <c r="H186" s="70" t="n">
        <v>0</v>
      </c>
      <c r="I186" s="70" t="n">
        <v>0</v>
      </c>
      <c r="J186" s="70" t="n">
        <v>0</v>
      </c>
      <c r="K186" s="70" t="n">
        <v>0</v>
      </c>
      <c r="L186" s="70" t="n">
        <v>0</v>
      </c>
      <c r="M186" s="70" t="n">
        <v>0</v>
      </c>
      <c r="N186" s="70" t="n">
        <v>0</v>
      </c>
      <c r="O186" s="70" t="n">
        <v>0</v>
      </c>
      <c r="P186" s="70" t="n">
        <v>0</v>
      </c>
      <c r="Q186" s="70" t="n">
        <v>0</v>
      </c>
      <c r="R186" s="69" t="n"/>
      <c r="S186" s="69">
        <f>SUM(F186:Q186)</f>
        <v/>
      </c>
      <c r="T186" s="69">
        <f>+IFERROR($S186/T$5,0)</f>
        <v/>
      </c>
    </row>
    <row r="187" ht="15" customHeight="1">
      <c r="C187" s="16" t="inlineStr">
        <is>
          <t>6300-0035</t>
        </is>
      </c>
      <c r="D187" s="55" t="inlineStr">
        <is>
          <t>Turnover Labor</t>
        </is>
      </c>
      <c r="E187" s="69" t="n"/>
      <c r="F187" s="70" t="n">
        <v>0</v>
      </c>
      <c r="G187" s="70" t="n">
        <v>0</v>
      </c>
      <c r="H187" s="70" t="n">
        <v>0</v>
      </c>
      <c r="I187" s="70" t="n">
        <v>0</v>
      </c>
      <c r="J187" s="70" t="n">
        <v>0</v>
      </c>
      <c r="K187" s="70" t="n">
        <v>0</v>
      </c>
      <c r="L187" s="70" t="n">
        <v>0</v>
      </c>
      <c r="M187" s="70" t="n">
        <v>0</v>
      </c>
      <c r="N187" s="70" t="n">
        <v>0</v>
      </c>
      <c r="O187" s="70" t="n">
        <v>0</v>
      </c>
      <c r="P187" s="70" t="n">
        <v>0</v>
      </c>
      <c r="Q187" s="70" t="n">
        <v>0</v>
      </c>
      <c r="R187" s="69" t="n"/>
      <c r="S187" s="69">
        <f>SUM(F187:Q187)</f>
        <v/>
      </c>
      <c r="T187" s="69">
        <f>+IFERROR($S187/T$5,0)</f>
        <v/>
      </c>
    </row>
    <row r="188" ht="15" customHeight="1">
      <c r="C188" s="16" t="inlineStr">
        <is>
          <t>6300-0050</t>
        </is>
      </c>
      <c r="D188" s="55" t="inlineStr">
        <is>
          <t>Reglaze Counter/Tub/Sink</t>
        </is>
      </c>
      <c r="E188" s="69" t="n"/>
      <c r="F188" s="70" t="n">
        <v>0</v>
      </c>
      <c r="G188" s="70" t="n">
        <v>0</v>
      </c>
      <c r="H188" s="70" t="n">
        <v>0</v>
      </c>
      <c r="I188" s="70" t="n">
        <v>0</v>
      </c>
      <c r="J188" s="70" t="n">
        <v>0</v>
      </c>
      <c r="K188" s="70" t="n">
        <v>0</v>
      </c>
      <c r="L188" s="70" t="n">
        <v>0</v>
      </c>
      <c r="M188" s="70" t="n">
        <v>0</v>
      </c>
      <c r="N188" s="70" t="n">
        <v>0</v>
      </c>
      <c r="O188" s="70" t="n">
        <v>0</v>
      </c>
      <c r="P188" s="70" t="n">
        <v>0</v>
      </c>
      <c r="Q188" s="70" t="n">
        <v>0</v>
      </c>
      <c r="R188" s="69" t="n"/>
      <c r="S188" s="69">
        <f>SUM(F188:Q188)</f>
        <v/>
      </c>
      <c r="T188" s="69">
        <f>+IFERROR($S188/T$5,0)</f>
        <v/>
      </c>
    </row>
    <row r="189" ht="15" customFormat="1" customHeight="1" s="2">
      <c r="C189" s="46" t="n"/>
      <c r="D189" s="9" t="inlineStr">
        <is>
          <t>TOTAL TURNOVER</t>
        </is>
      </c>
      <c r="E189" s="71" t="n"/>
      <c r="F189" s="72">
        <f>SUM(F182:F188)</f>
        <v/>
      </c>
      <c r="G189" s="72">
        <f>SUM(G182:G188)</f>
        <v/>
      </c>
      <c r="H189" s="72">
        <f>SUM(H182:H188)</f>
        <v/>
      </c>
      <c r="I189" s="72">
        <f>SUM(I182:I188)</f>
        <v/>
      </c>
      <c r="J189" s="72">
        <f>SUM(J182:J188)</f>
        <v/>
      </c>
      <c r="K189" s="72">
        <f>SUM(K182:K188)</f>
        <v/>
      </c>
      <c r="L189" s="72">
        <f>SUM(L182:L188)</f>
        <v/>
      </c>
      <c r="M189" s="72">
        <f>SUM(M182:M188)</f>
        <v/>
      </c>
      <c r="N189" s="72">
        <f>SUM(N182:N188)</f>
        <v/>
      </c>
      <c r="O189" s="72">
        <f>SUM(O182:O188)</f>
        <v/>
      </c>
      <c r="P189" s="72">
        <f>SUM(P182:P188)</f>
        <v/>
      </c>
      <c r="Q189" s="72">
        <f>SUM(Q182:Q188)</f>
        <v/>
      </c>
      <c r="R189" s="72" t="n"/>
      <c r="S189" s="72">
        <f>SUM(S182:S188)</f>
        <v/>
      </c>
      <c r="T189" s="72">
        <f>SUM(T182:T188)</f>
        <v/>
      </c>
    </row>
    <row r="190" ht="5.1" customHeight="1">
      <c r="C190" s="45" t="n"/>
      <c r="D190" s="13" t="n"/>
      <c r="E190" s="35" t="n"/>
      <c r="F190" s="35" t="n"/>
    </row>
    <row r="191" ht="15" customHeight="1">
      <c r="C191" s="46" t="inlineStr">
        <is>
          <t>6400-0000</t>
        </is>
      </c>
      <c r="D191" s="9" t="inlineStr">
        <is>
          <t>ADMINISTRATIVE</t>
        </is>
      </c>
      <c r="E191" s="33" t="n"/>
      <c r="J191" s="15" t="n"/>
      <c r="K191" s="35" t="n"/>
    </row>
    <row r="192" ht="15" customHeight="1">
      <c r="C192" s="16" t="inlineStr">
        <is>
          <t>6400-0005</t>
        </is>
      </c>
      <c r="D192" s="55" t="inlineStr">
        <is>
          <t>Association Dues</t>
        </is>
      </c>
      <c r="E192" s="69" t="n"/>
      <c r="F192" s="68" t="n">
        <v>0</v>
      </c>
      <c r="G192" s="68" t="n">
        <v>724</v>
      </c>
      <c r="H192" s="68" t="n">
        <v>0</v>
      </c>
      <c r="I192" s="68" t="n">
        <v>0</v>
      </c>
      <c r="J192" s="68" t="n">
        <v>0</v>
      </c>
      <c r="K192" s="68" t="n">
        <v>0</v>
      </c>
      <c r="L192" s="68" t="n">
        <v>0</v>
      </c>
      <c r="M192" s="68" t="n">
        <v>0</v>
      </c>
      <c r="N192" s="68" t="n">
        <v>0</v>
      </c>
      <c r="O192" s="68" t="n">
        <v>0</v>
      </c>
      <c r="P192" s="68" t="n">
        <v>0</v>
      </c>
      <c r="Q192" s="68" t="n">
        <v>0</v>
      </c>
      <c r="R192" s="67" t="n"/>
      <c r="S192" s="67">
        <f>SUM(F192:Q192)</f>
        <v/>
      </c>
      <c r="T192" s="67">
        <f>+IFERROR($S192/T$5,0)</f>
        <v/>
      </c>
    </row>
    <row r="193" ht="15" customHeight="1">
      <c r="C193" s="16" t="inlineStr">
        <is>
          <t>6400-0006</t>
        </is>
      </c>
      <c r="D193" s="55" t="inlineStr">
        <is>
          <t>Regular Assessment - Contract Services</t>
        </is>
      </c>
      <c r="E193" s="69" t="n"/>
      <c r="F193" s="70" t="n">
        <v>0</v>
      </c>
      <c r="G193" s="70" t="n">
        <v>0</v>
      </c>
      <c r="H193" s="70" t="n">
        <v>0</v>
      </c>
      <c r="I193" s="70" t="n">
        <v>0</v>
      </c>
      <c r="J193" s="70" t="n">
        <v>0</v>
      </c>
      <c r="K193" s="70" t="n">
        <v>0</v>
      </c>
      <c r="L193" s="70" t="n">
        <v>0</v>
      </c>
      <c r="M193" s="70" t="n">
        <v>0</v>
      </c>
      <c r="N193" s="70" t="n">
        <v>0</v>
      </c>
      <c r="O193" s="70" t="n">
        <v>0</v>
      </c>
      <c r="P193" s="70" t="n">
        <v>0</v>
      </c>
      <c r="Q193" s="70" t="n">
        <v>0</v>
      </c>
      <c r="R193" s="69" t="n"/>
      <c r="S193" s="69">
        <f>SUM(F193:Q193)</f>
        <v/>
      </c>
      <c r="T193" s="69">
        <f>+IFERROR($S193/T$5,0)</f>
        <v/>
      </c>
    </row>
    <row r="194" ht="15" customHeight="1">
      <c r="C194" s="16" t="inlineStr">
        <is>
          <t>6400-0007</t>
        </is>
      </c>
      <c r="D194" s="55" t="inlineStr">
        <is>
          <t>Regular Assessment - G&amp;A</t>
        </is>
      </c>
      <c r="E194" s="69" t="n"/>
      <c r="F194" s="70" t="n">
        <v>0</v>
      </c>
      <c r="G194" s="70" t="n">
        <v>0</v>
      </c>
      <c r="H194" s="70" t="n">
        <v>0</v>
      </c>
      <c r="I194" s="70" t="n">
        <v>0</v>
      </c>
      <c r="J194" s="70" t="n">
        <v>0</v>
      </c>
      <c r="K194" s="70" t="n">
        <v>0</v>
      </c>
      <c r="L194" s="70" t="n">
        <v>0</v>
      </c>
      <c r="M194" s="70" t="n">
        <v>0</v>
      </c>
      <c r="N194" s="70" t="n">
        <v>0</v>
      </c>
      <c r="O194" s="70" t="n">
        <v>0</v>
      </c>
      <c r="P194" s="70" t="n">
        <v>0</v>
      </c>
      <c r="Q194" s="70" t="n">
        <v>0</v>
      </c>
      <c r="R194" s="69" t="n"/>
      <c r="S194" s="69">
        <f>SUM(F194:Q194)</f>
        <v/>
      </c>
      <c r="T194" s="69">
        <f>+IFERROR($S194/T$5,0)</f>
        <v/>
      </c>
    </row>
    <row r="195" ht="15" customHeight="1">
      <c r="C195" s="16" t="inlineStr">
        <is>
          <t>6400-0008</t>
        </is>
      </c>
      <c r="D195" s="55" t="inlineStr">
        <is>
          <t>Regular Assessment - HOA Mgmt</t>
        </is>
      </c>
      <c r="E195" s="69" t="n"/>
      <c r="F195" s="70" t="n">
        <v>0</v>
      </c>
      <c r="G195" s="70" t="n">
        <v>0</v>
      </c>
      <c r="H195" s="70" t="n">
        <v>0</v>
      </c>
      <c r="I195" s="70" t="n">
        <v>0</v>
      </c>
      <c r="J195" s="70" t="n">
        <v>0</v>
      </c>
      <c r="K195" s="70" t="n">
        <v>0</v>
      </c>
      <c r="L195" s="70" t="n">
        <v>0</v>
      </c>
      <c r="M195" s="70" t="n">
        <v>0</v>
      </c>
      <c r="N195" s="70" t="n">
        <v>0</v>
      </c>
      <c r="O195" s="70" t="n">
        <v>0</v>
      </c>
      <c r="P195" s="70" t="n">
        <v>0</v>
      </c>
      <c r="Q195" s="70" t="n">
        <v>0</v>
      </c>
      <c r="R195" s="69" t="n"/>
      <c r="S195" s="69">
        <f>SUM(F195:Q195)</f>
        <v/>
      </c>
      <c r="T195" s="69">
        <f>+IFERROR($S195/T$5,0)</f>
        <v/>
      </c>
    </row>
    <row r="196" ht="15" customHeight="1">
      <c r="C196" s="16" t="inlineStr">
        <is>
          <t>6400-0009</t>
        </is>
      </c>
      <c r="D196" s="55" t="inlineStr">
        <is>
          <t>Regular Assessment - Insurance</t>
        </is>
      </c>
      <c r="E196" s="69" t="n"/>
      <c r="F196" s="70" t="n">
        <v>0</v>
      </c>
      <c r="G196" s="70" t="n">
        <v>0</v>
      </c>
      <c r="H196" s="70" t="n">
        <v>0</v>
      </c>
      <c r="I196" s="70" t="n">
        <v>0</v>
      </c>
      <c r="J196" s="70" t="n">
        <v>0</v>
      </c>
      <c r="K196" s="70" t="n">
        <v>0</v>
      </c>
      <c r="L196" s="70" t="n">
        <v>0</v>
      </c>
      <c r="M196" s="70" t="n">
        <v>0</v>
      </c>
      <c r="N196" s="70" t="n">
        <v>0</v>
      </c>
      <c r="O196" s="70" t="n">
        <v>0</v>
      </c>
      <c r="P196" s="70" t="n">
        <v>0</v>
      </c>
      <c r="Q196" s="70" t="n">
        <v>0</v>
      </c>
      <c r="R196" s="69" t="n"/>
      <c r="S196" s="69">
        <f>SUM(F196:Q196)</f>
        <v/>
      </c>
      <c r="T196" s="69">
        <f>+IFERROR($S196/T$5,0)</f>
        <v/>
      </c>
    </row>
    <row r="197" ht="15" customHeight="1">
      <c r="C197" s="16" t="inlineStr">
        <is>
          <t>6400-0010</t>
        </is>
      </c>
      <c r="D197" s="55" t="inlineStr">
        <is>
          <t>Accounting Fees</t>
        </is>
      </c>
      <c r="E197" s="69" t="n"/>
      <c r="F197" s="70" t="n">
        <v>277.34</v>
      </c>
      <c r="G197" s="70" t="n">
        <v>277.34</v>
      </c>
      <c r="H197" s="70" t="n">
        <v>277.34</v>
      </c>
      <c r="I197" s="70" t="n">
        <v>277.34</v>
      </c>
      <c r="J197" s="70" t="n">
        <v>277.34</v>
      </c>
      <c r="K197" s="70" t="n">
        <v>277.34</v>
      </c>
      <c r="L197" s="70" t="n">
        <v>277.34</v>
      </c>
      <c r="M197" s="70" t="n">
        <v>173.34</v>
      </c>
      <c r="N197" s="70" t="n">
        <v>173.34</v>
      </c>
      <c r="O197" s="70" t="n">
        <v>423.82</v>
      </c>
      <c r="P197" s="70" t="n">
        <v>173.34</v>
      </c>
      <c r="Q197" s="70" t="n">
        <v>173.34</v>
      </c>
      <c r="R197" s="69" t="n"/>
      <c r="S197" s="69">
        <f>SUM(F197:Q197)</f>
        <v/>
      </c>
      <c r="T197" s="69">
        <f>+IFERROR($S197/T$5,0)</f>
        <v/>
      </c>
    </row>
    <row r="198" ht="15" customHeight="1">
      <c r="C198" s="16" t="inlineStr">
        <is>
          <t>6400-0011</t>
        </is>
      </c>
      <c r="D198" s="55" t="inlineStr">
        <is>
          <t>Regular Assessment - R&amp;M</t>
        </is>
      </c>
      <c r="E198" s="69" t="n"/>
      <c r="F198" s="70" t="n">
        <v>0</v>
      </c>
      <c r="G198" s="70" t="n">
        <v>0</v>
      </c>
      <c r="H198" s="70" t="n">
        <v>0</v>
      </c>
      <c r="I198" s="70" t="n">
        <v>0</v>
      </c>
      <c r="J198" s="70" t="n">
        <v>0</v>
      </c>
      <c r="K198" s="70" t="n">
        <v>0</v>
      </c>
      <c r="L198" s="70" t="n">
        <v>0</v>
      </c>
      <c r="M198" s="70" t="n">
        <v>0</v>
      </c>
      <c r="N198" s="70" t="n">
        <v>0</v>
      </c>
      <c r="O198" s="70" t="n">
        <v>0</v>
      </c>
      <c r="P198" s="70" t="n">
        <v>0</v>
      </c>
      <c r="Q198" s="70" t="n">
        <v>0</v>
      </c>
      <c r="R198" s="69" t="n"/>
      <c r="S198" s="69">
        <f>SUM(F198:Q198)</f>
        <v/>
      </c>
      <c r="T198" s="69">
        <f>+IFERROR($S198/T$5,0)</f>
        <v/>
      </c>
    </row>
    <row r="199" ht="15" customHeight="1">
      <c r="C199" s="16" t="inlineStr">
        <is>
          <t>6400-0012</t>
        </is>
      </c>
      <c r="D199" s="55" t="inlineStr">
        <is>
          <t>Regular Assessment - Utilities</t>
        </is>
      </c>
      <c r="E199" s="69" t="n"/>
      <c r="F199" s="70" t="n">
        <v>0</v>
      </c>
      <c r="G199" s="70" t="n">
        <v>0</v>
      </c>
      <c r="H199" s="70" t="n">
        <v>0</v>
      </c>
      <c r="I199" s="70" t="n">
        <v>0</v>
      </c>
      <c r="J199" s="70" t="n">
        <v>0</v>
      </c>
      <c r="K199" s="70" t="n">
        <v>0</v>
      </c>
      <c r="L199" s="70" t="n">
        <v>0</v>
      </c>
      <c r="M199" s="70" t="n">
        <v>0</v>
      </c>
      <c r="N199" s="70" t="n">
        <v>0</v>
      </c>
      <c r="O199" s="70" t="n">
        <v>0</v>
      </c>
      <c r="P199" s="70" t="n">
        <v>0</v>
      </c>
      <c r="Q199" s="70" t="n">
        <v>0</v>
      </c>
      <c r="R199" s="69" t="n"/>
      <c r="S199" s="69">
        <f>SUM(F199:Q199)</f>
        <v/>
      </c>
      <c r="T199" s="69">
        <f>+IFERROR($S199/T$5,0)</f>
        <v/>
      </c>
    </row>
    <row r="200" ht="15" customHeight="1">
      <c r="C200" s="16" t="inlineStr">
        <is>
          <t>6400-0030</t>
        </is>
      </c>
      <c r="D200" s="55" t="inlineStr">
        <is>
          <t>Bank Charges</t>
        </is>
      </c>
      <c r="E200" s="69" t="n"/>
      <c r="F200" s="70" t="n">
        <v>56</v>
      </c>
      <c r="G200" s="70" t="n">
        <v>30.4</v>
      </c>
      <c r="H200" s="70" t="n">
        <v>-91.73999999999999</v>
      </c>
      <c r="I200" s="70" t="n">
        <v>57.6</v>
      </c>
      <c r="J200" s="70" t="n">
        <v>24</v>
      </c>
      <c r="K200" s="70" t="n">
        <v>44</v>
      </c>
      <c r="L200" s="70" t="n">
        <v>23.75</v>
      </c>
      <c r="M200" s="70" t="n">
        <v>66.02</v>
      </c>
      <c r="N200" s="70" t="n">
        <v>128.8</v>
      </c>
      <c r="O200" s="70" t="n">
        <v>313.98</v>
      </c>
      <c r="P200" s="70" t="n">
        <v>18.7</v>
      </c>
      <c r="Q200" s="70" t="n">
        <v>36</v>
      </c>
      <c r="R200" s="69" t="n"/>
      <c r="S200" s="69">
        <f>SUM(F200:Q200)</f>
        <v/>
      </c>
      <c r="T200" s="69">
        <f>+IFERROR($S200/T$5,0)</f>
        <v/>
      </c>
    </row>
    <row r="201" ht="15" customHeight="1">
      <c r="C201" s="16" t="inlineStr">
        <is>
          <t>6400-0040</t>
        </is>
      </c>
      <c r="D201" s="55" t="inlineStr">
        <is>
          <t>Computer IT &amp; Supplies</t>
        </is>
      </c>
      <c r="E201" s="69" t="n"/>
      <c r="F201" s="70" t="n">
        <v>0</v>
      </c>
      <c r="G201" s="70" t="n">
        <v>0</v>
      </c>
      <c r="H201" s="70" t="n">
        <v>0</v>
      </c>
      <c r="I201" s="70" t="n">
        <v>99.98999999999999</v>
      </c>
      <c r="J201" s="70" t="n">
        <v>0</v>
      </c>
      <c r="K201" s="70" t="n">
        <v>0</v>
      </c>
      <c r="L201" s="70" t="n">
        <v>0</v>
      </c>
      <c r="M201" s="70" t="n">
        <v>0</v>
      </c>
      <c r="N201" s="70" t="n">
        <v>0</v>
      </c>
      <c r="O201" s="70" t="n">
        <v>0</v>
      </c>
      <c r="P201" s="70" t="n">
        <v>0</v>
      </c>
      <c r="Q201" s="70" t="n">
        <v>0</v>
      </c>
      <c r="R201" s="69" t="n"/>
      <c r="S201" s="69">
        <f>SUM(F201:Q201)</f>
        <v/>
      </c>
      <c r="T201" s="69">
        <f>+IFERROR($S201/T$5,0)</f>
        <v/>
      </c>
    </row>
    <row r="202" ht="15" customHeight="1">
      <c r="C202" s="16" t="inlineStr">
        <is>
          <t>6400-0045</t>
        </is>
      </c>
      <c r="D202" s="55" t="inlineStr">
        <is>
          <t>Cash Management Process Fees</t>
        </is>
      </c>
      <c r="E202" s="69" t="n"/>
      <c r="F202" s="70" t="n">
        <v>0</v>
      </c>
      <c r="G202" s="70" t="n">
        <v>0</v>
      </c>
      <c r="H202" s="70" t="n">
        <v>0</v>
      </c>
      <c r="I202" s="70" t="n">
        <v>0</v>
      </c>
      <c r="J202" s="70" t="n">
        <v>0</v>
      </c>
      <c r="K202" s="70" t="n">
        <v>0</v>
      </c>
      <c r="L202" s="70" t="n">
        <v>0</v>
      </c>
      <c r="M202" s="70" t="n">
        <v>0</v>
      </c>
      <c r="N202" s="70" t="n">
        <v>0</v>
      </c>
      <c r="O202" s="70" t="n">
        <v>0</v>
      </c>
      <c r="P202" s="70" t="n">
        <v>0</v>
      </c>
      <c r="Q202" s="70" t="n">
        <v>0</v>
      </c>
      <c r="R202" s="69" t="n"/>
      <c r="S202" s="69">
        <f>SUM(F202:Q202)</f>
        <v/>
      </c>
      <c r="T202" s="69">
        <f>+IFERROR($S202/T$5,0)</f>
        <v/>
      </c>
    </row>
    <row r="203" ht="15" customHeight="1">
      <c r="C203" s="16" t="inlineStr">
        <is>
          <t>6400-0050</t>
        </is>
      </c>
      <c r="D203" s="55" t="inlineStr">
        <is>
          <t>Credit Check Expense</t>
        </is>
      </c>
      <c r="E203" s="69" t="n"/>
      <c r="F203" s="70" t="n">
        <v>315.44</v>
      </c>
      <c r="G203" s="70" t="n">
        <v>399.56</v>
      </c>
      <c r="H203" s="70" t="n">
        <v>392.5</v>
      </c>
      <c r="I203" s="70" t="n">
        <v>231.32</v>
      </c>
      <c r="J203" s="70" t="n">
        <v>399.56</v>
      </c>
      <c r="K203" s="70" t="n">
        <v>336.47</v>
      </c>
      <c r="L203" s="70" t="n">
        <v>315.4</v>
      </c>
      <c r="M203" s="70" t="n">
        <v>277.47</v>
      </c>
      <c r="N203" s="70" t="n">
        <v>357.5</v>
      </c>
      <c r="O203" s="70" t="n">
        <v>252.35</v>
      </c>
      <c r="P203" s="70" t="n">
        <v>231.32</v>
      </c>
      <c r="Q203" s="70" t="n">
        <v>168.23</v>
      </c>
      <c r="R203" s="69" t="n"/>
      <c r="S203" s="69">
        <f>SUM(F203:Q203)</f>
        <v/>
      </c>
      <c r="T203" s="69">
        <f>+IFERROR($S203/T$5,0)</f>
        <v/>
      </c>
    </row>
    <row r="204" ht="15" customHeight="1">
      <c r="C204" s="16" t="inlineStr">
        <is>
          <t>6400-0060</t>
        </is>
      </c>
      <c r="D204" s="55" t="inlineStr">
        <is>
          <t>Credit Collection/Eviction</t>
        </is>
      </c>
      <c r="E204" s="69" t="n"/>
      <c r="F204" s="70" t="n">
        <v>0</v>
      </c>
      <c r="G204" s="70" t="n">
        <v>0</v>
      </c>
      <c r="H204" s="70" t="n">
        <v>0</v>
      </c>
      <c r="I204" s="70" t="n">
        <v>0</v>
      </c>
      <c r="J204" s="70" t="n">
        <v>25.48</v>
      </c>
      <c r="K204" s="70" t="n">
        <v>0</v>
      </c>
      <c r="L204" s="70" t="n">
        <v>0</v>
      </c>
      <c r="M204" s="70" t="n">
        <v>0</v>
      </c>
      <c r="N204" s="70" t="n">
        <v>0</v>
      </c>
      <c r="O204" s="70" t="n">
        <v>0</v>
      </c>
      <c r="P204" s="70" t="n">
        <v>0</v>
      </c>
      <c r="Q204" s="70" t="n">
        <v>0</v>
      </c>
      <c r="R204" s="69" t="n"/>
      <c r="S204" s="69">
        <f>SUM(F204:Q204)</f>
        <v/>
      </c>
      <c r="T204" s="69">
        <f>+IFERROR($S204/T$5,0)</f>
        <v/>
      </c>
    </row>
    <row r="205" ht="15" customHeight="1">
      <c r="C205" s="16" t="inlineStr">
        <is>
          <t>6400-0090</t>
        </is>
      </c>
      <c r="D205" s="55" t="inlineStr">
        <is>
          <t>Employee Education</t>
        </is>
      </c>
      <c r="E205" s="69" t="n"/>
      <c r="F205" s="70" t="n">
        <v>75.3</v>
      </c>
      <c r="G205" s="70" t="n">
        <v>75.3</v>
      </c>
      <c r="H205" s="70" t="n">
        <v>65.59999999999999</v>
      </c>
      <c r="I205" s="70" t="n">
        <v>75.3</v>
      </c>
      <c r="J205" s="70" t="n">
        <v>65.59999999999999</v>
      </c>
      <c r="K205" s="70" t="n">
        <v>65.59999999999999</v>
      </c>
      <c r="L205" s="70" t="n">
        <v>75.3</v>
      </c>
      <c r="M205" s="70" t="n">
        <v>70.45</v>
      </c>
      <c r="N205" s="70" t="n">
        <v>70.45</v>
      </c>
      <c r="O205" s="70" t="n">
        <v>65.59999999999999</v>
      </c>
      <c r="P205" s="70" t="n">
        <v>65.59999999999999</v>
      </c>
      <c r="Q205" s="70" t="n">
        <v>65.59999999999999</v>
      </c>
      <c r="R205" s="69" t="n"/>
      <c r="S205" s="69">
        <f>SUM(F205:Q205)</f>
        <v/>
      </c>
      <c r="T205" s="69">
        <f>+IFERROR($S205/T$5,0)</f>
        <v/>
      </c>
    </row>
    <row r="206" ht="15" customHeight="1">
      <c r="C206" s="16" t="inlineStr">
        <is>
          <t>6400-0095</t>
        </is>
      </c>
      <c r="D206" s="55" t="inlineStr">
        <is>
          <t>Meals</t>
        </is>
      </c>
      <c r="E206" s="69" t="n"/>
      <c r="F206" s="70" t="n">
        <v>0</v>
      </c>
      <c r="G206" s="70" t="n">
        <v>0</v>
      </c>
      <c r="H206" s="70" t="n">
        <v>0</v>
      </c>
      <c r="I206" s="70" t="n">
        <v>0</v>
      </c>
      <c r="J206" s="70" t="n">
        <v>0</v>
      </c>
      <c r="K206" s="70" t="n">
        <v>0</v>
      </c>
      <c r="L206" s="70" t="n">
        <v>0</v>
      </c>
      <c r="M206" s="70" t="n">
        <v>0</v>
      </c>
      <c r="N206" s="70" t="n">
        <v>0</v>
      </c>
      <c r="O206" s="70" t="n">
        <v>0</v>
      </c>
      <c r="P206" s="70" t="n">
        <v>0</v>
      </c>
      <c r="Q206" s="70" t="n">
        <v>0</v>
      </c>
      <c r="R206" s="69" t="n"/>
      <c r="S206" s="69">
        <f>SUM(F206:Q206)</f>
        <v/>
      </c>
      <c r="T206" s="69">
        <f>+IFERROR($S206/T$5,0)</f>
        <v/>
      </c>
    </row>
    <row r="207" ht="15" customHeight="1">
      <c r="C207" s="16" t="inlineStr">
        <is>
          <t>6400-0099</t>
        </is>
      </c>
      <c r="D207" s="55" t="inlineStr">
        <is>
          <t>Holiday Decorations</t>
        </is>
      </c>
      <c r="E207" s="69" t="n"/>
      <c r="F207" s="70" t="n">
        <v>0</v>
      </c>
      <c r="G207" s="70" t="n">
        <v>0</v>
      </c>
      <c r="H207" s="70" t="n">
        <v>0</v>
      </c>
      <c r="I207" s="70" t="n">
        <v>0</v>
      </c>
      <c r="J207" s="70" t="n">
        <v>0</v>
      </c>
      <c r="K207" s="70" t="n">
        <v>0</v>
      </c>
      <c r="L207" s="70" t="n">
        <v>0</v>
      </c>
      <c r="M207" s="70" t="n">
        <v>0</v>
      </c>
      <c r="N207" s="70" t="n">
        <v>0</v>
      </c>
      <c r="O207" s="70" t="n">
        <v>0</v>
      </c>
      <c r="P207" s="70" t="n">
        <v>0</v>
      </c>
      <c r="Q207" s="70" t="n">
        <v>0</v>
      </c>
      <c r="R207" s="69" t="n"/>
      <c r="S207" s="69">
        <f>SUM(F207:Q207)</f>
        <v/>
      </c>
      <c r="T207" s="69">
        <f>+IFERROR($S207/T$5,0)</f>
        <v/>
      </c>
    </row>
    <row r="208" ht="15" customHeight="1">
      <c r="C208" s="16" t="inlineStr">
        <is>
          <t>6400-0115</t>
        </is>
      </c>
      <c r="D208" s="55" t="inlineStr">
        <is>
          <t>Security Deposit Interest</t>
        </is>
      </c>
      <c r="E208" s="69" t="n"/>
      <c r="F208" s="70" t="n">
        <v>0</v>
      </c>
      <c r="G208" s="70" t="n">
        <v>0</v>
      </c>
      <c r="H208" s="70" t="n">
        <v>0</v>
      </c>
      <c r="I208" s="70" t="n">
        <v>0</v>
      </c>
      <c r="J208" s="70" t="n">
        <v>0</v>
      </c>
      <c r="K208" s="70" t="n">
        <v>0</v>
      </c>
      <c r="L208" s="70" t="n">
        <v>0</v>
      </c>
      <c r="M208" s="70" t="n">
        <v>0</v>
      </c>
      <c r="N208" s="70" t="n">
        <v>0</v>
      </c>
      <c r="O208" s="70" t="n">
        <v>0</v>
      </c>
      <c r="P208" s="70" t="n">
        <v>0</v>
      </c>
      <c r="Q208" s="70" t="n">
        <v>0</v>
      </c>
      <c r="R208" s="69" t="n"/>
      <c r="S208" s="69">
        <f>SUM(F208:Q208)</f>
        <v/>
      </c>
      <c r="T208" s="69">
        <f>+IFERROR($S208/T$5,0)</f>
        <v/>
      </c>
    </row>
    <row r="209" ht="15" customHeight="1">
      <c r="C209" s="16" t="inlineStr">
        <is>
          <t>6400-0120</t>
        </is>
      </c>
      <c r="D209" s="55" t="inlineStr">
        <is>
          <t>Legal Fees</t>
        </is>
      </c>
      <c r="E209" s="69" t="n"/>
      <c r="F209" s="70" t="n">
        <v>0</v>
      </c>
      <c r="G209" s="70" t="n">
        <v>0</v>
      </c>
      <c r="H209" s="70" t="n">
        <v>0</v>
      </c>
      <c r="I209" s="70" t="n">
        <v>0</v>
      </c>
      <c r="J209" s="70" t="n">
        <v>0</v>
      </c>
      <c r="K209" s="70" t="n">
        <v>0</v>
      </c>
      <c r="L209" s="70" t="n">
        <v>0</v>
      </c>
      <c r="M209" s="70" t="n">
        <v>0</v>
      </c>
      <c r="N209" s="70" t="n">
        <v>0</v>
      </c>
      <c r="O209" s="70" t="n">
        <v>0</v>
      </c>
      <c r="P209" s="70" t="n">
        <v>0</v>
      </c>
      <c r="Q209" s="70" t="n">
        <v>0</v>
      </c>
      <c r="R209" s="69" t="n"/>
      <c r="S209" s="69">
        <f>SUM(F209:Q209)</f>
        <v/>
      </c>
      <c r="T209" s="69">
        <f>+IFERROR($S209/T$5,0)</f>
        <v/>
      </c>
    </row>
    <row r="210" ht="15" customHeight="1">
      <c r="C210" s="16" t="inlineStr">
        <is>
          <t>6400-0130</t>
        </is>
      </c>
      <c r="D210" s="55" t="inlineStr">
        <is>
          <t>Legal/Unlawful Detainer Fees</t>
        </is>
      </c>
      <c r="E210" s="69" t="n"/>
      <c r="F210" s="70" t="n">
        <v>973</v>
      </c>
      <c r="G210" s="70" t="n">
        <v>1169</v>
      </c>
      <c r="H210" s="70" t="n">
        <v>815</v>
      </c>
      <c r="I210" s="70" t="n">
        <v>391</v>
      </c>
      <c r="J210" s="70" t="n">
        <v>454</v>
      </c>
      <c r="K210" s="70" t="n">
        <v>1141</v>
      </c>
      <c r="L210" s="70" t="n">
        <v>742</v>
      </c>
      <c r="M210" s="70" t="n">
        <v>597</v>
      </c>
      <c r="N210" s="70" t="n">
        <v>458</v>
      </c>
      <c r="O210" s="70" t="n">
        <v>175</v>
      </c>
      <c r="P210" s="70" t="n">
        <v>1134</v>
      </c>
      <c r="Q210" s="70" t="n">
        <v>25</v>
      </c>
      <c r="R210" s="69" t="n"/>
      <c r="S210" s="69">
        <f>SUM(F210:Q210)</f>
        <v/>
      </c>
      <c r="T210" s="69">
        <f>+IFERROR($S210/T$5,0)</f>
        <v/>
      </c>
    </row>
    <row r="211" ht="15" customHeight="1">
      <c r="C211" s="16" t="inlineStr">
        <is>
          <t>6400-0140</t>
        </is>
      </c>
      <c r="D211" s="55" t="inlineStr">
        <is>
          <t>Misc Admin Expense</t>
        </is>
      </c>
      <c r="E211" s="69" t="n"/>
      <c r="F211" s="70" t="n">
        <v>0</v>
      </c>
      <c r="G211" s="70" t="n">
        <v>0</v>
      </c>
      <c r="H211" s="70" t="n">
        <v>0</v>
      </c>
      <c r="I211" s="70" t="n">
        <v>275.2</v>
      </c>
      <c r="J211" s="70" t="n">
        <v>0</v>
      </c>
      <c r="K211" s="70" t="n">
        <v>206.05</v>
      </c>
      <c r="L211" s="70" t="n">
        <v>0</v>
      </c>
      <c r="M211" s="70" t="n">
        <v>0</v>
      </c>
      <c r="N211" s="70" t="n">
        <v>0</v>
      </c>
      <c r="O211" s="70" t="n">
        <v>663.99</v>
      </c>
      <c r="P211" s="70" t="n">
        <v>526.8</v>
      </c>
      <c r="Q211" s="70" t="n">
        <v>0</v>
      </c>
      <c r="R211" s="69" t="n"/>
      <c r="S211" s="69">
        <f>SUM(F211:Q211)</f>
        <v/>
      </c>
      <c r="T211" s="69">
        <f>+IFERROR($S211/T$5,0)</f>
        <v/>
      </c>
    </row>
    <row r="212" ht="15" customHeight="1">
      <c r="C212" s="16" t="inlineStr">
        <is>
          <t>6400-0150</t>
        </is>
      </c>
      <c r="D212" s="55" t="inlineStr">
        <is>
          <t>Office Equipment</t>
        </is>
      </c>
      <c r="E212" s="69" t="n"/>
      <c r="F212" s="70" t="n">
        <v>455.76</v>
      </c>
      <c r="G212" s="70" t="n">
        <v>144</v>
      </c>
      <c r="H212" s="70" t="n">
        <v>299.88</v>
      </c>
      <c r="I212" s="70" t="n">
        <v>144</v>
      </c>
      <c r="J212" s="70" t="n">
        <v>192.76</v>
      </c>
      <c r="K212" s="70" t="n">
        <v>455.75</v>
      </c>
      <c r="L212" s="70" t="n">
        <v>455.75</v>
      </c>
      <c r="M212" s="70" t="n">
        <v>432.24</v>
      </c>
      <c r="N212" s="70" t="n">
        <v>548.91</v>
      </c>
      <c r="O212" s="70" t="n">
        <v>186.69</v>
      </c>
      <c r="P212" s="70" t="n">
        <v>258.32</v>
      </c>
      <c r="Q212" s="70" t="n">
        <v>176.18</v>
      </c>
      <c r="R212" s="69" t="n"/>
      <c r="S212" s="69">
        <f>SUM(F212:Q212)</f>
        <v/>
      </c>
      <c r="T212" s="69">
        <f>+IFERROR($S212/T$5,0)</f>
        <v/>
      </c>
    </row>
    <row r="213" ht="15" customHeight="1">
      <c r="C213" s="16" t="inlineStr">
        <is>
          <t>6400-0160</t>
        </is>
      </c>
      <c r="D213" s="55" t="inlineStr">
        <is>
          <t>Office Rent</t>
        </is>
      </c>
      <c r="E213" s="69" t="n"/>
      <c r="F213" s="70" t="n">
        <v>0</v>
      </c>
      <c r="G213" s="70" t="n">
        <v>0</v>
      </c>
      <c r="H213" s="70" t="n">
        <v>0</v>
      </c>
      <c r="I213" s="70" t="n">
        <v>0</v>
      </c>
      <c r="J213" s="70" t="n">
        <v>0</v>
      </c>
      <c r="K213" s="70" t="n">
        <v>0</v>
      </c>
      <c r="L213" s="70" t="n">
        <v>0</v>
      </c>
      <c r="M213" s="70" t="n">
        <v>0</v>
      </c>
      <c r="N213" s="70" t="n">
        <v>0</v>
      </c>
      <c r="O213" s="70" t="n">
        <v>0</v>
      </c>
      <c r="P213" s="70" t="n">
        <v>0</v>
      </c>
      <c r="Q213" s="70" t="n">
        <v>0</v>
      </c>
      <c r="R213" s="69" t="n"/>
      <c r="S213" s="69">
        <f>SUM(F213:Q213)</f>
        <v/>
      </c>
      <c r="T213" s="69">
        <f>+IFERROR($S213/T$5,0)</f>
        <v/>
      </c>
    </row>
    <row r="214" ht="15" customHeight="1">
      <c r="C214" s="16" t="inlineStr">
        <is>
          <t>6400-0170</t>
        </is>
      </c>
      <c r="D214" s="55" t="inlineStr">
        <is>
          <t>Office Supplies</t>
        </is>
      </c>
      <c r="E214" s="69" t="n"/>
      <c r="F214" s="70" t="n">
        <v>181.28</v>
      </c>
      <c r="G214" s="70" t="n">
        <v>160.5</v>
      </c>
      <c r="H214" s="70" t="n">
        <v>25.01</v>
      </c>
      <c r="I214" s="70" t="n">
        <v>74.91</v>
      </c>
      <c r="J214" s="70" t="n">
        <v>643.5599999999999</v>
      </c>
      <c r="K214" s="70" t="n">
        <v>22.79</v>
      </c>
      <c r="L214" s="70" t="n">
        <v>0</v>
      </c>
      <c r="M214" s="70" t="n">
        <v>240.38</v>
      </c>
      <c r="N214" s="70" t="n">
        <v>0</v>
      </c>
      <c r="O214" s="70" t="n">
        <v>192.28</v>
      </c>
      <c r="P214" s="70" t="n">
        <v>0</v>
      </c>
      <c r="Q214" s="70" t="n">
        <v>56.12</v>
      </c>
      <c r="R214" s="69" t="n"/>
      <c r="S214" s="69">
        <f>SUM(F214:Q214)</f>
        <v/>
      </c>
      <c r="T214" s="69">
        <f>+IFERROR($S214/T$5,0)</f>
        <v/>
      </c>
    </row>
    <row r="215" ht="15" customHeight="1">
      <c r="C215" s="16" t="inlineStr">
        <is>
          <t>6400-0195</t>
        </is>
      </c>
      <c r="D215" s="55" t="inlineStr">
        <is>
          <t>Postage/Delivery</t>
        </is>
      </c>
      <c r="E215" s="69" t="n"/>
      <c r="F215" s="70" t="n">
        <v>75.54000000000001</v>
      </c>
      <c r="G215" s="70" t="n">
        <v>145.12</v>
      </c>
      <c r="H215" s="70" t="n">
        <v>28.3</v>
      </c>
      <c r="I215" s="70" t="n">
        <v>84.65000000000001</v>
      </c>
      <c r="J215" s="70" t="n">
        <v>56.67</v>
      </c>
      <c r="K215" s="70" t="n">
        <v>0</v>
      </c>
      <c r="L215" s="70" t="n">
        <v>86.78</v>
      </c>
      <c r="M215" s="70" t="n">
        <v>0</v>
      </c>
      <c r="N215" s="70" t="n">
        <v>58.83</v>
      </c>
      <c r="O215" s="70" t="n">
        <v>23.56</v>
      </c>
      <c r="P215" s="70" t="n">
        <v>0</v>
      </c>
      <c r="Q215" s="70" t="n">
        <v>0</v>
      </c>
      <c r="R215" s="69" t="n"/>
      <c r="S215" s="69">
        <f>SUM(F215:Q215)</f>
        <v/>
      </c>
      <c r="T215" s="69">
        <f>+IFERROR($S215/T$5,0)</f>
        <v/>
      </c>
    </row>
    <row r="216" ht="15" customHeight="1">
      <c r="C216" s="16" t="inlineStr">
        <is>
          <t>6400-0200</t>
        </is>
      </c>
      <c r="D216" s="55" t="inlineStr">
        <is>
          <t>Professional Fees</t>
        </is>
      </c>
      <c r="E216" s="69" t="n"/>
      <c r="F216" s="70" t="n">
        <v>0</v>
      </c>
      <c r="G216" s="70" t="n">
        <v>0</v>
      </c>
      <c r="H216" s="70" t="n">
        <v>0</v>
      </c>
      <c r="I216" s="70" t="n">
        <v>0</v>
      </c>
      <c r="J216" s="70" t="n">
        <v>0</v>
      </c>
      <c r="K216" s="70" t="n">
        <v>0</v>
      </c>
      <c r="L216" s="70" t="n">
        <v>0</v>
      </c>
      <c r="M216" s="70" t="n">
        <v>0</v>
      </c>
      <c r="N216" s="70" t="n">
        <v>0</v>
      </c>
      <c r="O216" s="70" t="n">
        <v>0</v>
      </c>
      <c r="P216" s="70" t="n">
        <v>0</v>
      </c>
      <c r="Q216" s="70" t="n">
        <v>0</v>
      </c>
      <c r="R216" s="69" t="n"/>
      <c r="S216" s="69">
        <f>SUM(F216:Q216)</f>
        <v/>
      </c>
      <c r="T216" s="69">
        <f>+IFERROR($S216/T$5,0)</f>
        <v/>
      </c>
    </row>
    <row r="217" ht="15" customHeight="1">
      <c r="C217" s="16" t="inlineStr">
        <is>
          <t>6400-0220</t>
        </is>
      </c>
      <c r="D217" s="55" t="inlineStr">
        <is>
          <t>Taxes &amp; Licenses</t>
        </is>
      </c>
      <c r="E217" s="69" t="n"/>
      <c r="F217" s="70" t="n">
        <v>0</v>
      </c>
      <c r="G217" s="70" t="n">
        <v>0</v>
      </c>
      <c r="H217" s="70" t="n">
        <v>0</v>
      </c>
      <c r="I217" s="70" t="n">
        <v>1696.79</v>
      </c>
      <c r="J217" s="70" t="n">
        <v>0</v>
      </c>
      <c r="K217" s="70" t="n">
        <v>270</v>
      </c>
      <c r="L217" s="70" t="n">
        <v>50</v>
      </c>
      <c r="M217" s="70" t="n">
        <v>0</v>
      </c>
      <c r="N217" s="70" t="n">
        <v>0</v>
      </c>
      <c r="O217" s="70" t="n">
        <v>0</v>
      </c>
      <c r="P217" s="70" t="n">
        <v>0</v>
      </c>
      <c r="Q217" s="70" t="n">
        <v>0</v>
      </c>
      <c r="R217" s="69" t="n"/>
      <c r="S217" s="69">
        <f>SUM(F217:Q217)</f>
        <v/>
      </c>
      <c r="T217" s="69">
        <f>+IFERROR($S217/T$5,0)</f>
        <v/>
      </c>
    </row>
    <row r="218" ht="15" customHeight="1">
      <c r="C218" s="16" t="inlineStr">
        <is>
          <t>6400-0230</t>
        </is>
      </c>
      <c r="D218" s="55" t="inlineStr">
        <is>
          <t>Telephone</t>
        </is>
      </c>
      <c r="E218" s="69" t="n"/>
      <c r="F218" s="70" t="n">
        <v>325.75</v>
      </c>
      <c r="G218" s="70" t="n">
        <v>226.73</v>
      </c>
      <c r="H218" s="70" t="n">
        <v>125</v>
      </c>
      <c r="I218" s="70" t="n">
        <v>226.73</v>
      </c>
      <c r="J218" s="70" t="n">
        <v>170</v>
      </c>
      <c r="K218" s="70" t="n">
        <v>80</v>
      </c>
      <c r="L218" s="70" t="n">
        <v>125</v>
      </c>
      <c r="M218" s="70" t="n">
        <v>125.56</v>
      </c>
      <c r="N218" s="70" t="n">
        <v>45</v>
      </c>
      <c r="O218" s="70" t="n">
        <v>191.63</v>
      </c>
      <c r="P218" s="70" t="n">
        <v>191.51</v>
      </c>
      <c r="Q218" s="70" t="n">
        <v>195.79</v>
      </c>
      <c r="R218" s="69" t="n"/>
      <c r="S218" s="69">
        <f>SUM(F218:Q218)</f>
        <v/>
      </c>
      <c r="T218" s="69">
        <f>+IFERROR($S218/T$5,0)</f>
        <v/>
      </c>
    </row>
    <row r="219" ht="15" customHeight="1">
      <c r="C219" s="16" t="inlineStr">
        <is>
          <t>6400-0240</t>
        </is>
      </c>
      <c r="D219" s="55" t="inlineStr">
        <is>
          <t>Trade Association Dues</t>
        </is>
      </c>
      <c r="E219" s="69" t="n"/>
      <c r="F219" s="70" t="n">
        <v>0</v>
      </c>
      <c r="G219" s="70" t="n">
        <v>0</v>
      </c>
      <c r="H219" s="70" t="n">
        <v>0</v>
      </c>
      <c r="I219" s="70" t="n">
        <v>0</v>
      </c>
      <c r="J219" s="70" t="n">
        <v>0</v>
      </c>
      <c r="K219" s="70" t="n">
        <v>0</v>
      </c>
      <c r="L219" s="70" t="n">
        <v>0</v>
      </c>
      <c r="M219" s="70" t="n">
        <v>0</v>
      </c>
      <c r="N219" s="70" t="n">
        <v>0</v>
      </c>
      <c r="O219" s="70" t="n">
        <v>0</v>
      </c>
      <c r="P219" s="70" t="n">
        <v>0</v>
      </c>
      <c r="Q219" s="70" t="n">
        <v>0</v>
      </c>
      <c r="R219" s="69" t="n"/>
      <c r="S219" s="69">
        <f>SUM(F219:Q219)</f>
        <v/>
      </c>
      <c r="T219" s="69">
        <f>+IFERROR($S219/T$5,0)</f>
        <v/>
      </c>
    </row>
    <row r="220" ht="15" customHeight="1">
      <c r="C220" s="16" t="inlineStr">
        <is>
          <t>6400-0370</t>
        </is>
      </c>
      <c r="D220" s="55" t="inlineStr">
        <is>
          <t>Travel/Mileage Reimbursement</t>
        </is>
      </c>
      <c r="E220" s="69" t="n"/>
      <c r="F220" s="70" t="n">
        <v>0</v>
      </c>
      <c r="G220" s="70" t="n">
        <v>0</v>
      </c>
      <c r="H220" s="70" t="n">
        <v>0</v>
      </c>
      <c r="I220" s="70" t="n">
        <v>1006.25</v>
      </c>
      <c r="J220" s="70" t="n">
        <v>1222.68</v>
      </c>
      <c r="K220" s="70" t="n">
        <v>0</v>
      </c>
      <c r="L220" s="70" t="n">
        <v>571.04</v>
      </c>
      <c r="M220" s="70" t="n">
        <v>0</v>
      </c>
      <c r="N220" s="70" t="n">
        <v>0</v>
      </c>
      <c r="O220" s="70" t="n">
        <v>0</v>
      </c>
      <c r="P220" s="70" t="n">
        <v>0</v>
      </c>
      <c r="Q220" s="70" t="n">
        <v>0</v>
      </c>
      <c r="R220" s="69" t="n"/>
      <c r="S220" s="69">
        <f>SUM(F220:Q220)</f>
        <v/>
      </c>
      <c r="T220" s="69">
        <f>+IFERROR($S220/T$5,0)</f>
        <v/>
      </c>
    </row>
    <row r="221" ht="15" customHeight="1">
      <c r="C221" s="16" t="inlineStr">
        <is>
          <t>6400-0380</t>
        </is>
      </c>
      <c r="D221" s="55" t="inlineStr">
        <is>
          <t>Uniforms</t>
        </is>
      </c>
      <c r="E221" s="69" t="n"/>
      <c r="F221" s="70" t="n">
        <v>724.77</v>
      </c>
      <c r="G221" s="70" t="n">
        <v>0</v>
      </c>
      <c r="H221" s="70" t="n">
        <v>0</v>
      </c>
      <c r="I221" s="70" t="n">
        <v>0</v>
      </c>
      <c r="J221" s="70" t="n">
        <v>0</v>
      </c>
      <c r="K221" s="70" t="n">
        <v>0</v>
      </c>
      <c r="L221" s="70" t="n">
        <v>0</v>
      </c>
      <c r="M221" s="70" t="n">
        <v>0</v>
      </c>
      <c r="N221" s="70" t="n">
        <v>0</v>
      </c>
      <c r="O221" s="70" t="n">
        <v>0</v>
      </c>
      <c r="P221" s="70" t="n">
        <v>0</v>
      </c>
      <c r="Q221" s="70" t="n">
        <v>0</v>
      </c>
      <c r="R221" s="69" t="n"/>
      <c r="S221" s="69">
        <f>SUM(F221:Q221)</f>
        <v/>
      </c>
      <c r="T221" s="69">
        <f>+IFERROR($S221/T$5,0)</f>
        <v/>
      </c>
    </row>
    <row r="222" ht="15" customHeight="1">
      <c r="C222" s="16" t="inlineStr">
        <is>
          <t>6400-0395</t>
        </is>
      </c>
      <c r="D222" s="55" t="inlineStr">
        <is>
          <t>Admin Fee-Renters</t>
        </is>
      </c>
      <c r="E222" s="69" t="n"/>
      <c r="F222" s="70" t="n">
        <v>259</v>
      </c>
      <c r="G222" s="70" t="n">
        <v>308</v>
      </c>
      <c r="H222" s="70" t="n">
        <v>322</v>
      </c>
      <c r="I222" s="70" t="n">
        <v>332.5</v>
      </c>
      <c r="J222" s="70" t="n">
        <v>357</v>
      </c>
      <c r="K222" s="70" t="n">
        <v>364</v>
      </c>
      <c r="L222" s="70" t="n">
        <v>371</v>
      </c>
      <c r="M222" s="70" t="n">
        <v>378</v>
      </c>
      <c r="N222" s="70" t="n">
        <v>378</v>
      </c>
      <c r="O222" s="70" t="n">
        <v>371</v>
      </c>
      <c r="P222" s="70" t="n">
        <v>343</v>
      </c>
      <c r="Q222" s="70" t="n">
        <v>378</v>
      </c>
      <c r="R222" s="69" t="n"/>
      <c r="S222" s="69">
        <f>SUM(F222:Q222)</f>
        <v/>
      </c>
      <c r="T222" s="69">
        <f>+IFERROR($S222/T$5,0)</f>
        <v/>
      </c>
    </row>
    <row r="223" ht="15" customFormat="1" customHeight="1" s="2">
      <c r="C223" s="46" t="n"/>
      <c r="D223" s="9" t="inlineStr">
        <is>
          <t>TOTAL ADMINISTRATIVE</t>
        </is>
      </c>
      <c r="E223" s="71" t="n"/>
      <c r="F223" s="72">
        <f>SUM(F192:F222)</f>
        <v/>
      </c>
      <c r="G223" s="72">
        <f>SUM(G192:G222)</f>
        <v/>
      </c>
      <c r="H223" s="72">
        <f>SUM(H192:H222)</f>
        <v/>
      </c>
      <c r="I223" s="72">
        <f>SUM(I192:I222)</f>
        <v/>
      </c>
      <c r="J223" s="72">
        <f>SUM(J192:J222)</f>
        <v/>
      </c>
      <c r="K223" s="72">
        <f>SUM(K192:K222)</f>
        <v/>
      </c>
      <c r="L223" s="72">
        <f>SUM(L192:L222)</f>
        <v/>
      </c>
      <c r="M223" s="72">
        <f>SUM(M192:M222)</f>
        <v/>
      </c>
      <c r="N223" s="72">
        <f>SUM(N192:N222)</f>
        <v/>
      </c>
      <c r="O223" s="72">
        <f>SUM(O192:O222)</f>
        <v/>
      </c>
      <c r="P223" s="72">
        <f>SUM(P192:P222)</f>
        <v/>
      </c>
      <c r="Q223" s="72">
        <f>SUM(Q192:Q222)</f>
        <v/>
      </c>
      <c r="R223" s="72" t="n"/>
      <c r="S223" s="72">
        <f>SUM(S192:S222)</f>
        <v/>
      </c>
      <c r="T223" s="72">
        <f>SUM(T192:T222)</f>
        <v/>
      </c>
    </row>
    <row r="224" ht="5.1" customHeight="1">
      <c r="C224" s="45" t="n"/>
      <c r="D224" s="13" t="n"/>
      <c r="E224" s="35" t="n"/>
      <c r="F224" s="35" t="n"/>
      <c r="J224" s="15" t="n"/>
      <c r="K224" s="35" t="n"/>
    </row>
    <row r="225" ht="15" customHeight="1">
      <c r="C225" s="46" t="inlineStr">
        <is>
          <t>6500-0000</t>
        </is>
      </c>
      <c r="D225" s="9" t="inlineStr">
        <is>
          <t>MARKETING EXPENSE</t>
        </is>
      </c>
      <c r="E225" s="33" t="n"/>
      <c r="J225" s="15" t="n"/>
      <c r="K225" s="15" t="n"/>
    </row>
    <row r="226" ht="15" customHeight="1">
      <c r="C226" s="16" t="inlineStr">
        <is>
          <t>6500-0005</t>
        </is>
      </c>
      <c r="D226" s="55" t="inlineStr">
        <is>
          <t>Apartment Locator Fees</t>
        </is>
      </c>
      <c r="E226" s="69" t="n"/>
      <c r="F226" s="68" t="n">
        <v>1745</v>
      </c>
      <c r="G226" s="68" t="n">
        <v>0</v>
      </c>
      <c r="H226" s="68" t="n">
        <v>349</v>
      </c>
      <c r="I226" s="68" t="n">
        <v>0</v>
      </c>
      <c r="J226" s="68" t="n">
        <v>0</v>
      </c>
      <c r="K226" s="68" t="n">
        <v>0</v>
      </c>
      <c r="L226" s="68" t="n">
        <v>0</v>
      </c>
      <c r="M226" s="68" t="n">
        <v>339</v>
      </c>
      <c r="N226" s="68" t="n">
        <v>339</v>
      </c>
      <c r="O226" s="68" t="n">
        <v>0</v>
      </c>
      <c r="P226" s="68" t="n">
        <v>0</v>
      </c>
      <c r="Q226" s="68" t="n">
        <v>0</v>
      </c>
      <c r="R226" s="67" t="n"/>
      <c r="S226" s="67">
        <f>SUM(F226:Q226)</f>
        <v/>
      </c>
      <c r="T226" s="67">
        <f>+IFERROR($S226/T$5,0)</f>
        <v/>
      </c>
    </row>
    <row r="227" ht="15" customHeight="1">
      <c r="C227" s="16" t="inlineStr">
        <is>
          <t>6500-0010</t>
        </is>
      </c>
      <c r="D227" s="55" t="inlineStr">
        <is>
          <t>Brochures/Flyers</t>
        </is>
      </c>
      <c r="E227" s="69" t="n"/>
      <c r="F227" s="70" t="n">
        <v>0</v>
      </c>
      <c r="G227" s="70" t="n">
        <v>0</v>
      </c>
      <c r="H227" s="70" t="n">
        <v>0</v>
      </c>
      <c r="I227" s="70" t="n">
        <v>0</v>
      </c>
      <c r="J227" s="70" t="n">
        <v>0</v>
      </c>
      <c r="K227" s="70" t="n">
        <v>0</v>
      </c>
      <c r="L227" s="70" t="n">
        <v>0</v>
      </c>
      <c r="M227" s="70" t="n">
        <v>0</v>
      </c>
      <c r="N227" s="70" t="n">
        <v>0</v>
      </c>
      <c r="O227" s="70" t="n">
        <v>0</v>
      </c>
      <c r="P227" s="70" t="n">
        <v>0</v>
      </c>
      <c r="Q227" s="70" t="n">
        <v>0</v>
      </c>
      <c r="R227" s="69" t="n"/>
      <c r="S227" s="69">
        <f>SUM(F227:Q227)</f>
        <v/>
      </c>
      <c r="T227" s="69">
        <f>+IFERROR($S227/T$5,0)</f>
        <v/>
      </c>
    </row>
    <row r="228" ht="15" customHeight="1">
      <c r="C228" s="16" t="inlineStr">
        <is>
          <t>6500-0020</t>
        </is>
      </c>
      <c r="D228" s="55" t="inlineStr">
        <is>
          <t>Flags &amp; Banners</t>
        </is>
      </c>
      <c r="E228" s="69" t="n"/>
      <c r="F228" s="70" t="n">
        <v>0</v>
      </c>
      <c r="G228" s="70" t="n">
        <v>0</v>
      </c>
      <c r="H228" s="70" t="n">
        <v>0</v>
      </c>
      <c r="I228" s="70" t="n">
        <v>0</v>
      </c>
      <c r="J228" s="70" t="n">
        <v>0</v>
      </c>
      <c r="K228" s="70" t="n">
        <v>0</v>
      </c>
      <c r="L228" s="70" t="n">
        <v>0</v>
      </c>
      <c r="M228" s="70" t="n">
        <v>0</v>
      </c>
      <c r="N228" s="70" t="n">
        <v>0</v>
      </c>
      <c r="O228" s="70" t="n">
        <v>0</v>
      </c>
      <c r="P228" s="70" t="n">
        <v>0</v>
      </c>
      <c r="Q228" s="70" t="n">
        <v>0</v>
      </c>
      <c r="R228" s="69" t="n"/>
      <c r="S228" s="69">
        <f>SUM(F228:Q228)</f>
        <v/>
      </c>
      <c r="T228" s="69">
        <f>+IFERROR($S228/T$5,0)</f>
        <v/>
      </c>
    </row>
    <row r="229" ht="15" customHeight="1">
      <c r="C229" s="16" t="inlineStr">
        <is>
          <t>6500-0040</t>
        </is>
      </c>
      <c r="D229" s="55" t="inlineStr">
        <is>
          <t>Magazine Advertising</t>
        </is>
      </c>
      <c r="E229" s="69" t="n"/>
      <c r="F229" s="70" t="n">
        <v>0</v>
      </c>
      <c r="G229" s="70" t="n">
        <v>0</v>
      </c>
      <c r="H229" s="70" t="n">
        <v>0</v>
      </c>
      <c r="I229" s="70" t="n">
        <v>0</v>
      </c>
      <c r="J229" s="70" t="n">
        <v>0</v>
      </c>
      <c r="K229" s="70" t="n">
        <v>0</v>
      </c>
      <c r="L229" s="70" t="n">
        <v>0</v>
      </c>
      <c r="M229" s="70" t="n">
        <v>0</v>
      </c>
      <c r="N229" s="70" t="n">
        <v>0</v>
      </c>
      <c r="O229" s="70" t="n">
        <v>0</v>
      </c>
      <c r="P229" s="70" t="n">
        <v>0</v>
      </c>
      <c r="Q229" s="70" t="n">
        <v>0</v>
      </c>
      <c r="R229" s="69" t="n"/>
      <c r="S229" s="69">
        <f>SUM(F229:Q229)</f>
        <v/>
      </c>
      <c r="T229" s="69">
        <f>+IFERROR($S229/T$5,0)</f>
        <v/>
      </c>
    </row>
    <row r="230" ht="15" customHeight="1">
      <c r="C230" s="16" t="inlineStr">
        <is>
          <t>6500-0050</t>
        </is>
      </c>
      <c r="D230" s="55" t="inlineStr">
        <is>
          <t>Misc Marketing</t>
        </is>
      </c>
      <c r="E230" s="69" t="n"/>
      <c r="F230" s="70" t="n">
        <v>625.47</v>
      </c>
      <c r="G230" s="70" t="n">
        <v>0</v>
      </c>
      <c r="H230" s="70" t="n">
        <v>625.47</v>
      </c>
      <c r="I230" s="70" t="n">
        <v>623.74</v>
      </c>
      <c r="J230" s="70" t="n">
        <v>623.74</v>
      </c>
      <c r="K230" s="70" t="n">
        <v>623.74</v>
      </c>
      <c r="L230" s="70" t="n">
        <v>623.74</v>
      </c>
      <c r="M230" s="70" t="n">
        <v>0</v>
      </c>
      <c r="N230" s="70" t="n">
        <v>0</v>
      </c>
      <c r="O230" s="70" t="n">
        <v>0</v>
      </c>
      <c r="P230" s="70" t="n">
        <v>0</v>
      </c>
      <c r="Q230" s="70" t="n">
        <v>0</v>
      </c>
      <c r="R230" s="69" t="n"/>
      <c r="S230" s="69">
        <f>SUM(F230:Q230)</f>
        <v/>
      </c>
      <c r="T230" s="69">
        <f>+IFERROR($S230/T$5,0)</f>
        <v/>
      </c>
    </row>
    <row r="231" ht="15" customHeight="1">
      <c r="C231" s="16" t="inlineStr">
        <is>
          <t>6500-0070</t>
        </is>
      </c>
      <c r="D231" s="55" t="inlineStr">
        <is>
          <t>Newsletters</t>
        </is>
      </c>
      <c r="E231" s="69" t="n"/>
      <c r="F231" s="70" t="n">
        <v>0</v>
      </c>
      <c r="G231" s="70" t="n">
        <v>0</v>
      </c>
      <c r="H231" s="70" t="n">
        <v>0</v>
      </c>
      <c r="I231" s="70" t="n">
        <v>0</v>
      </c>
      <c r="J231" s="70" t="n">
        <v>0</v>
      </c>
      <c r="K231" s="70" t="n">
        <v>0</v>
      </c>
      <c r="L231" s="70" t="n">
        <v>0</v>
      </c>
      <c r="M231" s="70" t="n">
        <v>39</v>
      </c>
      <c r="N231" s="70" t="n">
        <v>39</v>
      </c>
      <c r="O231" s="70" t="n">
        <v>39</v>
      </c>
      <c r="P231" s="70" t="n">
        <v>39</v>
      </c>
      <c r="Q231" s="70" t="n">
        <v>39</v>
      </c>
      <c r="R231" s="69" t="n"/>
      <c r="S231" s="69">
        <f>SUM(F231:Q231)</f>
        <v/>
      </c>
      <c r="T231" s="69">
        <f>+IFERROR($S231/T$5,0)</f>
        <v/>
      </c>
    </row>
    <row r="232" ht="15" customHeight="1">
      <c r="C232" s="16" t="inlineStr">
        <is>
          <t>6500-0100</t>
        </is>
      </c>
      <c r="D232" s="55" t="inlineStr">
        <is>
          <t>Radio &amp; TV</t>
        </is>
      </c>
      <c r="E232" s="69" t="n"/>
      <c r="F232" s="70" t="n">
        <v>0</v>
      </c>
      <c r="G232" s="70" t="n">
        <v>0</v>
      </c>
      <c r="H232" s="70" t="n">
        <v>0</v>
      </c>
      <c r="I232" s="70" t="n">
        <v>0</v>
      </c>
      <c r="J232" s="70" t="n">
        <v>0</v>
      </c>
      <c r="K232" s="70" t="n">
        <v>0</v>
      </c>
      <c r="L232" s="70" t="n">
        <v>0</v>
      </c>
      <c r="M232" s="70" t="n">
        <v>0</v>
      </c>
      <c r="N232" s="70" t="n">
        <v>0</v>
      </c>
      <c r="O232" s="70" t="n">
        <v>0</v>
      </c>
      <c r="P232" s="70" t="n">
        <v>0</v>
      </c>
      <c r="Q232" s="70" t="n">
        <v>0</v>
      </c>
      <c r="R232" s="69" t="n"/>
      <c r="S232" s="69">
        <f>SUM(F232:Q232)</f>
        <v/>
      </c>
      <c r="T232" s="69">
        <f>+IFERROR($S232/T$5,0)</f>
        <v/>
      </c>
    </row>
    <row r="233" ht="15" customHeight="1">
      <c r="C233" s="16" t="inlineStr">
        <is>
          <t>6500-0110</t>
        </is>
      </c>
      <c r="D233" s="55" t="inlineStr">
        <is>
          <t>Referral Fees</t>
        </is>
      </c>
      <c r="E233" s="69" t="n"/>
      <c r="F233" s="70" t="n">
        <v>0</v>
      </c>
      <c r="G233" s="70" t="n">
        <v>0</v>
      </c>
      <c r="H233" s="70" t="n">
        <v>0</v>
      </c>
      <c r="I233" s="70" t="n">
        <v>300</v>
      </c>
      <c r="J233" s="70" t="n">
        <v>0</v>
      </c>
      <c r="K233" s="70" t="n">
        <v>200</v>
      </c>
      <c r="L233" s="70" t="n">
        <v>0</v>
      </c>
      <c r="M233" s="70" t="n">
        <v>0</v>
      </c>
      <c r="N233" s="70" t="n">
        <v>0</v>
      </c>
      <c r="O233" s="70" t="n">
        <v>0</v>
      </c>
      <c r="P233" s="70" t="n">
        <v>0</v>
      </c>
      <c r="Q233" s="70" t="n">
        <v>0</v>
      </c>
      <c r="R233" s="69" t="n"/>
      <c r="S233" s="69">
        <f>SUM(F233:Q233)</f>
        <v/>
      </c>
      <c r="T233" s="69">
        <f>+IFERROR($S233/T$5,0)</f>
        <v/>
      </c>
    </row>
    <row r="234" ht="15" customHeight="1">
      <c r="C234" s="16" t="inlineStr">
        <is>
          <t>6500-0130</t>
        </is>
      </c>
      <c r="D234" s="55" t="inlineStr">
        <is>
          <t>Resident Relations</t>
        </is>
      </c>
      <c r="E234" s="69" t="n"/>
      <c r="F234" s="70" t="n">
        <v>41.73</v>
      </c>
      <c r="G234" s="70" t="n">
        <v>39</v>
      </c>
      <c r="H234" s="70" t="n">
        <v>39</v>
      </c>
      <c r="I234" s="70" t="n">
        <v>39</v>
      </c>
      <c r="J234" s="70" t="n">
        <v>39</v>
      </c>
      <c r="K234" s="70" t="n">
        <v>448.54</v>
      </c>
      <c r="L234" s="70" t="n">
        <v>39</v>
      </c>
      <c r="M234" s="70" t="n">
        <v>623.74</v>
      </c>
      <c r="N234" s="70" t="n">
        <v>623.74</v>
      </c>
      <c r="O234" s="70" t="n">
        <v>623.74</v>
      </c>
      <c r="P234" s="70" t="n">
        <v>0</v>
      </c>
      <c r="Q234" s="70" t="n">
        <v>0</v>
      </c>
      <c r="R234" s="69" t="n"/>
      <c r="S234" s="69">
        <f>SUM(F234:Q234)</f>
        <v/>
      </c>
      <c r="T234" s="69">
        <f>+IFERROR($S234/T$5,0)</f>
        <v/>
      </c>
    </row>
    <row r="235" ht="15" customHeight="1">
      <c r="C235" s="16" t="inlineStr">
        <is>
          <t>6500-0131</t>
        </is>
      </c>
      <c r="D235" s="55" t="inlineStr">
        <is>
          <t xml:space="preserve">Continental Breakfast </t>
        </is>
      </c>
      <c r="E235" s="69" t="n"/>
      <c r="F235" s="70" t="n">
        <v>0</v>
      </c>
      <c r="G235" s="70" t="n">
        <v>0</v>
      </c>
      <c r="H235" s="70" t="n">
        <v>0</v>
      </c>
      <c r="I235" s="70" t="n">
        <v>0</v>
      </c>
      <c r="J235" s="70" t="n">
        <v>0</v>
      </c>
      <c r="K235" s="70" t="n">
        <v>0</v>
      </c>
      <c r="L235" s="70" t="n">
        <v>0</v>
      </c>
      <c r="M235" s="70" t="n">
        <v>0</v>
      </c>
      <c r="N235" s="70" t="n">
        <v>0</v>
      </c>
      <c r="O235" s="70" t="n">
        <v>0</v>
      </c>
      <c r="P235" s="70" t="n">
        <v>0</v>
      </c>
      <c r="Q235" s="70" t="n">
        <v>0</v>
      </c>
      <c r="R235" s="69" t="n"/>
      <c r="S235" s="69">
        <f>SUM(F235:Q235)</f>
        <v/>
      </c>
      <c r="T235" s="69">
        <f>+IFERROR($S235/T$5,0)</f>
        <v/>
      </c>
    </row>
    <row r="236" ht="15" customHeight="1">
      <c r="C236" s="16" t="inlineStr">
        <is>
          <t>6500-0132</t>
        </is>
      </c>
      <c r="D236" s="55" t="inlineStr">
        <is>
          <t>Van Expenses</t>
        </is>
      </c>
      <c r="E236" s="69" t="n"/>
      <c r="F236" s="70" t="n">
        <v>0</v>
      </c>
      <c r="G236" s="70" t="n">
        <v>0</v>
      </c>
      <c r="H236" s="70" t="n">
        <v>0</v>
      </c>
      <c r="I236" s="70" t="n">
        <v>0</v>
      </c>
      <c r="J236" s="70" t="n">
        <v>0</v>
      </c>
      <c r="K236" s="70" t="n">
        <v>0</v>
      </c>
      <c r="L236" s="70" t="n">
        <v>0</v>
      </c>
      <c r="M236" s="70" t="n">
        <v>0</v>
      </c>
      <c r="N236" s="70" t="n">
        <v>0</v>
      </c>
      <c r="O236" s="70" t="n">
        <v>0</v>
      </c>
      <c r="P236" s="70" t="n">
        <v>0</v>
      </c>
      <c r="Q236" s="70" t="n">
        <v>0</v>
      </c>
      <c r="R236" s="69" t="n"/>
      <c r="S236" s="69">
        <f>SUM(F236:Q236)</f>
        <v/>
      </c>
      <c r="T236" s="69">
        <f>+IFERROR($S236/T$5,0)</f>
        <v/>
      </c>
    </row>
    <row r="237" ht="15" customHeight="1">
      <c r="C237" s="16" t="inlineStr">
        <is>
          <t>6500-0133</t>
        </is>
      </c>
      <c r="D237" s="55" t="inlineStr">
        <is>
          <t>Craft Materials</t>
        </is>
      </c>
      <c r="E237" s="69" t="n"/>
      <c r="F237" s="70" t="n">
        <v>0</v>
      </c>
      <c r="G237" s="70" t="n">
        <v>0</v>
      </c>
      <c r="H237" s="70" t="n">
        <v>0</v>
      </c>
      <c r="I237" s="70" t="n">
        <v>0</v>
      </c>
      <c r="J237" s="70" t="n">
        <v>0</v>
      </c>
      <c r="K237" s="70" t="n">
        <v>0</v>
      </c>
      <c r="L237" s="70" t="n">
        <v>0</v>
      </c>
      <c r="M237" s="70" t="n">
        <v>0</v>
      </c>
      <c r="N237" s="70" t="n">
        <v>0</v>
      </c>
      <c r="O237" s="70" t="n">
        <v>0</v>
      </c>
      <c r="P237" s="70" t="n">
        <v>0</v>
      </c>
      <c r="Q237" s="70" t="n">
        <v>0</v>
      </c>
      <c r="R237" s="69" t="n"/>
      <c r="S237" s="69">
        <f>SUM(F237:Q237)</f>
        <v/>
      </c>
      <c r="T237" s="69">
        <f>+IFERROR($S237/T$5,0)</f>
        <v/>
      </c>
    </row>
    <row r="238" ht="15" customHeight="1">
      <c r="C238" s="16" t="inlineStr">
        <is>
          <t>6500-0134</t>
        </is>
      </c>
      <c r="D238" s="55" t="inlineStr">
        <is>
          <t>Flyers/Invitations</t>
        </is>
      </c>
      <c r="E238" s="69" t="n"/>
      <c r="F238" s="70" t="n">
        <v>0</v>
      </c>
      <c r="G238" s="70" t="n">
        <v>0</v>
      </c>
      <c r="H238" s="70" t="n">
        <v>0</v>
      </c>
      <c r="I238" s="70" t="n">
        <v>0</v>
      </c>
      <c r="J238" s="70" t="n">
        <v>0</v>
      </c>
      <c r="K238" s="70" t="n">
        <v>0</v>
      </c>
      <c r="L238" s="70" t="n">
        <v>0</v>
      </c>
      <c r="M238" s="70" t="n">
        <v>0</v>
      </c>
      <c r="N238" s="70" t="n">
        <v>0</v>
      </c>
      <c r="O238" s="70" t="n">
        <v>0</v>
      </c>
      <c r="P238" s="70" t="n">
        <v>0</v>
      </c>
      <c r="Q238" s="70" t="n">
        <v>0</v>
      </c>
      <c r="R238" s="69" t="n"/>
      <c r="S238" s="69">
        <f>SUM(F238:Q238)</f>
        <v/>
      </c>
      <c r="T238" s="69">
        <f>+IFERROR($S238/T$5,0)</f>
        <v/>
      </c>
    </row>
    <row r="239" ht="15" customHeight="1">
      <c r="C239" s="16" t="inlineStr">
        <is>
          <t>6500-0135</t>
        </is>
      </c>
      <c r="D239" s="55" t="inlineStr">
        <is>
          <t>Events/Activities</t>
        </is>
      </c>
      <c r="E239" s="69" t="n"/>
      <c r="F239" s="70" t="n">
        <v>0</v>
      </c>
      <c r="G239" s="70" t="n">
        <v>0</v>
      </c>
      <c r="H239" s="70" t="n">
        <v>0</v>
      </c>
      <c r="I239" s="70" t="n">
        <v>0</v>
      </c>
      <c r="J239" s="70" t="n">
        <v>0</v>
      </c>
      <c r="K239" s="70" t="n">
        <v>0</v>
      </c>
      <c r="L239" s="70" t="n">
        <v>0</v>
      </c>
      <c r="M239" s="70" t="n">
        <v>0</v>
      </c>
      <c r="N239" s="70" t="n">
        <v>0</v>
      </c>
      <c r="O239" s="70" t="n">
        <v>0</v>
      </c>
      <c r="P239" s="70" t="n">
        <v>0</v>
      </c>
      <c r="Q239" s="70" t="n">
        <v>0</v>
      </c>
      <c r="R239" s="69" t="n"/>
      <c r="S239" s="69">
        <f>SUM(F239:Q239)</f>
        <v/>
      </c>
      <c r="T239" s="69">
        <f>+IFERROR($S239/T$5,0)</f>
        <v/>
      </c>
    </row>
    <row r="240" ht="15" customHeight="1">
      <c r="C240" s="16" t="inlineStr">
        <is>
          <t>6500-0136</t>
        </is>
      </c>
      <c r="D240" s="55" t="inlineStr">
        <is>
          <t>Movies/Concessions</t>
        </is>
      </c>
      <c r="E240" s="69" t="n"/>
      <c r="F240" s="70" t="n">
        <v>0</v>
      </c>
      <c r="G240" s="70" t="n">
        <v>0</v>
      </c>
      <c r="H240" s="70" t="n">
        <v>0</v>
      </c>
      <c r="I240" s="70" t="n">
        <v>0</v>
      </c>
      <c r="J240" s="70" t="n">
        <v>0</v>
      </c>
      <c r="K240" s="70" t="n">
        <v>0</v>
      </c>
      <c r="L240" s="70" t="n">
        <v>0</v>
      </c>
      <c r="M240" s="70" t="n">
        <v>0</v>
      </c>
      <c r="N240" s="70" t="n">
        <v>0</v>
      </c>
      <c r="O240" s="70" t="n">
        <v>0</v>
      </c>
      <c r="P240" s="70" t="n">
        <v>0</v>
      </c>
      <c r="Q240" s="70" t="n">
        <v>0</v>
      </c>
      <c r="R240" s="69" t="n"/>
      <c r="S240" s="69">
        <f>SUM(F240:Q240)</f>
        <v/>
      </c>
      <c r="T240" s="69">
        <f>+IFERROR($S240/T$5,0)</f>
        <v/>
      </c>
    </row>
    <row r="241" ht="15" customHeight="1">
      <c r="C241" s="16" t="inlineStr">
        <is>
          <t>6500-0170</t>
        </is>
      </c>
      <c r="D241" s="55" t="inlineStr">
        <is>
          <t>Web Advertising</t>
        </is>
      </c>
      <c r="E241" s="69" t="n"/>
      <c r="F241" s="70" t="n">
        <v>4921.95</v>
      </c>
      <c r="G241" s="70" t="n">
        <v>4921.95</v>
      </c>
      <c r="H241" s="70" t="n">
        <v>4196.95</v>
      </c>
      <c r="I241" s="70" t="n">
        <v>4921.95</v>
      </c>
      <c r="J241" s="70" t="n">
        <v>4171.95</v>
      </c>
      <c r="K241" s="70" t="n">
        <v>3521.95</v>
      </c>
      <c r="L241" s="70" t="n">
        <v>4171.95</v>
      </c>
      <c r="M241" s="70" t="n">
        <v>3521.95</v>
      </c>
      <c r="N241" s="70" t="n">
        <v>3579.02</v>
      </c>
      <c r="O241" s="70" t="n">
        <v>3779.02</v>
      </c>
      <c r="P241" s="70" t="n">
        <v>3886.09</v>
      </c>
      <c r="Q241" s="70" t="n">
        <v>3874.38</v>
      </c>
      <c r="R241" s="69" t="n"/>
      <c r="S241" s="69">
        <f>SUM(F241:Q241)</f>
        <v/>
      </c>
      <c r="T241" s="69">
        <f>+IFERROR($S241/T$5,0)</f>
        <v/>
      </c>
    </row>
    <row r="242" ht="15" customFormat="1" customHeight="1" s="2">
      <c r="C242" s="46" t="n"/>
      <c r="D242" s="9" t="inlineStr">
        <is>
          <t>TOTAL MARKETING EXPENSE</t>
        </is>
      </c>
      <c r="E242" s="71" t="n"/>
      <c r="F242" s="72">
        <f>SUM(F226:F241)</f>
        <v/>
      </c>
      <c r="G242" s="72">
        <f>SUM(G226:G241)</f>
        <v/>
      </c>
      <c r="H242" s="72">
        <f>SUM(H226:H241)</f>
        <v/>
      </c>
      <c r="I242" s="72">
        <f>SUM(I226:I241)</f>
        <v/>
      </c>
      <c r="J242" s="72">
        <f>SUM(J226:J241)</f>
        <v/>
      </c>
      <c r="K242" s="72">
        <f>SUM(K226:K241)</f>
        <v/>
      </c>
      <c r="L242" s="72">
        <f>SUM(L226:L241)</f>
        <v/>
      </c>
      <c r="M242" s="72">
        <f>SUM(M226:M241)</f>
        <v/>
      </c>
      <c r="N242" s="72">
        <f>SUM(N226:N241)</f>
        <v/>
      </c>
      <c r="O242" s="72">
        <f>SUM(O226:O241)</f>
        <v/>
      </c>
      <c r="P242" s="72">
        <f>SUM(P226:P241)</f>
        <v/>
      </c>
      <c r="Q242" s="72">
        <f>SUM(Q226:Q241)</f>
        <v/>
      </c>
      <c r="R242" s="72" t="n"/>
      <c r="S242" s="72">
        <f>SUM(S226:S241)</f>
        <v/>
      </c>
      <c r="T242" s="72">
        <f>SUM(T226:T241)</f>
        <v/>
      </c>
    </row>
    <row r="243" ht="5.1" customHeight="1">
      <c r="C243" s="45" t="n"/>
      <c r="D243" s="13" t="n"/>
      <c r="E243" s="67" t="n"/>
      <c r="F243" s="67" t="n"/>
      <c r="G243" s="67" t="n"/>
      <c r="H243" s="67" t="n"/>
      <c r="I243" s="67" t="n"/>
      <c r="J243" s="76" t="n"/>
      <c r="K243" s="75" t="n"/>
      <c r="L243" s="67" t="n"/>
      <c r="M243" s="67" t="n"/>
      <c r="N243" s="67" t="n"/>
      <c r="O243" s="67" t="n"/>
      <c r="P243" s="67" t="n"/>
      <c r="Q243" s="67" t="n"/>
      <c r="R243" s="67" t="n"/>
      <c r="S243" s="67" t="n"/>
      <c r="T243" s="67" t="n"/>
    </row>
    <row r="244" ht="15" customHeight="1">
      <c r="C244" s="46" t="inlineStr">
        <is>
          <t>6600-0000</t>
        </is>
      </c>
      <c r="D244" s="9" t="inlineStr">
        <is>
          <t>PAYROLL EXPENSE</t>
        </is>
      </c>
      <c r="E244" s="67" t="n"/>
      <c r="F244" s="67" t="n"/>
      <c r="G244" s="67" t="n"/>
      <c r="H244" s="67" t="n"/>
      <c r="I244" s="67" t="n"/>
      <c r="J244" s="76" t="n"/>
      <c r="K244" s="75" t="n"/>
      <c r="L244" s="67" t="n"/>
      <c r="M244" s="67" t="n"/>
      <c r="N244" s="67" t="n"/>
      <c r="O244" s="67" t="n"/>
      <c r="P244" s="67" t="n"/>
      <c r="Q244" s="67" t="n"/>
      <c r="R244" s="67" t="n"/>
      <c r="S244" s="67" t="n"/>
      <c r="T244" s="67" t="n"/>
    </row>
    <row r="245" ht="15" customHeight="1">
      <c r="C245" s="16" t="inlineStr">
        <is>
          <t>6600-0001</t>
        </is>
      </c>
      <c r="D245" s="55" t="inlineStr">
        <is>
          <t>Accounting</t>
        </is>
      </c>
      <c r="E245" s="69" t="n"/>
      <c r="F245" s="68" t="n">
        <v>0</v>
      </c>
      <c r="G245" s="68" t="n">
        <v>0</v>
      </c>
      <c r="H245" s="68" t="n">
        <v>0</v>
      </c>
      <c r="I245" s="68" t="n">
        <v>0</v>
      </c>
      <c r="J245" s="68" t="n">
        <v>0</v>
      </c>
      <c r="K245" s="68" t="n">
        <v>0</v>
      </c>
      <c r="L245" s="68" t="n">
        <v>0</v>
      </c>
      <c r="M245" s="68" t="n">
        <v>0</v>
      </c>
      <c r="N245" s="68" t="n">
        <v>0</v>
      </c>
      <c r="O245" s="68" t="n">
        <v>0</v>
      </c>
      <c r="P245" s="68" t="n">
        <v>0</v>
      </c>
      <c r="Q245" s="68" t="n">
        <v>0</v>
      </c>
      <c r="R245" s="67" t="n"/>
      <c r="S245" s="67">
        <f>SUM(F245:Q245)</f>
        <v/>
      </c>
      <c r="T245" s="67">
        <f>+IFERROR($S245/T$5,0)</f>
        <v/>
      </c>
    </row>
    <row r="246" ht="15" customHeight="1">
      <c r="C246" s="16" t="inlineStr">
        <is>
          <t>6600-0005</t>
        </is>
      </c>
      <c r="D246" s="55" t="inlineStr">
        <is>
          <t>Manager</t>
        </is>
      </c>
      <c r="E246" s="69" t="n"/>
      <c r="F246" s="70" t="n">
        <v>5353.41</v>
      </c>
      <c r="G246" s="70" t="n">
        <v>7037.88</v>
      </c>
      <c r="H246" s="70" t="n">
        <v>11337.88</v>
      </c>
      <c r="I246" s="70" t="n">
        <v>6937.88</v>
      </c>
      <c r="J246" s="70" t="n">
        <v>-11956.82</v>
      </c>
      <c r="K246" s="70" t="n">
        <v>4845.11</v>
      </c>
      <c r="L246" s="70" t="n">
        <v>3752.34</v>
      </c>
      <c r="M246" s="70" t="n">
        <v>3014.07</v>
      </c>
      <c r="N246" s="70" t="n">
        <v>1533.34</v>
      </c>
      <c r="O246" s="70" t="n">
        <v>1610</v>
      </c>
      <c r="P246" s="70" t="n">
        <v>1976.66</v>
      </c>
      <c r="Q246" s="70" t="n">
        <v>1976.66</v>
      </c>
      <c r="R246" s="69" t="n"/>
      <c r="S246" s="69">
        <f>SUM(F246:Q246)</f>
        <v/>
      </c>
      <c r="T246" s="69">
        <f>+IFERROR($S246/T$5,0)</f>
        <v/>
      </c>
    </row>
    <row r="247" ht="15" customHeight="1">
      <c r="C247" s="16" t="inlineStr">
        <is>
          <t>6600-0010</t>
        </is>
      </c>
      <c r="D247" s="55" t="inlineStr">
        <is>
          <t>Assistant Manager</t>
        </is>
      </c>
      <c r="E247" s="69" t="n"/>
      <c r="F247" s="70" t="n">
        <v>2090.04</v>
      </c>
      <c r="G247" s="70" t="n">
        <v>1803.11</v>
      </c>
      <c r="H247" s="70" t="n">
        <v>2848.58</v>
      </c>
      <c r="I247" s="70" t="n">
        <v>772.62</v>
      </c>
      <c r="J247" s="70" t="n">
        <v>642.8</v>
      </c>
      <c r="K247" s="70" t="n">
        <v>652.3</v>
      </c>
      <c r="L247" s="70" t="n">
        <v>1298.94</v>
      </c>
      <c r="M247" s="70" t="n">
        <v>325.85</v>
      </c>
      <c r="N247" s="70" t="n">
        <v>0</v>
      </c>
      <c r="O247" s="70" t="n">
        <v>0</v>
      </c>
      <c r="P247" s="70" t="n">
        <v>4038.17</v>
      </c>
      <c r="Q247" s="70" t="n">
        <v>3699.76</v>
      </c>
      <c r="R247" s="69" t="n"/>
      <c r="S247" s="69">
        <f>SUM(F247:Q247)</f>
        <v/>
      </c>
      <c r="T247" s="69">
        <f>+IFERROR($S247/T$5,0)</f>
        <v/>
      </c>
    </row>
    <row r="248" ht="15" customHeight="1">
      <c r="C248" s="16" t="inlineStr">
        <is>
          <t>6600-0020</t>
        </is>
      </c>
      <c r="D248" s="55" t="inlineStr">
        <is>
          <t>Clerical/Leasing</t>
        </is>
      </c>
      <c r="E248" s="69" t="n"/>
      <c r="F248" s="70" t="n">
        <v>0</v>
      </c>
      <c r="G248" s="70" t="n">
        <v>0</v>
      </c>
      <c r="H248" s="70" t="n">
        <v>0</v>
      </c>
      <c r="I248" s="70" t="n">
        <v>2312.86</v>
      </c>
      <c r="J248" s="70" t="n">
        <v>3607.48</v>
      </c>
      <c r="K248" s="70" t="n">
        <v>3197.4</v>
      </c>
      <c r="L248" s="70" t="n">
        <v>3536.13</v>
      </c>
      <c r="M248" s="70" t="n">
        <v>4548.21</v>
      </c>
      <c r="N248" s="70" t="n">
        <v>4437.26</v>
      </c>
      <c r="O248" s="70" t="n">
        <v>4053.42</v>
      </c>
      <c r="P248" s="70" t="n">
        <v>50</v>
      </c>
      <c r="Q248" s="70" t="n">
        <v>0</v>
      </c>
      <c r="R248" s="69" t="n"/>
      <c r="S248" s="69">
        <f>SUM(F248:Q248)</f>
        <v/>
      </c>
      <c r="T248" s="69">
        <f>+IFERROR($S248/T$5,0)</f>
        <v/>
      </c>
    </row>
    <row r="249" ht="15" customHeight="1">
      <c r="C249" s="16" t="inlineStr">
        <is>
          <t>6600-0050</t>
        </is>
      </c>
      <c r="D249" s="55" t="inlineStr">
        <is>
          <t>Housekeeper/Groundskeeper</t>
        </is>
      </c>
      <c r="E249" s="69" t="n"/>
      <c r="F249" s="70" t="n">
        <v>0</v>
      </c>
      <c r="G249" s="70" t="n">
        <v>0</v>
      </c>
      <c r="H249" s="70" t="n">
        <v>0</v>
      </c>
      <c r="I249" s="70" t="n">
        <v>0</v>
      </c>
      <c r="J249" s="70" t="n">
        <v>0</v>
      </c>
      <c r="K249" s="70" t="n">
        <v>0</v>
      </c>
      <c r="L249" s="70" t="n">
        <v>0</v>
      </c>
      <c r="M249" s="70" t="n">
        <v>0</v>
      </c>
      <c r="N249" s="70" t="n">
        <v>0</v>
      </c>
      <c r="O249" s="70" t="n">
        <v>0</v>
      </c>
      <c r="P249" s="70" t="n">
        <v>0</v>
      </c>
      <c r="Q249" s="70" t="n">
        <v>0</v>
      </c>
      <c r="R249" s="69" t="n"/>
      <c r="S249" s="69">
        <f>SUM(F249:Q249)</f>
        <v/>
      </c>
      <c r="T249" s="69">
        <f>+IFERROR($S249/T$5,0)</f>
        <v/>
      </c>
    </row>
    <row r="250" ht="15" customHeight="1">
      <c r="C250" s="16" t="inlineStr">
        <is>
          <t>6600-0060</t>
        </is>
      </c>
      <c r="D250" s="55" t="inlineStr">
        <is>
          <t>Leasing Consultant</t>
        </is>
      </c>
      <c r="E250" s="69" t="n"/>
      <c r="F250" s="70" t="n">
        <v>3787.78</v>
      </c>
      <c r="G250" s="70" t="n">
        <v>3866.35</v>
      </c>
      <c r="H250" s="70" t="n">
        <v>2647.13</v>
      </c>
      <c r="I250" s="70" t="n">
        <v>0</v>
      </c>
      <c r="J250" s="70" t="n">
        <v>0</v>
      </c>
      <c r="K250" s="70" t="n">
        <v>0</v>
      </c>
      <c r="L250" s="70" t="n">
        <v>0</v>
      </c>
      <c r="M250" s="70" t="n">
        <v>0</v>
      </c>
      <c r="N250" s="70" t="n">
        <v>0</v>
      </c>
      <c r="O250" s="70" t="n">
        <v>0</v>
      </c>
      <c r="P250" s="70" t="n">
        <v>0</v>
      </c>
      <c r="Q250" s="70" t="n">
        <v>0</v>
      </c>
      <c r="R250" s="69" t="n"/>
      <c r="S250" s="69">
        <f>SUM(F250:Q250)</f>
        <v/>
      </c>
      <c r="T250" s="69">
        <f>+IFERROR($S250/T$5,0)</f>
        <v/>
      </c>
    </row>
    <row r="251" ht="15" customHeight="1">
      <c r="C251" s="16" t="inlineStr">
        <is>
          <t>6600-0062</t>
        </is>
      </c>
      <c r="D251" s="55" t="inlineStr">
        <is>
          <t>Leasing Director</t>
        </is>
      </c>
      <c r="E251" s="69" t="n"/>
      <c r="F251" s="70" t="n">
        <v>0</v>
      </c>
      <c r="G251" s="70" t="n">
        <v>0</v>
      </c>
      <c r="H251" s="70" t="n">
        <v>0</v>
      </c>
      <c r="I251" s="70" t="n">
        <v>0</v>
      </c>
      <c r="J251" s="70" t="n">
        <v>0</v>
      </c>
      <c r="K251" s="70" t="n">
        <v>0</v>
      </c>
      <c r="L251" s="70" t="n">
        <v>0</v>
      </c>
      <c r="M251" s="70" t="n">
        <v>0</v>
      </c>
      <c r="N251" s="70" t="n">
        <v>0</v>
      </c>
      <c r="O251" s="70" t="n">
        <v>0</v>
      </c>
      <c r="P251" s="70" t="n">
        <v>0</v>
      </c>
      <c r="Q251" s="70" t="n">
        <v>0</v>
      </c>
      <c r="R251" s="69" t="n"/>
      <c r="S251" s="69">
        <f>SUM(F251:Q251)</f>
        <v/>
      </c>
      <c r="T251" s="69">
        <f>+IFERROR($S251/T$5,0)</f>
        <v/>
      </c>
    </row>
    <row r="252" ht="15" customHeight="1">
      <c r="C252" s="16" t="inlineStr">
        <is>
          <t>6600-0065</t>
        </is>
      </c>
      <c r="D252" s="55" t="inlineStr">
        <is>
          <t>Lobby Security Guard</t>
        </is>
      </c>
      <c r="E252" s="69" t="n"/>
      <c r="F252" s="70" t="n">
        <v>0</v>
      </c>
      <c r="G252" s="70" t="n">
        <v>0</v>
      </c>
      <c r="H252" s="70" t="n">
        <v>0</v>
      </c>
      <c r="I252" s="70" t="n">
        <v>0</v>
      </c>
      <c r="J252" s="70" t="n">
        <v>0</v>
      </c>
      <c r="K252" s="70" t="n">
        <v>0</v>
      </c>
      <c r="L252" s="70" t="n">
        <v>0</v>
      </c>
      <c r="M252" s="70" t="n">
        <v>0</v>
      </c>
      <c r="N252" s="70" t="n">
        <v>0</v>
      </c>
      <c r="O252" s="70" t="n">
        <v>0</v>
      </c>
      <c r="P252" s="70" t="n">
        <v>0</v>
      </c>
      <c r="Q252" s="70" t="n">
        <v>0</v>
      </c>
      <c r="R252" s="69" t="n"/>
      <c r="S252" s="69">
        <f>SUM(F252:Q252)</f>
        <v/>
      </c>
      <c r="T252" s="69">
        <f>+IFERROR($S252/T$5,0)</f>
        <v/>
      </c>
    </row>
    <row r="253" ht="15" customHeight="1">
      <c r="C253" s="16" t="inlineStr">
        <is>
          <t>6600-0070</t>
        </is>
      </c>
      <c r="D253" s="55" t="inlineStr">
        <is>
          <t>Leasing Commissions/Bonus</t>
        </is>
      </c>
      <c r="E253" s="69" t="n"/>
      <c r="F253" s="70" t="n">
        <v>0</v>
      </c>
      <c r="G253" s="70" t="n">
        <v>0</v>
      </c>
      <c r="H253" s="70" t="n">
        <v>0</v>
      </c>
      <c r="I253" s="70" t="n">
        <v>0</v>
      </c>
      <c r="J253" s="70" t="n">
        <v>0</v>
      </c>
      <c r="K253" s="70" t="n">
        <v>0</v>
      </c>
      <c r="L253" s="70" t="n">
        <v>0</v>
      </c>
      <c r="M253" s="70" t="n">
        <v>0</v>
      </c>
      <c r="N253" s="70" t="n">
        <v>0</v>
      </c>
      <c r="O253" s="70" t="n">
        <v>0</v>
      </c>
      <c r="P253" s="70" t="n">
        <v>0</v>
      </c>
      <c r="Q253" s="70" t="n">
        <v>0</v>
      </c>
      <c r="R253" s="69" t="n"/>
      <c r="S253" s="69">
        <f>SUM(F253:Q253)</f>
        <v/>
      </c>
      <c r="T253" s="69">
        <f>+IFERROR($S253/T$5,0)</f>
        <v/>
      </c>
    </row>
    <row r="254" ht="15" customHeight="1">
      <c r="C254" s="16" t="inlineStr">
        <is>
          <t>6600-0080</t>
        </is>
      </c>
      <c r="D254" s="55" t="inlineStr">
        <is>
          <t>Maintenance</t>
        </is>
      </c>
      <c r="E254" s="69" t="n"/>
      <c r="F254" s="70" t="n">
        <v>7583.7</v>
      </c>
      <c r="G254" s="70" t="n">
        <v>8041.67</v>
      </c>
      <c r="H254" s="70" t="n">
        <v>9423.5</v>
      </c>
      <c r="I254" s="70" t="n">
        <v>7353.15</v>
      </c>
      <c r="J254" s="70" t="n">
        <v>9933.049999999999</v>
      </c>
      <c r="K254" s="70" t="n">
        <v>6726.87</v>
      </c>
      <c r="L254" s="70" t="n">
        <v>7782.76</v>
      </c>
      <c r="M254" s="70" t="n">
        <v>8265.950000000001</v>
      </c>
      <c r="N254" s="70" t="n">
        <v>4731.27</v>
      </c>
      <c r="O254" s="70" t="n">
        <v>4186.65</v>
      </c>
      <c r="P254" s="70" t="n">
        <v>4529.06</v>
      </c>
      <c r="Q254" s="70" t="n">
        <v>4229.09</v>
      </c>
      <c r="R254" s="69" t="n"/>
      <c r="S254" s="69">
        <f>SUM(F254:Q254)</f>
        <v/>
      </c>
      <c r="T254" s="69">
        <f>+IFERROR($S254/T$5,0)</f>
        <v/>
      </c>
    </row>
    <row r="255" ht="15" customHeight="1">
      <c r="C255" s="16" t="inlineStr">
        <is>
          <t>6600-0090</t>
        </is>
      </c>
      <c r="D255" s="55" t="inlineStr">
        <is>
          <t>Porter</t>
        </is>
      </c>
      <c r="E255" s="69" t="n"/>
      <c r="F255" s="70" t="n">
        <v>0</v>
      </c>
      <c r="G255" s="70" t="n">
        <v>0</v>
      </c>
      <c r="H255" s="70" t="n">
        <v>0</v>
      </c>
      <c r="I255" s="70" t="n">
        <v>0</v>
      </c>
      <c r="J255" s="70" t="n">
        <v>0</v>
      </c>
      <c r="K255" s="70" t="n">
        <v>0</v>
      </c>
      <c r="L255" s="70" t="n">
        <v>0</v>
      </c>
      <c r="M255" s="70" t="n">
        <v>0</v>
      </c>
      <c r="N255" s="70" t="n">
        <v>0</v>
      </c>
      <c r="O255" s="70" t="n">
        <v>0</v>
      </c>
      <c r="P255" s="70" t="n">
        <v>0</v>
      </c>
      <c r="Q255" s="70" t="n">
        <v>0</v>
      </c>
      <c r="R255" s="69" t="n"/>
      <c r="S255" s="69">
        <f>SUM(F255:Q255)</f>
        <v/>
      </c>
      <c r="T255" s="69">
        <f>+IFERROR($S255/T$5,0)</f>
        <v/>
      </c>
    </row>
    <row r="256" ht="15" customHeight="1">
      <c r="C256" s="16" t="inlineStr">
        <is>
          <t>6600-0120</t>
        </is>
      </c>
      <c r="D256" s="55" t="inlineStr">
        <is>
          <t>Medical Plan Contributions</t>
        </is>
      </c>
      <c r="E256" s="69" t="n"/>
      <c r="F256" s="70" t="n">
        <v>787.22</v>
      </c>
      <c r="G256" s="70" t="n">
        <v>848.8200000000001</v>
      </c>
      <c r="H256" s="70" t="n">
        <v>848.8200000000001</v>
      </c>
      <c r="I256" s="70" t="n">
        <v>848.8200000000001</v>
      </c>
      <c r="J256" s="70" t="n">
        <v>-192.38</v>
      </c>
      <c r="K256" s="70" t="n">
        <v>725.6799999999999</v>
      </c>
      <c r="L256" s="70" t="n">
        <v>602.54</v>
      </c>
      <c r="M256" s="70" t="n">
        <v>602.54</v>
      </c>
      <c r="N256" s="70" t="n">
        <v>602.54</v>
      </c>
      <c r="O256" s="70" t="n">
        <v>602.54</v>
      </c>
      <c r="P256" s="70" t="n">
        <v>532.96</v>
      </c>
      <c r="Q256" s="70" t="n">
        <v>463.38</v>
      </c>
      <c r="R256" s="69" t="n"/>
      <c r="S256" s="69">
        <f>SUM(F256:Q256)</f>
        <v/>
      </c>
      <c r="T256" s="69">
        <f>+IFERROR($S256/T$5,0)</f>
        <v/>
      </c>
    </row>
    <row r="257" ht="15" customHeight="1">
      <c r="C257" s="16" t="inlineStr">
        <is>
          <t>6600-0135</t>
        </is>
      </c>
      <c r="D257" s="55" t="inlineStr">
        <is>
          <t>Payroll Burden</t>
        </is>
      </c>
      <c r="E257" s="69" t="n"/>
      <c r="F257" s="70" t="n">
        <v>2745.29</v>
      </c>
      <c r="G257" s="70" t="n">
        <v>2969.05</v>
      </c>
      <c r="H257" s="70" t="n">
        <v>4216.6</v>
      </c>
      <c r="I257" s="70" t="n">
        <v>3239.46</v>
      </c>
      <c r="J257" s="70" t="n">
        <v>639.02</v>
      </c>
      <c r="K257" s="70" t="n">
        <v>3020.09</v>
      </c>
      <c r="L257" s="70" t="n">
        <v>3132.11</v>
      </c>
      <c r="M257" s="70" t="n">
        <v>3530.06</v>
      </c>
      <c r="N257" s="70" t="n">
        <v>2079.02</v>
      </c>
      <c r="O257" s="70" t="n">
        <v>1777.3</v>
      </c>
      <c r="P257" s="70" t="n">
        <v>1869.47</v>
      </c>
      <c r="Q257" s="70" t="n">
        <v>1748.57</v>
      </c>
      <c r="R257" s="69" t="n"/>
      <c r="S257" s="69">
        <f>SUM(F257:Q257)</f>
        <v/>
      </c>
      <c r="T257" s="69">
        <f>+IFERROR($S257/T$5,0)</f>
        <v/>
      </c>
    </row>
    <row r="258" ht="15" customFormat="1" customHeight="1" s="2">
      <c r="C258" s="46" t="n"/>
      <c r="D258" s="9" t="inlineStr">
        <is>
          <t>TOTAL PAYROLL EXPENSE</t>
        </is>
      </c>
      <c r="E258" s="71" t="n"/>
      <c r="F258" s="72">
        <f>SUM(F245:F257)</f>
        <v/>
      </c>
      <c r="G258" s="72">
        <f>SUM(G245:G257)</f>
        <v/>
      </c>
      <c r="H258" s="72">
        <f>SUM(H245:H257)</f>
        <v/>
      </c>
      <c r="I258" s="72">
        <f>SUM(I245:I257)</f>
        <v/>
      </c>
      <c r="J258" s="72">
        <f>SUM(J245:J257)</f>
        <v/>
      </c>
      <c r="K258" s="72">
        <f>SUM(K245:K257)</f>
        <v/>
      </c>
      <c r="L258" s="72">
        <f>SUM(L245:L257)</f>
        <v/>
      </c>
      <c r="M258" s="72">
        <f>SUM(M245:M257)</f>
        <v/>
      </c>
      <c r="N258" s="72">
        <f>SUM(N245:N257)</f>
        <v/>
      </c>
      <c r="O258" s="72">
        <f>SUM(O245:O257)</f>
        <v/>
      </c>
      <c r="P258" s="72">
        <f>SUM(P245:P257)</f>
        <v/>
      </c>
      <c r="Q258" s="72">
        <f>SUM(Q245:Q257)</f>
        <v/>
      </c>
      <c r="R258" s="72" t="n"/>
      <c r="S258" s="72">
        <f>SUM(S245:S257)</f>
        <v/>
      </c>
      <c r="T258" s="72">
        <f>SUM(T245:T257)</f>
        <v/>
      </c>
    </row>
    <row r="259" ht="5.1" customHeight="1">
      <c r="C259" s="45" t="n"/>
      <c r="D259" s="13" t="n"/>
      <c r="E259" s="67" t="n"/>
      <c r="F259" s="67" t="n"/>
      <c r="G259" s="67" t="n"/>
      <c r="H259" s="67" t="n"/>
      <c r="I259" s="67" t="n"/>
      <c r="J259" s="76" t="n"/>
      <c r="K259" s="76" t="n"/>
      <c r="L259" s="67" t="n"/>
      <c r="M259" s="67" t="n"/>
      <c r="N259" s="67" t="n"/>
      <c r="O259" s="67" t="n"/>
      <c r="P259" s="67" t="n"/>
      <c r="Q259" s="67" t="n"/>
      <c r="R259" s="67" t="n"/>
      <c r="S259" s="67" t="n"/>
      <c r="T259" s="67" t="n"/>
    </row>
    <row r="260" ht="15" customHeight="1">
      <c r="C260" s="46" t="inlineStr">
        <is>
          <t>6700-0000</t>
        </is>
      </c>
      <c r="D260" s="9" t="inlineStr">
        <is>
          <t>PROFESSIONAL MANAGEMENT</t>
        </is>
      </c>
      <c r="E260" s="67" t="n"/>
      <c r="F260" s="67" t="n"/>
      <c r="G260" s="67" t="n"/>
      <c r="H260" s="67" t="n"/>
      <c r="I260" s="67" t="n"/>
      <c r="J260" s="76" t="n"/>
      <c r="K260" s="75" t="n"/>
      <c r="L260" s="67" t="n"/>
      <c r="M260" s="67" t="n"/>
      <c r="N260" s="67" t="n"/>
      <c r="O260" s="67" t="n"/>
      <c r="P260" s="67" t="n"/>
      <c r="Q260" s="67" t="n"/>
      <c r="R260" s="67" t="n"/>
      <c r="S260" s="67" t="n"/>
      <c r="T260" s="67" t="n"/>
    </row>
    <row r="261" ht="15" customHeight="1">
      <c r="C261" s="16" t="inlineStr">
        <is>
          <t>6700-0005</t>
        </is>
      </c>
      <c r="D261" s="55" t="inlineStr">
        <is>
          <t>Administrative Fee</t>
        </is>
      </c>
      <c r="E261" s="69" t="n"/>
      <c r="F261" s="68" t="n">
        <v>0</v>
      </c>
      <c r="G261" s="68" t="n">
        <v>0</v>
      </c>
      <c r="H261" s="68" t="n">
        <v>0</v>
      </c>
      <c r="I261" s="68" t="n">
        <v>0</v>
      </c>
      <c r="J261" s="68" t="n">
        <v>0</v>
      </c>
      <c r="K261" s="68" t="n">
        <v>0</v>
      </c>
      <c r="L261" s="68" t="n">
        <v>0</v>
      </c>
      <c r="M261" s="68" t="n">
        <v>0</v>
      </c>
      <c r="N261" s="68" t="n">
        <v>0</v>
      </c>
      <c r="O261" s="68" t="n">
        <v>0</v>
      </c>
      <c r="P261" s="68" t="n">
        <v>0</v>
      </c>
      <c r="Q261" s="68" t="n">
        <v>0</v>
      </c>
      <c r="R261" s="67" t="n"/>
      <c r="S261" s="67">
        <f>SUM(F261:Q261)</f>
        <v/>
      </c>
      <c r="T261" s="67">
        <f>+IFERROR($S261/T$5,0)</f>
        <v/>
      </c>
    </row>
    <row r="262" ht="15" customHeight="1">
      <c r="C262" s="16" t="inlineStr">
        <is>
          <t>6700-0010</t>
        </is>
      </c>
      <c r="D262" s="55" t="inlineStr">
        <is>
          <t>Management Fees</t>
        </is>
      </c>
      <c r="E262" s="69" t="n"/>
      <c r="F262" s="70" t="n">
        <v>3865.5</v>
      </c>
      <c r="G262" s="70" t="n">
        <v>3914.58</v>
      </c>
      <c r="H262" s="70" t="n">
        <v>4131.03</v>
      </c>
      <c r="I262" s="70" t="n">
        <v>4159.93</v>
      </c>
      <c r="J262" s="70" t="n">
        <v>4256.59</v>
      </c>
      <c r="K262" s="70" t="n">
        <v>4459.23</v>
      </c>
      <c r="L262" s="70" t="n">
        <v>4446.17</v>
      </c>
      <c r="M262" s="70" t="n">
        <v>4553.44</v>
      </c>
      <c r="N262" s="70" t="n">
        <v>4665.96</v>
      </c>
      <c r="O262" s="70" t="n">
        <v>4825.95</v>
      </c>
      <c r="P262" s="70" t="n">
        <v>4760.44</v>
      </c>
      <c r="Q262" s="70" t="n">
        <v>4200.02</v>
      </c>
      <c r="R262" s="69" t="n"/>
      <c r="S262" s="69">
        <f>SUM(F262:Q262)</f>
        <v/>
      </c>
      <c r="T262" s="69">
        <f>+IFERROR($S262/T$5,0)</f>
        <v/>
      </c>
    </row>
    <row r="263" ht="15" customHeight="1">
      <c r="C263" s="16" t="inlineStr">
        <is>
          <t>6700-0500</t>
        </is>
      </c>
      <c r="D263" s="55" t="inlineStr">
        <is>
          <t>Construction Management Fee</t>
        </is>
      </c>
      <c r="E263" s="69" t="n"/>
      <c r="F263" s="70" t="n">
        <v>0</v>
      </c>
      <c r="G263" s="70" t="n">
        <v>0</v>
      </c>
      <c r="H263" s="70" t="n">
        <v>0</v>
      </c>
      <c r="I263" s="70" t="n">
        <v>0</v>
      </c>
      <c r="J263" s="70" t="n">
        <v>0</v>
      </c>
      <c r="K263" s="70" t="n">
        <v>0</v>
      </c>
      <c r="L263" s="70" t="n">
        <v>0</v>
      </c>
      <c r="M263" s="70" t="n">
        <v>0</v>
      </c>
      <c r="N263" s="70" t="n">
        <v>0</v>
      </c>
      <c r="O263" s="70" t="n">
        <v>0</v>
      </c>
      <c r="P263" s="70" t="n">
        <v>0</v>
      </c>
      <c r="Q263" s="70" t="n">
        <v>0</v>
      </c>
      <c r="R263" s="69" t="n"/>
      <c r="S263" s="69">
        <f>SUM(F263:Q263)</f>
        <v/>
      </c>
      <c r="T263" s="69">
        <f>+IFERROR($S263/T$5,0)</f>
        <v/>
      </c>
    </row>
    <row r="264" ht="15" customFormat="1" customHeight="1" s="2">
      <c r="C264" s="46" t="n"/>
      <c r="D264" s="9" t="inlineStr">
        <is>
          <t>TOTAL PROFESSIONAL MANAGEMENT</t>
        </is>
      </c>
      <c r="E264" s="71" t="n"/>
      <c r="F264" s="72">
        <f>SUM(F261:F263)</f>
        <v/>
      </c>
      <c r="G264" s="72">
        <f>SUM(G261:G263)</f>
        <v/>
      </c>
      <c r="H264" s="72">
        <f>SUM(H261:H263)</f>
        <v/>
      </c>
      <c r="I264" s="72">
        <f>SUM(I261:I263)</f>
        <v/>
      </c>
      <c r="J264" s="72">
        <f>SUM(J261:J263)</f>
        <v/>
      </c>
      <c r="K264" s="72">
        <f>SUM(K261:K263)</f>
        <v/>
      </c>
      <c r="L264" s="72">
        <f>SUM(L261:L263)</f>
        <v/>
      </c>
      <c r="M264" s="72">
        <f>SUM(M261:M263)</f>
        <v/>
      </c>
      <c r="N264" s="72">
        <f>SUM(N261:N263)</f>
        <v/>
      </c>
      <c r="O264" s="72">
        <f>SUM(O261:O263)</f>
        <v/>
      </c>
      <c r="P264" s="72">
        <f>SUM(P261:P263)</f>
        <v/>
      </c>
      <c r="Q264" s="72">
        <f>SUM(Q261:Q263)</f>
        <v/>
      </c>
      <c r="R264" s="72" t="n"/>
      <c r="S264" s="72">
        <f>SUM(S261:S263)</f>
        <v/>
      </c>
      <c r="T264" s="72">
        <f>SUM(T261:T263)</f>
        <v/>
      </c>
    </row>
    <row r="265" ht="5.1" customHeight="1">
      <c r="C265" s="45" t="n"/>
      <c r="D265" s="13" t="n"/>
      <c r="E265" s="67" t="n"/>
      <c r="F265" s="67" t="n"/>
      <c r="G265" s="67" t="n"/>
      <c r="H265" s="67" t="n"/>
      <c r="I265" s="67" t="n"/>
      <c r="J265" s="67" t="n"/>
      <c r="K265" s="67" t="n"/>
      <c r="L265" s="67" t="n"/>
      <c r="M265" s="67" t="n"/>
      <c r="N265" s="67" t="n"/>
      <c r="O265" s="67" t="n"/>
      <c r="P265" s="67" t="n"/>
      <c r="Q265" s="67" t="n"/>
      <c r="R265" s="67" t="n"/>
      <c r="S265" s="67" t="n"/>
      <c r="T265" s="67" t="n"/>
    </row>
    <row r="266" ht="15" customHeight="1">
      <c r="C266" s="46" t="inlineStr">
        <is>
          <t>6800-0000</t>
        </is>
      </c>
      <c r="D266" s="9" t="inlineStr">
        <is>
          <t>PERSONAL AND PROPERTY TAXES</t>
        </is>
      </c>
      <c r="E266" s="67" t="n"/>
      <c r="F266" s="67" t="n"/>
      <c r="G266" s="67" t="n"/>
      <c r="H266" s="67" t="n"/>
      <c r="I266" s="67" t="n"/>
      <c r="J266" s="67" t="n"/>
      <c r="K266" s="67" t="n"/>
      <c r="L266" s="67" t="n"/>
      <c r="M266" s="67" t="n"/>
      <c r="N266" s="67" t="n"/>
      <c r="O266" s="67" t="n"/>
      <c r="P266" s="67" t="n"/>
      <c r="Q266" s="67" t="n"/>
      <c r="R266" s="67" t="n"/>
      <c r="S266" s="67" t="n"/>
      <c r="T266" s="67" t="n"/>
    </row>
    <row r="267" ht="15" customHeight="1">
      <c r="C267" s="16" t="inlineStr">
        <is>
          <t>6800-0010</t>
        </is>
      </c>
      <c r="D267" s="55" t="inlineStr">
        <is>
          <t>Personal Property Taxes</t>
        </is>
      </c>
      <c r="E267" s="69" t="n"/>
      <c r="F267" s="68" t="n">
        <v>0</v>
      </c>
      <c r="G267" s="68" t="n">
        <v>0</v>
      </c>
      <c r="H267" s="68" t="n">
        <v>0</v>
      </c>
      <c r="I267" s="68" t="n">
        <v>0</v>
      </c>
      <c r="J267" s="68" t="n">
        <v>0</v>
      </c>
      <c r="K267" s="68" t="n">
        <v>0</v>
      </c>
      <c r="L267" s="68" t="n">
        <v>0</v>
      </c>
      <c r="M267" s="68" t="n">
        <v>0</v>
      </c>
      <c r="N267" s="68" t="n">
        <v>0</v>
      </c>
      <c r="O267" s="68" t="n">
        <v>0</v>
      </c>
      <c r="P267" s="68" t="n">
        <v>0</v>
      </c>
      <c r="Q267" s="68" t="n">
        <v>0</v>
      </c>
      <c r="R267" s="67" t="n"/>
      <c r="S267" s="67">
        <f>SUM(F267:Q267)</f>
        <v/>
      </c>
      <c r="T267" s="67">
        <f>+IFERROR($S267/T$5,0)</f>
        <v/>
      </c>
    </row>
    <row r="268" ht="15" customHeight="1">
      <c r="C268" s="16" t="inlineStr">
        <is>
          <t>6800-0020</t>
        </is>
      </c>
      <c r="D268" s="55" t="inlineStr">
        <is>
          <t>Real Property Taxes</t>
        </is>
      </c>
      <c r="E268" s="69" t="n"/>
      <c r="F268" s="70" t="n">
        <v>6125.16</v>
      </c>
      <c r="G268" s="70" t="n">
        <v>6247.66</v>
      </c>
      <c r="H268" s="70" t="n">
        <v>6247.66</v>
      </c>
      <c r="I268" s="70" t="n">
        <v>6247.66</v>
      </c>
      <c r="J268" s="70" t="n">
        <v>6626.77</v>
      </c>
      <c r="K268" s="70" t="n">
        <v>10211.61</v>
      </c>
      <c r="L268" s="70" t="n">
        <v>10211.61</v>
      </c>
      <c r="M268" s="70" t="n">
        <v>7845.73</v>
      </c>
      <c r="N268" s="70" t="n">
        <v>7845.73</v>
      </c>
      <c r="O268" s="70" t="n">
        <v>7845.73</v>
      </c>
      <c r="P268" s="70" t="n">
        <v>7845.73</v>
      </c>
      <c r="Q268" s="70" t="n">
        <v>7845.73</v>
      </c>
      <c r="R268" s="69" t="n"/>
      <c r="S268" s="69">
        <f>SUM(F268:Q268)</f>
        <v/>
      </c>
      <c r="T268" s="69">
        <f>+IFERROR($S268/T$5,0)</f>
        <v/>
      </c>
    </row>
    <row r="269" ht="15" customHeight="1">
      <c r="C269" s="16" t="inlineStr">
        <is>
          <t>6800-0030</t>
        </is>
      </c>
      <c r="D269" s="55" t="inlineStr">
        <is>
          <t>Real Property Tax Appeal</t>
        </is>
      </c>
      <c r="E269" s="69" t="n"/>
      <c r="F269" s="70" t="n">
        <v>0</v>
      </c>
      <c r="G269" s="70" t="n">
        <v>0</v>
      </c>
      <c r="H269" s="70" t="n">
        <v>0</v>
      </c>
      <c r="I269" s="70" t="n">
        <v>0</v>
      </c>
      <c r="J269" s="70" t="n">
        <v>0</v>
      </c>
      <c r="K269" s="70" t="n">
        <v>0</v>
      </c>
      <c r="L269" s="70" t="n">
        <v>0</v>
      </c>
      <c r="M269" s="70" t="n">
        <v>0</v>
      </c>
      <c r="N269" s="70" t="n">
        <v>0</v>
      </c>
      <c r="O269" s="70" t="n">
        <v>0</v>
      </c>
      <c r="P269" s="70" t="n">
        <v>0</v>
      </c>
      <c r="Q269" s="70" t="n">
        <v>0</v>
      </c>
      <c r="R269" s="69" t="n"/>
      <c r="S269" s="69">
        <f>SUM(F269:Q269)</f>
        <v/>
      </c>
      <c r="T269" s="69">
        <f>+IFERROR($S269/T$5,0)</f>
        <v/>
      </c>
    </row>
    <row r="270" ht="15" customFormat="1" customHeight="1" s="2">
      <c r="C270" s="46" t="n"/>
      <c r="D270" s="9" t="inlineStr">
        <is>
          <t>TOTAL PROPERTY TAXES</t>
        </is>
      </c>
      <c r="E270" s="71" t="n"/>
      <c r="F270" s="72">
        <f>SUM(F267:F269)</f>
        <v/>
      </c>
      <c r="G270" s="72">
        <f>SUM(G267:G269)</f>
        <v/>
      </c>
      <c r="H270" s="72">
        <f>SUM(H267:H269)</f>
        <v/>
      </c>
      <c r="I270" s="72">
        <f>SUM(I267:I269)</f>
        <v/>
      </c>
      <c r="J270" s="72">
        <f>SUM(J267:J269)</f>
        <v/>
      </c>
      <c r="K270" s="72">
        <f>SUM(K267:K269)</f>
        <v/>
      </c>
      <c r="L270" s="72">
        <f>SUM(L267:L269)</f>
        <v/>
      </c>
      <c r="M270" s="72">
        <f>SUM(M267:M269)</f>
        <v/>
      </c>
      <c r="N270" s="72">
        <f>SUM(N267:N269)</f>
        <v/>
      </c>
      <c r="O270" s="72">
        <f>SUM(O267:O269)</f>
        <v/>
      </c>
      <c r="P270" s="72">
        <f>SUM(P267:P269)</f>
        <v/>
      </c>
      <c r="Q270" s="72">
        <f>SUM(Q267:Q269)</f>
        <v/>
      </c>
      <c r="R270" s="72" t="n"/>
      <c r="S270" s="72">
        <f>SUM(S267:S269)</f>
        <v/>
      </c>
      <c r="T270" s="72">
        <f>SUM(T267:T269)</f>
        <v/>
      </c>
    </row>
    <row r="271" ht="5.1" customHeight="1">
      <c r="C271" s="45" t="n"/>
      <c r="D271" s="13" t="n"/>
      <c r="E271" s="67" t="n"/>
      <c r="F271" s="67" t="n"/>
      <c r="G271" s="67" t="n"/>
      <c r="H271" s="67" t="n"/>
      <c r="I271" s="67" t="n"/>
      <c r="J271" s="67" t="n"/>
      <c r="K271" s="67" t="n"/>
      <c r="L271" s="67" t="n"/>
      <c r="M271" s="67" t="n"/>
      <c r="N271" s="67" t="n"/>
      <c r="O271" s="67" t="n"/>
      <c r="P271" s="67" t="n"/>
      <c r="Q271" s="67" t="n"/>
      <c r="R271" s="67" t="n"/>
      <c r="S271" s="67" t="n"/>
      <c r="T271" s="67" t="n"/>
    </row>
    <row r="272" ht="15" customHeight="1">
      <c r="C272" s="46" t="inlineStr">
        <is>
          <t>6900-0000</t>
        </is>
      </c>
      <c r="D272" s="9" t="inlineStr">
        <is>
          <t>INSURANCE EXPENSE</t>
        </is>
      </c>
      <c r="E272" s="67" t="n"/>
      <c r="F272" s="67" t="n"/>
      <c r="G272" s="67" t="n"/>
      <c r="H272" s="67" t="n"/>
      <c r="I272" s="67" t="n"/>
      <c r="J272" s="67" t="n"/>
      <c r="K272" s="67" t="n"/>
      <c r="L272" s="67" t="n"/>
      <c r="M272" s="67" t="n"/>
      <c r="N272" s="67" t="n"/>
      <c r="O272" s="67" t="n"/>
      <c r="P272" s="67" t="n"/>
      <c r="Q272" s="67" t="n"/>
      <c r="R272" s="67" t="n"/>
      <c r="S272" s="67" t="n"/>
      <c r="T272" s="67" t="n"/>
    </row>
    <row r="273" ht="15" customHeight="1">
      <c r="C273" s="16" t="inlineStr">
        <is>
          <t>6900-0010</t>
        </is>
      </c>
      <c r="D273" s="55" t="inlineStr">
        <is>
          <t>Insurance</t>
        </is>
      </c>
      <c r="E273" s="69" t="n"/>
      <c r="F273" s="68" t="n">
        <v>2501.34</v>
      </c>
      <c r="G273" s="68" t="n">
        <v>2501.34</v>
      </c>
      <c r="H273" s="68" t="n">
        <v>2501.34</v>
      </c>
      <c r="I273" s="68" t="n">
        <v>2501.34</v>
      </c>
      <c r="J273" s="68" t="n">
        <v>2501.34</v>
      </c>
      <c r="K273" s="68" t="n">
        <v>2658.79</v>
      </c>
      <c r="L273" s="68" t="n">
        <v>2658.79</v>
      </c>
      <c r="M273" s="68" t="n">
        <v>2564.32</v>
      </c>
      <c r="N273" s="68" t="n">
        <v>2564.34</v>
      </c>
      <c r="O273" s="68" t="n">
        <v>3384.37</v>
      </c>
      <c r="P273" s="68" t="n">
        <v>3384.37</v>
      </c>
      <c r="Q273" s="68" t="n">
        <v>3384.37</v>
      </c>
      <c r="R273" s="67" t="n"/>
      <c r="S273" s="67">
        <f>SUM(F273:Q273)</f>
        <v/>
      </c>
      <c r="T273" s="67">
        <f>+IFERROR($S273/T$5,0)</f>
        <v/>
      </c>
    </row>
    <row r="274" ht="15" customHeight="1">
      <c r="C274" s="16" t="inlineStr">
        <is>
          <t>6900-0020</t>
        </is>
      </c>
      <c r="D274" s="55" t="inlineStr">
        <is>
          <t>Insurance-Renters</t>
        </is>
      </c>
      <c r="E274" s="69" t="n"/>
      <c r="F274" s="70" t="n">
        <v>770.29</v>
      </c>
      <c r="G274" s="70" t="n">
        <v>831.15</v>
      </c>
      <c r="H274" s="70" t="n">
        <v>906.0700000000001</v>
      </c>
      <c r="I274" s="70" t="n">
        <v>1030.32</v>
      </c>
      <c r="J274" s="70" t="n">
        <v>1066.52</v>
      </c>
      <c r="K274" s="70" t="n">
        <v>1134.55</v>
      </c>
      <c r="L274" s="70" t="n">
        <v>1196.85</v>
      </c>
      <c r="M274" s="70" t="n">
        <v>1223.98</v>
      </c>
      <c r="N274" s="70" t="n">
        <v>1246.6</v>
      </c>
      <c r="O274" s="70" t="n">
        <v>1246.6</v>
      </c>
      <c r="P274" s="70" t="n">
        <v>1223.09</v>
      </c>
      <c r="Q274" s="70" t="n">
        <v>1183.43</v>
      </c>
      <c r="R274" s="69" t="n"/>
      <c r="S274" s="69">
        <f>SUM(F274:Q274)</f>
        <v/>
      </c>
      <c r="T274" s="69">
        <f>+IFERROR($S274/T$5,0)</f>
        <v/>
      </c>
    </row>
    <row r="275" ht="15" customFormat="1" customHeight="1" s="2">
      <c r="C275" s="46" t="n"/>
      <c r="D275" s="9" t="inlineStr">
        <is>
          <t>TOTAL INSURANCE EXPENSE</t>
        </is>
      </c>
      <c r="E275" s="71" t="n"/>
      <c r="F275" s="72">
        <f>SUM(F273:F274)</f>
        <v/>
      </c>
      <c r="G275" s="72">
        <f>SUM(G273:G274)</f>
        <v/>
      </c>
      <c r="H275" s="72">
        <f>SUM(H273:H274)</f>
        <v/>
      </c>
      <c r="I275" s="72">
        <f>SUM(I273:I274)</f>
        <v/>
      </c>
      <c r="J275" s="72">
        <f>SUM(J273:J274)</f>
        <v/>
      </c>
      <c r="K275" s="72">
        <f>SUM(K273:K274)</f>
        <v/>
      </c>
      <c r="L275" s="72">
        <f>SUM(L273:L274)</f>
        <v/>
      </c>
      <c r="M275" s="72">
        <f>SUM(M273:M274)</f>
        <v/>
      </c>
      <c r="N275" s="72">
        <f>SUM(N273:N274)</f>
        <v/>
      </c>
      <c r="O275" s="72">
        <f>SUM(O273:O274)</f>
        <v/>
      </c>
      <c r="P275" s="72">
        <f>SUM(P273:P274)</f>
        <v/>
      </c>
      <c r="Q275" s="72">
        <f>SUM(Q273:Q274)</f>
        <v/>
      </c>
      <c r="R275" s="72" t="n"/>
      <c r="S275" s="72">
        <f>SUM(S273:S274)</f>
        <v/>
      </c>
      <c r="T275" s="72">
        <f>SUM(T273:T274)</f>
        <v/>
      </c>
    </row>
    <row r="276" ht="5.1" customHeight="1">
      <c r="C276" s="45" t="n"/>
      <c r="D276" s="13" t="n"/>
      <c r="E276" s="67" t="n"/>
      <c r="F276" s="67" t="n"/>
      <c r="G276" s="67" t="n"/>
      <c r="H276" s="67" t="n"/>
      <c r="I276" s="67" t="n"/>
      <c r="J276" s="67" t="n"/>
      <c r="K276" s="67" t="n"/>
      <c r="L276" s="67" t="n"/>
      <c r="M276" s="67" t="n"/>
      <c r="N276" s="67" t="n"/>
      <c r="O276" s="67" t="n"/>
      <c r="P276" s="67" t="n"/>
      <c r="Q276" s="67" t="n"/>
      <c r="R276" s="67" t="n"/>
      <c r="S276" s="67" t="n"/>
      <c r="T276" s="67" t="n"/>
    </row>
    <row r="277" ht="15" customFormat="1" customHeight="1" s="2">
      <c r="C277" s="46" t="inlineStr">
        <is>
          <t>7000-0000</t>
        </is>
      </c>
      <c r="D277" s="58" t="inlineStr">
        <is>
          <t>TOTAL OPERATING EXPENSES</t>
        </is>
      </c>
      <c r="E277" s="73" t="n"/>
      <c r="F277" s="74">
        <f>+SUM(F97,F129,F179,F189,F223,F242,F258,F264,F270,F275)</f>
        <v/>
      </c>
      <c r="G277" s="74">
        <f>+SUM(G97,G129,G179,G189,G223,G242,G258,G264,G270,G275)</f>
        <v/>
      </c>
      <c r="H277" s="74">
        <f>+SUM(H97,H129,H179,H189,H223,H242,H258,H264,H270,H275)</f>
        <v/>
      </c>
      <c r="I277" s="74">
        <f>+SUM(I97,I129,I179,I189,I223,I242,I258,I264,I270,I275)</f>
        <v/>
      </c>
      <c r="J277" s="74">
        <f>+SUM(J97,J129,J179,J189,J223,J242,J258,J264,J270,J275)</f>
        <v/>
      </c>
      <c r="K277" s="74">
        <f>+SUM(K97,K129,K179,K189,K223,K242,K258,K264,K270,K275)</f>
        <v/>
      </c>
      <c r="L277" s="74">
        <f>+SUM(L97,L129,L179,L189,L223,L242,L258,L264,L270,L275)</f>
        <v/>
      </c>
      <c r="M277" s="74">
        <f>+SUM(M97,M129,M179,M189,M223,M242,M258,M264,M270,M275)</f>
        <v/>
      </c>
      <c r="N277" s="74">
        <f>+SUM(N97,N129,N179,N189,N223,N242,N258,N264,N270,N275)</f>
        <v/>
      </c>
      <c r="O277" s="74">
        <f>+SUM(O97,O129,O179,O189,O223,O242,O258,O264,O270,O275)</f>
        <v/>
      </c>
      <c r="P277" s="74">
        <f>+SUM(P97,P129,P179,P189,P223,P242,P258,P264,P270,P275)</f>
        <v/>
      </c>
      <c r="Q277" s="74">
        <f>+SUM(Q97,Q129,Q179,Q189,Q223,Q242,Q258,Q264,Q270,Q275)</f>
        <v/>
      </c>
      <c r="R277" s="74" t="n"/>
      <c r="S277" s="74">
        <f>+SUM(S97,S129,S179,S189,S223,S242,S258,S264,S270,S275)</f>
        <v/>
      </c>
      <c r="T277" s="74">
        <f>+SUM(T97,T129,T179,T189,T223,T242,T258,T264,T270,T275)</f>
        <v/>
      </c>
    </row>
    <row r="278" ht="5.1" customHeight="1">
      <c r="C278" s="45" t="n"/>
      <c r="D278" s="13" t="n"/>
      <c r="E278" s="33" t="n"/>
    </row>
    <row r="279" ht="15" customFormat="1" customHeight="1" s="2">
      <c r="C279" s="46" t="inlineStr">
        <is>
          <t>7000-0010</t>
        </is>
      </c>
      <c r="D279" s="58" t="inlineStr">
        <is>
          <t>NET OPERATING INCOME</t>
        </is>
      </c>
      <c r="E279" s="77" t="n"/>
      <c r="F279" s="78">
        <f>+F86-F277</f>
        <v/>
      </c>
      <c r="G279" s="78">
        <f>+G86-G277</f>
        <v/>
      </c>
      <c r="H279" s="78">
        <f>+H86-H277</f>
        <v/>
      </c>
      <c r="I279" s="78">
        <f>+I86-I277</f>
        <v/>
      </c>
      <c r="J279" s="78">
        <f>+J86-J277</f>
        <v/>
      </c>
      <c r="K279" s="78">
        <f>+K86-K277</f>
        <v/>
      </c>
      <c r="L279" s="78">
        <f>+L86-L277</f>
        <v/>
      </c>
      <c r="M279" s="78">
        <f>+M86-M277</f>
        <v/>
      </c>
      <c r="N279" s="78">
        <f>+N86-N277</f>
        <v/>
      </c>
      <c r="O279" s="78">
        <f>+O86-O277</f>
        <v/>
      </c>
      <c r="P279" s="78">
        <f>+P86-P277</f>
        <v/>
      </c>
      <c r="Q279" s="78">
        <f>+Q86-Q277</f>
        <v/>
      </c>
      <c r="R279" s="78" t="n"/>
      <c r="S279" s="78">
        <f>+S86-S277</f>
        <v/>
      </c>
      <c r="T279" s="78">
        <f>+T86-T277</f>
        <v/>
      </c>
    </row>
    <row r="280" ht="15" customFormat="1" customHeight="1" s="2">
      <c r="C280" s="46" t="n"/>
      <c r="D280" s="58" t="inlineStr">
        <is>
          <t>NET OPERATING INCOME MARGIN (%)</t>
        </is>
      </c>
      <c r="E280" s="77" t="n"/>
      <c r="F280" s="61">
        <f>+IFERROR(F279/F$86,0)</f>
        <v/>
      </c>
      <c r="G280" s="61">
        <f>+IFERROR(G279/G$86,0)</f>
        <v/>
      </c>
      <c r="H280" s="61">
        <f>+IFERROR(H279/H$86,0)</f>
        <v/>
      </c>
      <c r="I280" s="61">
        <f>+IFERROR(I279/I$86,0)</f>
        <v/>
      </c>
      <c r="J280" s="61">
        <f>+IFERROR(J279/J$86,0)</f>
        <v/>
      </c>
      <c r="K280" s="61">
        <f>+IFERROR(K279/K$86,0)</f>
        <v/>
      </c>
      <c r="L280" s="61">
        <f>+IFERROR(L279/L$86,0)</f>
        <v/>
      </c>
      <c r="M280" s="61">
        <f>+IFERROR(M279/M$86,0)</f>
        <v/>
      </c>
      <c r="N280" s="61">
        <f>+IFERROR(N279/N$86,0)</f>
        <v/>
      </c>
      <c r="O280" s="61">
        <f>+IFERROR(O279/O$86,0)</f>
        <v/>
      </c>
      <c r="P280" s="61">
        <f>+IFERROR(P279/P$86,0)</f>
        <v/>
      </c>
      <c r="Q280" s="61">
        <f>+IFERROR(Q279/Q$86,0)</f>
        <v/>
      </c>
      <c r="R280" s="61" t="n"/>
      <c r="S280" s="61">
        <f>+IFERROR(S279/S$86,0)</f>
        <v/>
      </c>
      <c r="T280" s="61">
        <f>+IFERROR(T279/T$86,0)</f>
        <v/>
      </c>
    </row>
    <row r="281" ht="15" customHeight="1">
      <c r="C281" s="45" t="n"/>
      <c r="D281" s="13" t="n"/>
      <c r="E281" s="33" t="n"/>
      <c r="J281" s="33" t="n"/>
      <c r="K281" s="33" t="n"/>
    </row>
    <row r="282" ht="15" customHeight="1">
      <c r="E282" s="33" t="n"/>
    </row>
    <row r="283" ht="15" customHeight="1">
      <c r="E283" s="33" t="n"/>
    </row>
    <row r="284" ht="15" customHeight="1">
      <c r="E284" s="33" t="n"/>
    </row>
    <row r="285" ht="15" customFormat="1" customHeight="1" s="16">
      <c r="D285" s="9" t="inlineStr">
        <is>
          <t>NET OPERATING INCOME</t>
        </is>
      </c>
      <c r="E285" s="79" t="n"/>
      <c r="F285" s="80">
        <f>+$S$279</f>
        <v/>
      </c>
      <c r="G285" s="80">
        <f>+$S$279</f>
        <v/>
      </c>
      <c r="H285" s="80">
        <f>+$S$279</f>
        <v/>
      </c>
      <c r="I285" s="80">
        <f>+$S$279</f>
        <v/>
      </c>
      <c r="J285" s="80">
        <f>+$S$279</f>
        <v/>
      </c>
      <c r="K285" s="80">
        <f>+$S$279</f>
        <v/>
      </c>
      <c r="L285" s="80">
        <f>+$S$279</f>
        <v/>
      </c>
      <c r="M285" s="80">
        <f>+$S$279</f>
        <v/>
      </c>
      <c r="N285" s="80">
        <f>+$S$279</f>
        <v/>
      </c>
      <c r="O285" s="80">
        <f>+$S$279</f>
        <v/>
      </c>
      <c r="P285" s="80">
        <f>+$S$279</f>
        <v/>
      </c>
      <c r="Q285" s="80">
        <f>+$S$279</f>
        <v/>
      </c>
      <c r="R285" s="80" t="n"/>
      <c r="S285" s="80">
        <f>+$S$279</f>
        <v/>
      </c>
      <c r="T285" s="80">
        <f>+$S$279</f>
        <v/>
      </c>
    </row>
    <row r="286" ht="15" customFormat="1" customHeight="1" s="38">
      <c r="D286" s="51" t="inlineStr">
        <is>
          <t>Cap Rate</t>
        </is>
      </c>
      <c r="E286" s="38" t="n"/>
      <c r="F286" s="29" t="n">
        <v>0.095</v>
      </c>
      <c r="G286" s="29">
        <f>+F286-0.5%</f>
        <v/>
      </c>
      <c r="H286" s="29">
        <f>+G286-0.5%</f>
        <v/>
      </c>
      <c r="I286" s="29">
        <f>+H286-0.5%</f>
        <v/>
      </c>
      <c r="J286" s="29">
        <f>+I286-0.5%</f>
        <v/>
      </c>
      <c r="K286" s="29">
        <f>+J286-0.5%</f>
        <v/>
      </c>
      <c r="L286" s="29">
        <f>+K286-0.5%</f>
        <v/>
      </c>
      <c r="M286" s="29">
        <f>+L286-0.5%</f>
        <v/>
      </c>
      <c r="N286" s="29">
        <f>+M286-0.5%</f>
        <v/>
      </c>
      <c r="O286" s="29">
        <f>+N286-0.5%</f>
        <v/>
      </c>
      <c r="P286" s="29">
        <f>+O286-0.5%</f>
        <v/>
      </c>
      <c r="Q286" s="29">
        <f>+P286-0.5%</f>
        <v/>
      </c>
      <c r="R286" s="29" t="n"/>
      <c r="S286" s="29">
        <f>+Q286-0.5%</f>
        <v/>
      </c>
      <c r="T286" s="29">
        <f>+T285/T287</f>
        <v/>
      </c>
    </row>
    <row r="287" ht="15" customFormat="1" customHeight="1" s="16">
      <c r="E287" s="81" t="n"/>
      <c r="F287" s="82">
        <f>+F285/F286</f>
        <v/>
      </c>
      <c r="G287" s="82">
        <f>+G285/G286</f>
        <v/>
      </c>
      <c r="H287" s="82">
        <f>+H285/H286</f>
        <v/>
      </c>
      <c r="I287" s="82">
        <f>+I285/I286</f>
        <v/>
      </c>
      <c r="J287" s="82">
        <f>+J285/J286</f>
        <v/>
      </c>
      <c r="K287" s="82">
        <f>+K285/K286</f>
        <v/>
      </c>
      <c r="L287" s="82">
        <f>+L285/L286</f>
        <v/>
      </c>
      <c r="M287" s="82">
        <f>+M285/M286</f>
        <v/>
      </c>
      <c r="N287" s="82">
        <f>+N285/N286</f>
        <v/>
      </c>
      <c r="O287" s="82">
        <f>+O285/O286</f>
        <v/>
      </c>
      <c r="P287" s="82">
        <f>+P285/P286</f>
        <v/>
      </c>
      <c r="Q287" s="82">
        <f>+Q285/Q286</f>
        <v/>
      </c>
      <c r="R287" s="82" t="n"/>
      <c r="S287" s="82">
        <f>+S285/S286</f>
        <v/>
      </c>
      <c r="T287" s="83" t="n">
        <v>27000000</v>
      </c>
    </row>
    <row r="288" ht="15" customFormat="1" customHeight="1" s="16"/>
    <row r="289" ht="15" customFormat="1" customHeight="1" s="16"/>
  </sheetData>
  <pageMargins left="0.75" right="0.75" top="1" bottom="1" header="0.5" footer="0.5"/>
  <pageSetup orientation="landscape" scale="49" fitToHeight="0" errors="blank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NT AUTHORITY\NETWORK SERVICE</dc:creator>
  <dcterms:created xsi:type="dcterms:W3CDTF">2016-08-06T23:24:53Z</dcterms:created>
  <dcterms:modified xsi:type="dcterms:W3CDTF">2025-03-07T13:37:57Z</dcterms:modified>
  <cp:lastModifiedBy>Matt Borgeson</cp:lastModifiedBy>
  <cp:lastPrinted>2016-08-09T04:24:26Z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0x010100D773717D7821A043A392B172EFA3B6DF</vt:lpwstr>
  </property>
</Properties>
</file>