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11004" tabRatio="600" firstSheet="0" activeTab="0" autoFilterDateGrouping="1"/>
  </bookViews>
  <sheets>
    <sheet name="Sheet1" sheetId="1" state="visible" r:id="rId1"/>
  </sheets>
  <definedNames>
    <definedName name="_xlnm.Print_Area" localSheetId="0">'Sheet1'!$B$1:$L$60</definedName>
  </definedNames>
  <calcPr calcId="179021" fullCalcOnLoad="1"/>
</workbook>
</file>

<file path=xl/styles.xml><?xml version="1.0" encoding="utf-8"?>
<styleSheet xmlns="http://schemas.openxmlformats.org/spreadsheetml/2006/main">
  <numFmts count="5">
    <numFmt numFmtId="164" formatCode="[$-409]mmmm\-yy;@"/>
    <numFmt numFmtId="165" formatCode="&quot;$&quot;#,##0_);[Red]\(&quot;$&quot;#,##0\)"/>
    <numFmt numFmtId="166" formatCode="&quot;$&quot;#,##0.00"/>
    <numFmt numFmtId="167" formatCode="&quot;$&quot;#,##0"/>
    <numFmt numFmtId="168" formatCode="0.0%"/>
  </numFmts>
  <fonts count="1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4"/>
    </font>
    <font>
      <name val="Arial"/>
      <family val="2"/>
      <color indexed="10"/>
      <sz val="14"/>
    </font>
    <font>
      <name val="Arial"/>
      <family val="2"/>
      <color indexed="48"/>
      <sz val="14"/>
    </font>
    <font>
      <name val="Arial"/>
      <family val="2"/>
      <sz val="14"/>
    </font>
    <font>
      <name val="Goudy Old Style"/>
      <family val="1"/>
      <b val="1"/>
      <sz val="16"/>
    </font>
    <font>
      <name val="Arial"/>
      <family val="2"/>
      <b val="1"/>
      <sz val="14"/>
      <u val="single"/>
    </font>
    <font>
      <name val="Arial"/>
      <family val="2"/>
      <color indexed="48"/>
      <sz val="12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4"/>
      <u val="single"/>
      <scheme val="minor"/>
    </font>
  </fonts>
  <fills count="5">
    <fill>
      <patternFill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11" fillId="0" borderId="0"/>
    <xf numFmtId="0" fontId="1" fillId="0" borderId="0"/>
    <xf numFmtId="44" fontId="1" fillId="0" borderId="0"/>
    <xf numFmtId="9" fontId="1" fillId="0" borderId="0"/>
    <xf numFmtId="9" fontId="11" fillId="0" borderId="0"/>
  </cellStyleXfs>
  <cellXfs count="137">
    <xf numFmtId="0" fontId="0" fillId="0" borderId="0" pivotButton="0" quotePrefix="0" xfId="0"/>
    <xf numFmtId="0" fontId="1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1">
      <alignment horizontal="center" vertical="top"/>
    </xf>
    <xf numFmtId="0" fontId="7" fillId="0" borderId="0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1" fontId="6" fillId="0" borderId="0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" fontId="3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left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left"/>
    </xf>
    <xf numFmtId="0" fontId="3" fillId="0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1" fontId="3" fillId="0" borderId="2" applyAlignment="1" pivotButton="0" quotePrefix="0" xfId="1">
      <alignment horizontal="center"/>
    </xf>
    <xf numFmtId="0" fontId="2" fillId="0" borderId="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vertical="top"/>
    </xf>
    <xf numFmtId="0" fontId="6" fillId="0" borderId="0" applyAlignment="1" pivotButton="0" quotePrefix="0" xfId="1">
      <alignment horizontal="center" vertical="top"/>
    </xf>
    <xf numFmtId="165" fontId="6" fillId="0" borderId="11" applyAlignment="1" pivotButton="0" quotePrefix="0" xfId="1">
      <alignment horizontal="center"/>
    </xf>
    <xf numFmtId="0" fontId="3" fillId="3" borderId="15" applyAlignment="1" pivotButton="0" quotePrefix="0" xfId="1">
      <alignment horizontal="center" wrapText="1"/>
    </xf>
    <xf numFmtId="0" fontId="10" fillId="0" borderId="1" applyAlignment="1" pivotButton="0" quotePrefix="0" xfId="1">
      <alignment horizontal="center"/>
    </xf>
    <xf numFmtId="0" fontId="6" fillId="0" borderId="2" applyAlignment="1" pivotButton="0" quotePrefix="0" xfId="1">
      <alignment horizontal="left"/>
    </xf>
    <xf numFmtId="0" fontId="6" fillId="0" borderId="2" applyAlignment="1" pivotButton="0" quotePrefix="0" xfId="1">
      <alignment horizontal="left"/>
    </xf>
    <xf numFmtId="0" fontId="3" fillId="0" borderId="0" applyAlignment="1" pivotButton="0" quotePrefix="0" xfId="1">
      <alignment horizontal="left"/>
    </xf>
    <xf numFmtId="0" fontId="2" fillId="0" borderId="0" applyAlignment="1" pivotButton="0" quotePrefix="0" xfId="1">
      <alignment horizontal="center" vertical="center" wrapText="1"/>
    </xf>
    <xf numFmtId="10" fontId="3" fillId="0" borderId="2" applyAlignment="1" pivotButton="0" quotePrefix="0" xfId="1">
      <alignment horizontal="center"/>
    </xf>
    <xf numFmtId="0" fontId="8" fillId="0" borderId="1" applyAlignment="1" pivotButton="0" quotePrefix="0" xfId="1">
      <alignment horizontal="center"/>
    </xf>
    <xf numFmtId="0" fontId="2" fillId="0" borderId="0" applyAlignment="1" pivotButton="0" quotePrefix="0" xfId="1">
      <alignment horizontal="center" vertical="center" wrapText="1"/>
    </xf>
    <xf numFmtId="3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6" fillId="0" borderId="2" applyAlignment="1" applyProtection="1" pivotButton="0" quotePrefix="0" xfId="1">
      <alignment horizontal="center"/>
      <protection locked="0" hidden="0"/>
    </xf>
    <xf numFmtId="0" fontId="12" fillId="0" borderId="0" pivotButton="0" quotePrefix="0" xfId="0"/>
    <xf numFmtId="1" fontId="5" fillId="0" borderId="2" applyAlignment="1" applyProtection="1" pivotButton="0" quotePrefix="0" xfId="1">
      <alignment horizontal="center"/>
      <protection locked="0" hidden="0"/>
    </xf>
    <xf numFmtId="165" fontId="6" fillId="0" borderId="11" applyAlignment="1" pivotButton="0" quotePrefix="0" xfId="1">
      <alignment horizontal="center"/>
    </xf>
    <xf numFmtId="3" fontId="6" fillId="0" borderId="2" applyAlignment="1" applyProtection="1" pivotButton="0" quotePrefix="0" xfId="1">
      <alignment horizontal="center"/>
      <protection locked="0" hidden="0"/>
    </xf>
    <xf numFmtId="166" fontId="6" fillId="0" borderId="11" applyAlignment="1" pivotButton="0" quotePrefix="0" xfId="1">
      <alignment horizontal="center"/>
    </xf>
    <xf numFmtId="166" fontId="6" fillId="0" borderId="11" applyAlignment="1" pivotButton="0" quotePrefix="0" xfId="1">
      <alignment horizontal="center"/>
    </xf>
    <xf numFmtId="166" fontId="3" fillId="2" borderId="0" applyAlignment="1" pivotButton="0" quotePrefix="0" xfId="1">
      <alignment horizontal="center"/>
    </xf>
    <xf numFmtId="166" fontId="3" fillId="3" borderId="15" applyAlignment="1" pivotButton="0" quotePrefix="0" xfId="1">
      <alignment horizontal="center"/>
    </xf>
    <xf numFmtId="166" fontId="5" fillId="0" borderId="1" applyAlignment="1" pivotButton="0" quotePrefix="0" xfId="1">
      <alignment horizontal="center"/>
    </xf>
    <xf numFmtId="166" fontId="3" fillId="2" borderId="18" applyAlignment="1" pivotButton="0" quotePrefix="0" xfId="1">
      <alignment horizontal="center"/>
    </xf>
    <xf numFmtId="166" fontId="3" fillId="3" borderId="0" applyAlignment="1" pivotButton="0" quotePrefix="0" xfId="1">
      <alignment horizontal="center"/>
    </xf>
    <xf numFmtId="166" fontId="3" fillId="3" borderId="4" applyAlignment="1" pivotButton="0" quotePrefix="0" xfId="1">
      <alignment horizontal="center"/>
    </xf>
    <xf numFmtId="17" fontId="0" fillId="0" borderId="0" pivotButton="0" quotePrefix="0" xfId="0"/>
    <xf numFmtId="165" fontId="3" fillId="2" borderId="0" applyAlignment="1" pivotButton="0" quotePrefix="0" xfId="1">
      <alignment horizontal="center"/>
    </xf>
    <xf numFmtId="167" fontId="6" fillId="0" borderId="11" applyAlignment="1" pivotButton="0" quotePrefix="0" xfId="1">
      <alignment horizontal="center"/>
    </xf>
    <xf numFmtId="167" fontId="6" fillId="0" borderId="11" applyAlignment="1" pivotButton="0" quotePrefix="0" xfId="1">
      <alignment horizontal="center"/>
    </xf>
    <xf numFmtId="167" fontId="3" fillId="2" borderId="0" applyAlignment="1" pivotButton="0" quotePrefix="0" xfId="1">
      <alignment horizontal="center"/>
    </xf>
    <xf numFmtId="167" fontId="3" fillId="3" borderId="15" applyAlignment="1" pivotButton="0" quotePrefix="0" xfId="1">
      <alignment horizontal="center"/>
    </xf>
    <xf numFmtId="167" fontId="5" fillId="0" borderId="1" applyAlignment="1" pivotButton="0" quotePrefix="0" xfId="1">
      <alignment horizontal="center"/>
    </xf>
    <xf numFmtId="167" fontId="3" fillId="2" borderId="18" applyAlignment="1" pivotButton="0" quotePrefix="0" xfId="1">
      <alignment horizontal="center"/>
    </xf>
    <xf numFmtId="167" fontId="3" fillId="3" borderId="0" applyAlignment="1" pivotButton="0" quotePrefix="0" xfId="1">
      <alignment horizontal="center"/>
    </xf>
    <xf numFmtId="167" fontId="3" fillId="3" borderId="4" applyAlignment="1" pivotButton="0" quotePrefix="0" xfId="1">
      <alignment horizontal="center"/>
    </xf>
    <xf numFmtId="168" fontId="13" fillId="0" borderId="0" applyAlignment="1" pivotButton="0" quotePrefix="0" xfId="4">
      <alignment horizontal="left"/>
    </xf>
    <xf numFmtId="168" fontId="13" fillId="0" borderId="2" applyAlignment="1" pivotButton="0" quotePrefix="0" xfId="4">
      <alignment horizontal="left"/>
    </xf>
    <xf numFmtId="168" fontId="14" fillId="0" borderId="2" applyAlignment="1" pivotButton="0" quotePrefix="0" xfId="4">
      <alignment horizontal="left"/>
    </xf>
    <xf numFmtId="168" fontId="13" fillId="4" borderId="2" applyAlignment="1" pivotButton="0" quotePrefix="0" xfId="4">
      <alignment horizontal="left"/>
    </xf>
    <xf numFmtId="0" fontId="3" fillId="3" borderId="5" applyAlignment="1" pivotButton="0" quotePrefix="0" xfId="1">
      <alignment horizontal="center" wrapText="1"/>
    </xf>
    <xf numFmtId="0" fontId="3" fillId="3" borderId="3" applyAlignment="1" pivotButton="0" quotePrefix="0" xfId="1">
      <alignment horizontal="center" wrapText="1"/>
    </xf>
    <xf numFmtId="0" fontId="6" fillId="0" borderId="10" applyAlignment="1" pivotButton="0" quotePrefix="0" xfId="1">
      <alignment horizontal="left"/>
    </xf>
    <xf numFmtId="0" fontId="6" fillId="0" borderId="11" applyAlignment="1" pivotButton="0" quotePrefix="0" xfId="1">
      <alignment horizontal="left"/>
    </xf>
    <xf numFmtId="0" fontId="3" fillId="2" borderId="16" applyAlignment="1" pivotButton="0" quotePrefix="0" xfId="1">
      <alignment horizontal="center" wrapText="1"/>
    </xf>
    <xf numFmtId="0" fontId="3" fillId="2" borderId="17" applyAlignment="1" pivotButton="0" quotePrefix="0" xfId="1">
      <alignment horizontal="center" wrapText="1"/>
    </xf>
    <xf numFmtId="0" fontId="3" fillId="3" borderId="13" applyAlignment="1" pivotButton="0" quotePrefix="0" xfId="1">
      <alignment horizontal="center" wrapText="1"/>
    </xf>
    <xf numFmtId="0" fontId="3" fillId="3" borderId="14" applyAlignment="1" pivotButton="0" quotePrefix="0" xfId="1">
      <alignment horizontal="center" wrapText="1"/>
    </xf>
    <xf numFmtId="0" fontId="3" fillId="3" borderId="7" applyAlignment="1" pivotButton="0" quotePrefix="0" xfId="1">
      <alignment horizontal="center" wrapText="1"/>
    </xf>
    <xf numFmtId="0" fontId="3" fillId="3" borderId="6" applyAlignment="1" pivotButton="0" quotePrefix="0" xfId="1">
      <alignment horizontal="center" wrapText="1"/>
    </xf>
    <xf numFmtId="0" fontId="6" fillId="0" borderId="10" applyAlignment="1" pivotButton="0" quotePrefix="0" xfId="1">
      <alignment horizontal="left" wrapText="1"/>
    </xf>
    <xf numFmtId="0" fontId="6" fillId="0" borderId="11" applyAlignment="1" pivotButton="0" quotePrefix="0" xfId="1">
      <alignment horizontal="left" wrapText="1"/>
    </xf>
    <xf numFmtId="0" fontId="3" fillId="2" borderId="12" applyAlignment="1" pivotButton="0" quotePrefix="0" xfId="1">
      <alignment horizontal="center" wrapText="1"/>
    </xf>
    <xf numFmtId="0" fontId="0" fillId="0" borderId="12" applyAlignment="1" pivotButton="0" quotePrefix="0" xfId="0">
      <alignment horizontal="center"/>
    </xf>
    <xf numFmtId="0" fontId="3" fillId="2" borderId="7" applyAlignment="1" pivotButton="0" quotePrefix="0" xfId="1">
      <alignment horizontal="center" wrapText="1"/>
    </xf>
    <xf numFmtId="0" fontId="3" fillId="2" borderId="6" applyAlignment="1" pivotButton="0" quotePrefix="0" xfId="1">
      <alignment horizontal="center" wrapText="1"/>
    </xf>
    <xf numFmtId="0" fontId="9" fillId="0" borderId="3" applyAlignment="1" applyProtection="1" pivotButton="0" quotePrefix="0" xfId="1">
      <alignment horizontal="left" vertical="top" wrapText="1"/>
      <protection locked="0" hidden="0"/>
    </xf>
    <xf numFmtId="0" fontId="9" fillId="0" borderId="4" applyAlignment="1" applyProtection="1" pivotButton="0" quotePrefix="0" xfId="1">
      <alignment horizontal="left" vertical="top" wrapText="1"/>
      <protection locked="0" hidden="0"/>
    </xf>
    <xf numFmtId="0" fontId="0" fillId="0" borderId="4" applyAlignment="1" pivotButton="0" quotePrefix="0" xfId="0">
      <alignment horizontal="left" vertical="top" wrapText="1"/>
    </xf>
    <xf numFmtId="0" fontId="0" fillId="0" borderId="5" applyAlignment="1" pivotButton="0" quotePrefix="0" xfId="0">
      <alignment horizontal="left" vertical="top" wrapText="1"/>
    </xf>
    <xf numFmtId="0" fontId="9" fillId="0" borderId="6" applyAlignment="1" applyProtection="1" pivotButton="0" quotePrefix="0" xfId="1">
      <alignment horizontal="left" vertical="top" wrapText="1"/>
      <protection locked="0" hidden="0"/>
    </xf>
    <xf numFmtId="0" fontId="9" fillId="0" borderId="0" applyAlignment="1" applyProtection="1" pivotButton="0" quotePrefix="0" xfId="1">
      <alignment horizontal="left" vertical="top" wrapText="1"/>
      <protection locked="0" hidden="0"/>
    </xf>
    <xf numFmtId="0" fontId="0" fillId="0" borderId="0" applyAlignment="1" pivotButton="0" quotePrefix="0" xfId="0">
      <alignment horizontal="left" vertical="top" wrapText="1"/>
    </xf>
    <xf numFmtId="0" fontId="0" fillId="0" borderId="7" applyAlignment="1" pivotButton="0" quotePrefix="0" xfId="0">
      <alignment horizontal="left" vertical="top" wrapText="1"/>
    </xf>
    <xf numFmtId="0" fontId="9" fillId="0" borderId="8" applyAlignment="1" applyProtection="1" pivotButton="0" quotePrefix="0" xfId="1">
      <alignment horizontal="left" vertical="top" wrapText="1"/>
      <protection locked="0" hidden="0"/>
    </xf>
    <xf numFmtId="0" fontId="9" fillId="0" borderId="1" applyAlignment="1" applyProtection="1" pivotButton="0" quotePrefix="0" xfId="1">
      <alignment horizontal="left" vertical="top" wrapText="1"/>
      <protection locked="0" hidden="0"/>
    </xf>
    <xf numFmtId="0" fontId="0" fillId="0" borderId="1" applyAlignment="1" pivotButton="0" quotePrefix="0" xfId="0">
      <alignment horizontal="left" vertical="top" wrapText="1"/>
    </xf>
    <xf numFmtId="0" fontId="0" fillId="0" borderId="9" applyAlignment="1" pivotButton="0" quotePrefix="0" xfId="0">
      <alignment horizontal="left" vertical="top" wrapText="1"/>
    </xf>
    <xf numFmtId="0" fontId="3" fillId="0" borderId="0" applyAlignment="1" pivotButton="0" quotePrefix="0" xfId="1">
      <alignment horizontal="right"/>
    </xf>
    <xf numFmtId="0" fontId="0" fillId="0" borderId="0" applyAlignment="1" pivotButton="0" quotePrefix="0" xfId="0">
      <alignment horizontal="right"/>
    </xf>
    <xf numFmtId="0" fontId="5" fillId="0" borderId="0" applyAlignment="1" applyProtection="1" pivotButton="0" quotePrefix="0" xfId="1">
      <alignment horizontal="center"/>
      <protection locked="0" hidden="0"/>
    </xf>
    <xf numFmtId="0" fontId="4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center" vertical="center" wrapText="1"/>
    </xf>
    <xf numFmtId="0" fontId="5" fillId="0" borderId="0" applyAlignment="1" applyProtection="1" pivotButton="0" quotePrefix="0" xfId="1">
      <alignment horizont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1" pivotButton="0" quotePrefix="0" xfId="0"/>
    <xf numFmtId="0" fontId="9" fillId="0" borderId="2" applyAlignment="1" applyProtection="1" pivotButton="0" quotePrefix="0" xfId="1">
      <alignment horizontal="left" vertical="top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6" fillId="0" borderId="2" applyAlignment="1" pivotButton="0" quotePrefix="0" xfId="1">
      <alignment horizontal="left" wrapText="1"/>
    </xf>
    <xf numFmtId="165" fontId="6" fillId="0" borderId="11" applyAlignment="1" pivotButton="0" quotePrefix="0" xfId="1">
      <alignment horizontal="center"/>
    </xf>
    <xf numFmtId="167" fontId="6" fillId="0" borderId="11" applyAlignment="1" pivotButton="0" quotePrefix="0" xfId="1">
      <alignment horizontal="center"/>
    </xf>
    <xf numFmtId="166" fontId="6" fillId="0" borderId="11" applyAlignment="1" pivotButton="0" quotePrefix="0" xfId="1">
      <alignment horizontal="center"/>
    </xf>
    <xf numFmtId="0" fontId="0" fillId="0" borderId="12" pivotButton="0" quotePrefix="0" xfId="0"/>
    <xf numFmtId="165" fontId="3" fillId="2" borderId="0" applyAlignment="1" pivotButton="0" quotePrefix="0" xfId="1">
      <alignment horizontal="center"/>
    </xf>
    <xf numFmtId="167" fontId="3" fillId="2" borderId="0" applyAlignment="1" pivotButton="0" quotePrefix="0" xfId="1">
      <alignment horizontal="center"/>
    </xf>
    <xf numFmtId="166" fontId="3" fillId="2" borderId="0" applyAlignment="1" pivotButton="0" quotePrefix="0" xfId="1">
      <alignment horizontal="center"/>
    </xf>
    <xf numFmtId="168" fontId="13" fillId="0" borderId="2" applyAlignment="1" pivotButton="0" quotePrefix="0" xfId="4">
      <alignment horizontal="left"/>
    </xf>
    <xf numFmtId="168" fontId="14" fillId="0" borderId="2" applyAlignment="1" pivotButton="0" quotePrefix="0" xfId="4">
      <alignment horizontal="left"/>
    </xf>
    <xf numFmtId="168" fontId="13" fillId="4" borderId="2" applyAlignment="1" pivotButton="0" quotePrefix="0" xfId="4">
      <alignment horizontal="left"/>
    </xf>
    <xf numFmtId="0" fontId="0" fillId="0" borderId="7" pivotButton="0" quotePrefix="0" xfId="0"/>
    <xf numFmtId="168" fontId="13" fillId="0" borderId="0" applyAlignment="1" pivotButton="0" quotePrefix="0" xfId="4">
      <alignment horizontal="left"/>
    </xf>
    <xf numFmtId="167" fontId="3" fillId="3" borderId="15" applyAlignment="1" pivotButton="0" quotePrefix="0" xfId="1">
      <alignment horizontal="center"/>
    </xf>
    <xf numFmtId="166" fontId="3" fillId="3" borderId="15" applyAlignment="1" pivotButton="0" quotePrefix="0" xfId="1">
      <alignment horizontal="center"/>
    </xf>
    <xf numFmtId="167" fontId="5" fillId="0" borderId="1" applyAlignment="1" pivotButton="0" quotePrefix="0" xfId="1">
      <alignment horizontal="center"/>
    </xf>
    <xf numFmtId="166" fontId="5" fillId="0" borderId="1" applyAlignment="1" pivotButton="0" quotePrefix="0" xfId="1">
      <alignment horizontal="center"/>
    </xf>
    <xf numFmtId="0" fontId="0" fillId="0" borderId="16" pivotButton="0" quotePrefix="0" xfId="0"/>
    <xf numFmtId="167" fontId="3" fillId="2" borderId="18" applyAlignment="1" pivotButton="0" quotePrefix="0" xfId="1">
      <alignment horizontal="center"/>
    </xf>
    <xf numFmtId="166" fontId="3" fillId="2" borderId="18" applyAlignment="1" pivotButton="0" quotePrefix="0" xfId="1">
      <alignment horizontal="center"/>
    </xf>
    <xf numFmtId="0" fontId="0" fillId="0" borderId="13" pivotButton="0" quotePrefix="0" xfId="0"/>
    <xf numFmtId="167" fontId="3" fillId="3" borderId="0" applyAlignment="1" pivotButton="0" quotePrefix="0" xfId="1">
      <alignment horizontal="center"/>
    </xf>
    <xf numFmtId="166" fontId="3" fillId="3" borderId="0" applyAlignment="1" pivotButton="0" quotePrefix="0" xfId="1">
      <alignment horizontal="center"/>
    </xf>
    <xf numFmtId="0" fontId="0" fillId="0" borderId="5" pivotButton="0" quotePrefix="0" xfId="0"/>
    <xf numFmtId="167" fontId="3" fillId="3" borderId="4" applyAlignment="1" pivotButton="0" quotePrefix="0" xfId="1">
      <alignment horizontal="center"/>
    </xf>
    <xf numFmtId="166" fontId="3" fillId="3" borderId="4" applyAlignment="1" pivotButton="0" quotePrefix="0" xfId="1">
      <alignment horizontal="center"/>
    </xf>
  </cellXfs>
  <cellStyles count="5">
    <cellStyle name="Normal" xfId="0" builtinId="0"/>
    <cellStyle name="Normal 2 2" xfId="1"/>
    <cellStyle name="Currency 2" xfId="2"/>
    <cellStyle name="Percent 2" xfId="3"/>
    <cellStyle name="Percent" xfId="4" builtinId="5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CFF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0"/>
  <sheetViews>
    <sheetView showGridLines="0" tabSelected="1" topLeftCell="A18" zoomScale="59" zoomScaleNormal="59" workbookViewId="0">
      <pane xSplit="1" topLeftCell="B1" activePane="topRight" state="frozen"/>
      <selection activeCell="A18" sqref="A18"/>
      <selection pane="topRight" activeCell="H31" sqref="H31"/>
    </sheetView>
  </sheetViews>
  <sheetFormatPr baseColWidth="8" defaultRowHeight="14.4"/>
  <cols>
    <col width="10" customWidth="1" min="1" max="1"/>
    <col width="44" customWidth="1" min="2" max="2"/>
    <col width="13.44140625" customWidth="1" min="3" max="3"/>
    <col width="23.77734375" bestFit="1" customWidth="1" min="4" max="4"/>
    <col width="18.5546875" customWidth="1" min="5" max="5"/>
    <col width="24.77734375" customWidth="1" min="6" max="6"/>
    <col width="18.77734375" bestFit="1" customWidth="1" min="7" max="7"/>
    <col width="22" bestFit="1" customWidth="1" min="8" max="8"/>
    <col width="23.21875" customWidth="1" min="9" max="9"/>
    <col width="16.44140625" bestFit="1" customWidth="1" min="10" max="10"/>
    <col width="17" bestFit="1" customWidth="1" min="11" max="11"/>
    <col width="16.44140625" bestFit="1" customWidth="1" min="12" max="14"/>
    <col width="22.21875" customWidth="1" min="15" max="15"/>
    <col width="20.109375" bestFit="1" customWidth="1" min="16" max="16"/>
    <col width="16" customWidth="1" min="17" max="17"/>
    <col width="51" customWidth="1" min="18" max="18"/>
    <col width="16.21875" customWidth="1" min="19" max="19"/>
  </cols>
  <sheetData>
    <row r="1" ht="26.25" customHeight="1">
      <c r="A1" s="1" t="n"/>
      <c r="B1" s="99" t="inlineStr">
        <is>
          <t>Monthly Report</t>
        </is>
      </c>
    </row>
    <row r="2" ht="26.25" customHeight="1">
      <c r="A2" s="1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</row>
    <row r="3" ht="26.25" customHeight="1">
      <c r="A3" s="1" t="n"/>
      <c r="B3" s="99" t="n"/>
      <c r="C3" s="99" t="n"/>
      <c r="D3" s="99" t="n"/>
      <c r="E3" s="99" t="n"/>
      <c r="F3" s="99" t="n"/>
      <c r="G3" s="99" t="n"/>
      <c r="H3" s="99" t="n"/>
      <c r="I3" s="99" t="n"/>
      <c r="J3" s="99" t="n"/>
      <c r="K3" s="99" t="n"/>
      <c r="L3" s="99" t="n"/>
    </row>
    <row r="4" ht="24.6" customHeight="1">
      <c r="A4" s="1" t="n"/>
      <c r="B4" s="99" t="n"/>
      <c r="C4" s="99" t="n"/>
      <c r="D4" s="99" t="n"/>
      <c r="E4" s="99" t="n"/>
      <c r="F4" s="99" t="n"/>
      <c r="G4" s="99" t="n"/>
      <c r="H4" s="99" t="n"/>
      <c r="I4" s="99" t="n"/>
      <c r="J4" s="99" t="n"/>
      <c r="K4" s="99" t="n"/>
      <c r="L4" s="99" t="n"/>
    </row>
    <row r="5" ht="17.4" customHeight="1">
      <c r="A5" s="1" t="n"/>
      <c r="B5" s="95" t="inlineStr">
        <is>
          <t xml:space="preserve"> REO # </t>
        </is>
      </c>
      <c r="D5" s="100" t="n"/>
      <c r="E5" s="101" t="n"/>
      <c r="F5" s="98" t="n"/>
      <c r="G5" s="19" t="n"/>
      <c r="H5" s="19" t="n"/>
      <c r="I5" s="19" t="n"/>
      <c r="J5" s="19" t="n"/>
      <c r="K5" s="19" t="n"/>
      <c r="L5" s="19" t="n"/>
    </row>
    <row r="6" ht="17.4" customHeight="1">
      <c r="A6" s="1" t="n"/>
      <c r="B6" s="95" t="inlineStr">
        <is>
          <t xml:space="preserve">Apartment Name: </t>
        </is>
      </c>
      <c r="D6" s="97" t="inlineStr">
        <is>
          <t>Kimberly Woods Apartments</t>
        </is>
      </c>
      <c r="E6" s="101" t="n"/>
      <c r="F6" s="38" t="n"/>
      <c r="G6" s="3" t="n"/>
      <c r="H6" s="3" t="n"/>
      <c r="I6" s="19" t="n"/>
      <c r="J6" s="19" t="n"/>
      <c r="K6" s="20" t="n"/>
      <c r="L6" s="23" t="n"/>
    </row>
    <row r="7" ht="17.4" customHeight="1">
      <c r="A7" s="1" t="n"/>
      <c r="B7" s="95" t="inlineStr">
        <is>
          <t xml:space="preserve">City: </t>
        </is>
      </c>
      <c r="D7" s="97" t="inlineStr">
        <is>
          <t>Tucson</t>
        </is>
      </c>
      <c r="E7" s="101" t="n"/>
      <c r="F7" s="38" t="n"/>
      <c r="G7" s="3" t="n"/>
      <c r="H7" s="3" t="n"/>
      <c r="I7" s="19" t="n"/>
      <c r="J7" s="19" t="n"/>
      <c r="K7" s="20" t="n"/>
      <c r="L7" s="23" t="n"/>
    </row>
    <row r="8" ht="17.4" customHeight="1">
      <c r="A8" s="1" t="n"/>
      <c r="B8" s="95" t="inlineStr">
        <is>
          <t xml:space="preserve">State: </t>
        </is>
      </c>
      <c r="D8" s="98" t="inlineStr">
        <is>
          <t>Arizona</t>
        </is>
      </c>
      <c r="F8" s="38" t="n"/>
      <c r="G8" s="3" t="n"/>
      <c r="H8" s="3" t="n"/>
      <c r="I8" s="19" t="n"/>
      <c r="J8" s="19" t="n"/>
      <c r="K8" s="20" t="n"/>
      <c r="L8" s="23" t="n"/>
    </row>
    <row r="9" ht="17.4" customHeight="1">
      <c r="A9" s="1" t="n"/>
      <c r="B9" s="95" t="inlineStr">
        <is>
          <t xml:space="preserve">Report Period - Month: </t>
        </is>
      </c>
      <c r="D9" s="98" t="inlineStr">
        <is>
          <t>September</t>
        </is>
      </c>
      <c r="F9" s="98" t="n"/>
      <c r="G9" s="98" t="n"/>
      <c r="H9" s="98" t="n"/>
      <c r="I9" s="98" t="n"/>
      <c r="J9" s="19" t="n"/>
      <c r="K9" s="22" t="n"/>
      <c r="L9" s="23" t="n"/>
    </row>
    <row r="10" ht="17.4" customHeight="1">
      <c r="A10" s="1" t="n"/>
      <c r="B10" s="95" t="inlineStr">
        <is>
          <t xml:space="preserve">Report Period -    Year: </t>
        </is>
      </c>
      <c r="D10" s="98" t="n">
        <v>2018</v>
      </c>
      <c r="F10" s="98" t="n"/>
      <c r="G10" s="98" t="n"/>
      <c r="H10" s="98" t="n"/>
      <c r="I10" s="98" t="n"/>
      <c r="J10" s="19" t="n"/>
      <c r="K10" s="19" t="n"/>
      <c r="L10" s="23" t="n"/>
    </row>
    <row r="11" ht="17.4" customHeight="1">
      <c r="A11" s="1" t="n"/>
      <c r="B11" s="23" t="n"/>
      <c r="C11" s="23" t="n"/>
      <c r="D11" s="4" t="n"/>
      <c r="E11" s="4" t="n"/>
      <c r="F11" s="23" t="n"/>
      <c r="G11" s="23" t="n"/>
      <c r="H11" s="23" t="n"/>
      <c r="I11" s="19" t="n"/>
      <c r="J11" s="19" t="n"/>
      <c r="K11" s="19" t="n"/>
      <c r="L11" s="23" t="n"/>
    </row>
    <row r="12" ht="21" customHeight="1">
      <c r="A12" s="1" t="n"/>
      <c r="B12" s="10" t="inlineStr">
        <is>
          <t>(A)  Marketing and Leasing</t>
        </is>
      </c>
      <c r="C12" s="23" t="n"/>
      <c r="D12" s="23" t="n"/>
      <c r="E12" s="23" t="n"/>
      <c r="F12" s="23" t="n"/>
      <c r="G12" s="23" t="n"/>
      <c r="H12" s="23" t="n"/>
      <c r="I12" s="19" t="n"/>
      <c r="J12" s="19" t="n"/>
      <c r="K12" s="23" t="n"/>
      <c r="L12" s="23" t="n"/>
    </row>
    <row r="13" ht="17.4" customHeight="1">
      <c r="A13" s="1" t="n"/>
      <c r="B13" s="23" t="n"/>
      <c r="C13" s="35" t="n"/>
      <c r="D13" s="35" t="inlineStr">
        <is>
          <t>Units</t>
        </is>
      </c>
      <c r="E13" s="6" t="inlineStr">
        <is>
          <t>Rentable SF</t>
        </is>
      </c>
      <c r="F13" s="38" t="n"/>
      <c r="G13" s="6" t="n"/>
      <c r="H13" s="6" t="n"/>
      <c r="I13" s="23" t="n"/>
      <c r="J13" s="23" t="n"/>
      <c r="K13" s="23" t="n"/>
      <c r="L13" s="23" t="n"/>
    </row>
    <row r="14" ht="17.4" customHeight="1">
      <c r="A14" s="1" t="n"/>
      <c r="B14" s="31" t="inlineStr">
        <is>
          <t>Total Number:</t>
        </is>
      </c>
      <c r="C14" s="102" t="n"/>
      <c r="D14" s="44" t="n">
        <v>279</v>
      </c>
      <c r="E14" s="44" t="n">
        <v>249062</v>
      </c>
      <c r="F14" s="37" t="n"/>
      <c r="G14" s="7" t="n"/>
      <c r="H14" s="7" t="n"/>
      <c r="I14" s="31" t="inlineStr">
        <is>
          <t>Total Move Ins:</t>
        </is>
      </c>
      <c r="J14" s="42" t="n">
        <v>10</v>
      </c>
      <c r="K14" s="19" t="n"/>
      <c r="L14" s="19" t="n"/>
    </row>
    <row r="15" ht="17.4" customHeight="1">
      <c r="A15" s="1" t="n"/>
      <c r="B15" s="31" t="inlineStr">
        <is>
          <t>Total Occupied:</t>
        </is>
      </c>
      <c r="C15" s="102" t="n"/>
      <c r="D15" s="44" t="n">
        <v>231</v>
      </c>
      <c r="E15" s="44" t="n">
        <v>203729</v>
      </c>
      <c r="F15" s="37" t="n"/>
      <c r="G15" s="7" t="n"/>
      <c r="H15" s="7" t="n"/>
      <c r="I15" s="31" t="inlineStr">
        <is>
          <t>Total Move Outs:</t>
        </is>
      </c>
      <c r="J15" s="42" t="n">
        <v>17</v>
      </c>
      <c r="K15" s="19" t="n"/>
      <c r="L15" s="19" t="n"/>
    </row>
    <row r="16" ht="17.4" customHeight="1">
      <c r="A16" s="1" t="n"/>
      <c r="B16" s="31" t="inlineStr">
        <is>
          <t>Total Occupancy:</t>
        </is>
      </c>
      <c r="C16" s="102" t="n"/>
      <c r="D16" s="34">
        <f>IF(ISERROR(D15/D14),"",(D15/D14))</f>
        <v/>
      </c>
      <c r="E16" s="34">
        <f>IF(ISERROR(E15/E14),"",(E15/E14))</f>
        <v/>
      </c>
      <c r="F16" s="38" t="n"/>
      <c r="G16" s="7" t="n"/>
      <c r="H16" s="8" t="n"/>
      <c r="I16" s="31" t="inlineStr">
        <is>
          <t>Net Loss / Gain:</t>
        </is>
      </c>
      <c r="J16" s="16">
        <f>J14-J15</f>
        <v/>
      </c>
      <c r="K16" s="19" t="n"/>
      <c r="L16" s="19" t="n"/>
    </row>
    <row r="17" ht="17.4" customHeight="1">
      <c r="A17" s="1" t="n"/>
      <c r="B17" s="31" t="inlineStr">
        <is>
          <t>Total Vacant:</t>
        </is>
      </c>
      <c r="C17" s="102" t="n"/>
      <c r="D17" s="44" t="n"/>
      <c r="E17" s="44" t="n"/>
      <c r="F17" s="39" t="n"/>
      <c r="G17" s="9" t="n"/>
      <c r="H17" s="9" t="n"/>
      <c r="I17" s="31" t="inlineStr">
        <is>
          <t xml:space="preserve">Period Renewals: </t>
        </is>
      </c>
      <c r="J17" s="42" t="n">
        <v>12</v>
      </c>
      <c r="K17" s="19" t="n"/>
      <c r="L17" s="19" t="n"/>
    </row>
    <row r="18" ht="17.4" customHeight="1">
      <c r="A18" s="1" t="n"/>
      <c r="B18" s="23" t="n"/>
      <c r="C18" s="23" t="n"/>
      <c r="D18" s="23" t="n"/>
      <c r="E18" s="23" t="n"/>
      <c r="F18" s="23" t="n"/>
      <c r="G18" s="23" t="n"/>
      <c r="H18" s="23" t="n"/>
      <c r="I18" s="23" t="n"/>
      <c r="J18" s="23" t="n"/>
      <c r="K18" s="23" t="n"/>
      <c r="L18" s="23" t="n"/>
    </row>
    <row r="19" ht="17.4" customHeight="1">
      <c r="A19" s="1" t="n"/>
      <c r="B19" s="32" t="inlineStr">
        <is>
          <t>Marketing and Leasing Summary</t>
        </is>
      </c>
      <c r="C19" s="24" t="n"/>
      <c r="D19" s="24" t="n"/>
      <c r="E19" s="24" t="n"/>
      <c r="F19" s="23" t="n"/>
      <c r="G19" s="23" t="n"/>
      <c r="H19" s="23" t="n"/>
      <c r="I19" s="23" t="n"/>
      <c r="J19" s="23" t="n"/>
      <c r="K19" s="23" t="n"/>
      <c r="L19" s="23" t="n"/>
    </row>
    <row r="20">
      <c r="A20" s="1" t="n"/>
      <c r="B20" s="103" t="n"/>
      <c r="C20" s="104" t="n"/>
      <c r="D20" s="104" t="n"/>
      <c r="E20" s="104" t="n"/>
      <c r="F20" s="104" t="n"/>
      <c r="G20" s="104" t="n"/>
      <c r="H20" s="104" t="n"/>
      <c r="I20" s="104" t="n"/>
      <c r="J20" s="104" t="n"/>
      <c r="K20" s="104" t="n"/>
      <c r="L20" s="105" t="n"/>
    </row>
    <row r="21">
      <c r="A21" s="1" t="n"/>
      <c r="B21" s="106" t="n"/>
      <c r="C21" s="101" t="n"/>
      <c r="D21" s="101" t="n"/>
      <c r="E21" s="101" t="n"/>
      <c r="F21" s="101" t="n"/>
      <c r="G21" s="101" t="n"/>
      <c r="H21" s="101" t="n"/>
      <c r="I21" s="101" t="n"/>
      <c r="J21" s="101" t="n"/>
      <c r="K21" s="101" t="n"/>
      <c r="L21" s="107" t="n"/>
    </row>
    <row r="22">
      <c r="A22" s="1" t="n"/>
      <c r="B22" s="106" t="n"/>
      <c r="C22" s="101" t="n"/>
      <c r="D22" s="101" t="n"/>
      <c r="E22" s="101" t="n"/>
      <c r="F22" s="101" t="n"/>
      <c r="G22" s="101" t="n"/>
      <c r="H22" s="101" t="n"/>
      <c r="I22" s="101" t="n"/>
      <c r="J22" s="101" t="n"/>
      <c r="K22" s="101" t="n"/>
      <c r="L22" s="107" t="n"/>
    </row>
    <row r="23" ht="32.25" customHeight="1">
      <c r="A23" s="1" t="n"/>
      <c r="B23" s="108" t="n"/>
      <c r="C23" s="109" t="n"/>
      <c r="D23" s="109" t="n"/>
      <c r="E23" s="109" t="n"/>
      <c r="F23" s="109" t="n"/>
      <c r="G23" s="109" t="n"/>
      <c r="H23" s="109" t="n"/>
      <c r="I23" s="109" t="n"/>
      <c r="J23" s="109" t="n"/>
      <c r="K23" s="109" t="n"/>
      <c r="L23" s="110" t="n"/>
    </row>
    <row r="24" ht="17.4" customHeight="1">
      <c r="A24" s="1" t="n"/>
      <c r="B24" s="25" t="n"/>
      <c r="C24" s="25" t="n"/>
      <c r="D24" s="25" t="n"/>
      <c r="E24" s="25" t="n"/>
      <c r="F24" s="25" t="n"/>
      <c r="G24" s="26" t="n"/>
      <c r="H24" s="26" t="n"/>
      <c r="I24" s="25" t="n"/>
      <c r="J24" s="25" t="n"/>
      <c r="K24" s="25" t="n"/>
      <c r="L24" s="25" t="n"/>
    </row>
    <row r="25" ht="21" customHeight="1">
      <c r="A25" s="1" t="n"/>
      <c r="B25" s="10" t="inlineStr">
        <is>
          <t>(B)  Financials</t>
        </is>
      </c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P25" s="53" t="n"/>
    </row>
    <row r="26" ht="17.4" customHeight="1">
      <c r="A26" s="1" t="n"/>
      <c r="B26" s="23" t="n"/>
      <c r="C26" s="23" t="n"/>
      <c r="D26" s="11" t="n">
        <v>43009</v>
      </c>
      <c r="E26" s="11" t="n">
        <v>43040</v>
      </c>
      <c r="F26" s="11" t="n">
        <v>43070</v>
      </c>
      <c r="G26" s="11" t="n">
        <v>43101</v>
      </c>
      <c r="H26" s="11" t="n">
        <v>43132</v>
      </c>
      <c r="I26" s="11" t="n">
        <v>43160</v>
      </c>
      <c r="J26" s="11" t="n">
        <v>43191</v>
      </c>
      <c r="K26" s="11" t="n">
        <v>43221</v>
      </c>
      <c r="L26" s="11" t="n">
        <v>43252</v>
      </c>
      <c r="M26" s="11" t="n">
        <v>43282</v>
      </c>
      <c r="N26" s="11" t="n">
        <v>43313</v>
      </c>
      <c r="O26" s="11" t="n">
        <v>43344</v>
      </c>
      <c r="P26" s="11" t="n">
        <v>43344</v>
      </c>
      <c r="R26" s="23" t="n"/>
      <c r="S26" s="23" t="n"/>
    </row>
    <row r="27" ht="18" customHeight="1">
      <c r="A27" s="1" t="n"/>
      <c r="B27" s="32" t="inlineStr">
        <is>
          <t>INCOME</t>
        </is>
      </c>
      <c r="C27" s="23" t="n"/>
      <c r="D27" s="24" t="inlineStr">
        <is>
          <t>Actuals</t>
        </is>
      </c>
      <c r="E27" s="24" t="inlineStr">
        <is>
          <t>Actuals</t>
        </is>
      </c>
      <c r="F27" s="24" t="inlineStr">
        <is>
          <t>Actuals</t>
        </is>
      </c>
      <c r="G27" s="24" t="inlineStr">
        <is>
          <t>Actuals</t>
        </is>
      </c>
      <c r="H27" s="24" t="inlineStr">
        <is>
          <t>Actuals</t>
        </is>
      </c>
      <c r="I27" s="24" t="inlineStr">
        <is>
          <t>Actuals</t>
        </is>
      </c>
      <c r="J27" s="24" t="inlineStr">
        <is>
          <t>Actuals</t>
        </is>
      </c>
      <c r="K27" s="24" t="inlineStr">
        <is>
          <t>Actuals</t>
        </is>
      </c>
      <c r="L27" s="24" t="inlineStr">
        <is>
          <t>Actuals</t>
        </is>
      </c>
      <c r="M27" s="24" t="inlineStr">
        <is>
          <t>Actuals</t>
        </is>
      </c>
      <c r="N27" s="24" t="inlineStr">
        <is>
          <t>Actuals</t>
        </is>
      </c>
      <c r="O27" s="24" t="inlineStr">
        <is>
          <t>Actuals</t>
        </is>
      </c>
      <c r="P27" s="24" t="inlineStr">
        <is>
          <t>T12 Actuals</t>
        </is>
      </c>
      <c r="R27" s="32" t="inlineStr">
        <is>
          <t>INCOME</t>
        </is>
      </c>
      <c r="S27" s="23" t="n"/>
    </row>
    <row r="28" ht="37.5" customHeight="1">
      <c r="A28" s="13" t="n"/>
      <c r="B28" s="111" t="inlineStr">
        <is>
          <t>Market Rent</t>
        </is>
      </c>
      <c r="C28" s="102" t="n"/>
      <c r="D28" s="112" t="n">
        <v>191685</v>
      </c>
      <c r="E28" s="112" t="n">
        <v>191685</v>
      </c>
      <c r="F28" s="113" t="n">
        <v>191685</v>
      </c>
      <c r="G28" s="113" t="n">
        <v>186733</v>
      </c>
      <c r="H28" s="114" t="n">
        <v>186733</v>
      </c>
      <c r="I28" s="114" t="n">
        <v>186733</v>
      </c>
      <c r="J28" s="114" t="n">
        <v>186733</v>
      </c>
      <c r="K28" s="114" t="n">
        <v>186733</v>
      </c>
      <c r="L28" s="114" t="n">
        <v>186733</v>
      </c>
      <c r="M28" s="114" t="n">
        <v>186733</v>
      </c>
      <c r="N28" s="114" t="n">
        <v>186733</v>
      </c>
      <c r="O28" s="114" t="n">
        <v>213235</v>
      </c>
      <c r="P28" s="114">
        <f>SUM(D28:O28)</f>
        <v/>
      </c>
      <c r="R28" s="111" t="inlineStr">
        <is>
          <t>Market Rent</t>
        </is>
      </c>
      <c r="S28" s="102" t="n"/>
    </row>
    <row r="29" ht="25.5" customHeight="1">
      <c r="A29" s="13" t="n"/>
      <c r="B29" s="111" t="inlineStr">
        <is>
          <t>Loss (negative#) / Gain (positive #) to Lease</t>
        </is>
      </c>
      <c r="C29" s="102" t="n"/>
      <c r="D29" s="112" t="n">
        <v>0</v>
      </c>
      <c r="E29" s="112" t="n">
        <v>0</v>
      </c>
      <c r="F29" s="113" t="n">
        <v>0</v>
      </c>
      <c r="G29" s="113" t="n">
        <v>0</v>
      </c>
      <c r="H29" s="114" t="n">
        <v>0</v>
      </c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4" t="n">
        <v>0</v>
      </c>
      <c r="O29" s="114" t="n">
        <v>0</v>
      </c>
      <c r="P29" s="114">
        <f>SUM(D29:O29)</f>
        <v/>
      </c>
      <c r="R29" s="111" t="inlineStr">
        <is>
          <t>Loss (negative#) / Gain (positive #) to Lease</t>
        </is>
      </c>
      <c r="S29" s="102" t="n"/>
    </row>
    <row r="30" ht="26.25" customHeight="1">
      <c r="A30" s="13" t="n"/>
      <c r="B30" s="79" t="inlineStr">
        <is>
          <t>Gross Potential Rent</t>
        </is>
      </c>
      <c r="C30" s="115" t="n"/>
      <c r="D30" s="116">
        <f>D28+D29</f>
        <v/>
      </c>
      <c r="E30" s="116">
        <f>E28+E29</f>
        <v/>
      </c>
      <c r="F30" s="117">
        <f>F28+F29</f>
        <v/>
      </c>
      <c r="G30" s="117">
        <f>G28+G29</f>
        <v/>
      </c>
      <c r="H30" s="118">
        <f>H28+H29</f>
        <v/>
      </c>
      <c r="I30" s="118">
        <f>I28+I29</f>
        <v/>
      </c>
      <c r="J30" s="118">
        <f>J28+J29</f>
        <v/>
      </c>
      <c r="K30" s="118">
        <f>K28+K29</f>
        <v/>
      </c>
      <c r="L30" s="118">
        <f>L28+L29</f>
        <v/>
      </c>
      <c r="M30" s="118">
        <f>M28+M29</f>
        <v/>
      </c>
      <c r="N30" s="118">
        <f>N28+N29</f>
        <v/>
      </c>
      <c r="O30" s="118">
        <f>O28+O29</f>
        <v/>
      </c>
      <c r="P30" s="118">
        <f>SUM(D30:O30)</f>
        <v/>
      </c>
      <c r="R30" s="79" t="inlineStr">
        <is>
          <t>Gross Potential Rent</t>
        </is>
      </c>
      <c r="S30" s="115" t="n"/>
    </row>
    <row r="31" ht="36" customHeight="1">
      <c r="A31" s="13" t="n"/>
      <c r="B31" s="111" t="inlineStr">
        <is>
          <t>Vacancy Loss</t>
        </is>
      </c>
      <c r="C31" s="102" t="n"/>
      <c r="D31" s="113" t="n">
        <v>47270.3</v>
      </c>
      <c r="E31" s="113" t="n">
        <v>40582.47</v>
      </c>
      <c r="F31" s="113" t="n">
        <v>48737.18</v>
      </c>
      <c r="G31" s="113" t="n">
        <v>52397</v>
      </c>
      <c r="H31" s="114" t="n">
        <v>45539</v>
      </c>
      <c r="I31" s="114" t="n">
        <v>40028</v>
      </c>
      <c r="J31" s="114" t="n">
        <v>37244</v>
      </c>
      <c r="K31" s="114" t="n">
        <v>34287</v>
      </c>
      <c r="L31" s="114" t="n">
        <v>33633</v>
      </c>
      <c r="M31" s="114" t="n">
        <v>29557</v>
      </c>
      <c r="N31" s="114" t="n">
        <v>28154</v>
      </c>
      <c r="O31" s="114" t="n">
        <v>37855</v>
      </c>
      <c r="P31" s="114">
        <f>SUM(D31:O31)</f>
        <v/>
      </c>
      <c r="Q31" s="119">
        <f>P31/P28</f>
        <v/>
      </c>
      <c r="R31" s="111" t="inlineStr">
        <is>
          <t>Vacancy Loss</t>
        </is>
      </c>
      <c r="S31" s="102" t="n"/>
    </row>
    <row r="32" ht="18.6" customHeight="1">
      <c r="A32" s="13" t="n"/>
      <c r="B32" s="111" t="inlineStr">
        <is>
          <t>Delinquent Rent</t>
        </is>
      </c>
      <c r="C32" s="102" t="n"/>
      <c r="D32" s="113" t="n">
        <v>15749.5</v>
      </c>
      <c r="E32" s="113" t="n">
        <v>26719</v>
      </c>
      <c r="F32" s="113" t="n">
        <v>23335.43</v>
      </c>
      <c r="G32" s="113" t="n">
        <v>5695.08</v>
      </c>
      <c r="H32" s="114" t="n">
        <v>-1101.5</v>
      </c>
      <c r="I32" s="114" t="n">
        <v>952.01</v>
      </c>
      <c r="J32" s="114" t="n">
        <v>472</v>
      </c>
      <c r="K32" s="114" t="n">
        <v>33009</v>
      </c>
      <c r="L32" s="114" t="n">
        <v>31617</v>
      </c>
      <c r="M32" s="114" t="n">
        <v>15767.5</v>
      </c>
      <c r="N32" s="114" t="n">
        <v>35418</v>
      </c>
      <c r="O32" s="114" t="n">
        <v>35969</v>
      </c>
      <c r="P32" s="114">
        <f>SUM(D32:O32)</f>
        <v/>
      </c>
      <c r="Q32" s="119">
        <f>P32/P28</f>
        <v/>
      </c>
      <c r="R32" s="111" t="inlineStr">
        <is>
          <t>Delinquent Rent</t>
        </is>
      </c>
      <c r="S32" s="102" t="n"/>
    </row>
    <row r="33" ht="44.55" customHeight="1">
      <c r="A33" s="13" t="n"/>
      <c r="B33" s="111" t="inlineStr">
        <is>
          <t>Concessions</t>
        </is>
      </c>
      <c r="C33" s="102" t="n"/>
      <c r="D33" s="113" t="n">
        <v>17399</v>
      </c>
      <c r="E33" s="113" t="n">
        <v>15873.5</v>
      </c>
      <c r="F33" s="113" t="n">
        <v>9871</v>
      </c>
      <c r="G33" s="113" t="n">
        <v>11709.39</v>
      </c>
      <c r="H33" s="114" t="n">
        <v>23456.5</v>
      </c>
      <c r="I33" s="114" t="n">
        <v>20113.5</v>
      </c>
      <c r="J33" s="114" t="n">
        <v>25658.5</v>
      </c>
      <c r="K33" s="114" t="n">
        <v>15072.5</v>
      </c>
      <c r="L33" s="114" t="n">
        <v>11946</v>
      </c>
      <c r="M33" s="114" t="n">
        <v>33185.5</v>
      </c>
      <c r="N33" s="114" t="n">
        <v>10369.5</v>
      </c>
      <c r="O33" s="114" t="n">
        <v>23126</v>
      </c>
      <c r="P33" s="114">
        <f>SUM(D33:O33)</f>
        <v/>
      </c>
      <c r="Q33" s="120">
        <f>P33/P28</f>
        <v/>
      </c>
      <c r="R33" s="111" t="inlineStr">
        <is>
          <t>Concessions</t>
        </is>
      </c>
      <c r="S33" s="102" t="n"/>
    </row>
    <row r="34" ht="35.25" customHeight="1">
      <c r="A34" s="13" t="n"/>
      <c r="B34" s="111" t="inlineStr">
        <is>
          <t>Other (prepaid rent/deposits)</t>
        </is>
      </c>
      <c r="C34" s="102" t="n"/>
      <c r="D34" s="113" t="n">
        <v>0</v>
      </c>
      <c r="E34" s="113" t="n">
        <v>0</v>
      </c>
      <c r="F34" s="113" t="n">
        <v>0</v>
      </c>
      <c r="G34" s="113" t="n">
        <v>0</v>
      </c>
      <c r="H34" s="114" t="n">
        <v>0</v>
      </c>
      <c r="I34" s="114" t="n">
        <v>0</v>
      </c>
      <c r="J34" s="114" t="n">
        <v>0</v>
      </c>
      <c r="K34" s="114" t="n">
        <v>0</v>
      </c>
      <c r="L34" s="114" t="n">
        <v>0</v>
      </c>
      <c r="M34" s="114" t="n">
        <v>0</v>
      </c>
      <c r="N34" s="114" t="n">
        <v>0</v>
      </c>
      <c r="O34" s="114" t="n">
        <v>0</v>
      </c>
      <c r="P34" s="114">
        <f>SUM(D34:O34)</f>
        <v/>
      </c>
      <c r="Q34" s="121">
        <f>SUM(Q31:Q33)</f>
        <v/>
      </c>
      <c r="R34" s="111" t="inlineStr">
        <is>
          <t>Other (prepaid rent/deposits)</t>
        </is>
      </c>
      <c r="S34" s="102" t="n"/>
    </row>
    <row r="35" ht="28.5" customHeight="1">
      <c r="A35" s="13" t="n"/>
      <c r="B35" s="81" t="inlineStr">
        <is>
          <t>Net Rental Income</t>
        </is>
      </c>
      <c r="C35" s="122" t="n"/>
      <c r="D35" s="117">
        <f>D30-D31-D32-D33+D34</f>
        <v/>
      </c>
      <c r="E35" s="117">
        <f>E30-E31-E32-E33+E34</f>
        <v/>
      </c>
      <c r="F35" s="117">
        <f>F30-F31-F32-F33+F34</f>
        <v/>
      </c>
      <c r="G35" s="117">
        <f>G30-G31-G32-G33+G34</f>
        <v/>
      </c>
      <c r="H35" s="118">
        <f>H30-H31-H32-H33+H34</f>
        <v/>
      </c>
      <c r="I35" s="118">
        <f>I30-I31-I32-I33+I34</f>
        <v/>
      </c>
      <c r="J35" s="118">
        <f>J30-J31-J32-J33+J34</f>
        <v/>
      </c>
      <c r="K35" s="118">
        <f>K30-K31-K32-K33+K34</f>
        <v/>
      </c>
      <c r="L35" s="118">
        <f>L30-L31-L32-L33+L34</f>
        <v/>
      </c>
      <c r="M35" s="118">
        <f>M30-M31-M32-M33+M34</f>
        <v/>
      </c>
      <c r="N35" s="118">
        <f>N30-N31-N32-N33+N34</f>
        <v/>
      </c>
      <c r="O35" s="118">
        <f>O30-O31-O32-O33+O34</f>
        <v/>
      </c>
      <c r="P35" s="118">
        <f>SUM(D35:O35)</f>
        <v/>
      </c>
      <c r="Q35" s="123" t="n"/>
      <c r="R35" s="81" t="inlineStr">
        <is>
          <t>Net Rental Income</t>
        </is>
      </c>
      <c r="S35" s="122" t="n"/>
    </row>
    <row r="36" ht="37.5" customHeight="1">
      <c r="A36" s="13" t="n"/>
      <c r="B36" s="31" t="inlineStr">
        <is>
          <t>Utility Reimbursements</t>
        </is>
      </c>
      <c r="C36" s="102" t="n"/>
      <c r="D36" s="113" t="n">
        <v>5676.77</v>
      </c>
      <c r="E36" s="113" t="n">
        <v>5310.5</v>
      </c>
      <c r="F36" s="113" t="n">
        <v>5084.72</v>
      </c>
      <c r="G36" s="113" t="n">
        <v>4960</v>
      </c>
      <c r="H36" s="114" t="n">
        <v>5494</v>
      </c>
      <c r="I36" s="114" t="n">
        <v>5206</v>
      </c>
      <c r="J36" s="114" t="n">
        <v>5428</v>
      </c>
      <c r="K36" s="114" t="n">
        <v>4701</v>
      </c>
      <c r="L36" s="114" t="n">
        <v>4031</v>
      </c>
      <c r="M36" s="114" t="n">
        <v>4547</v>
      </c>
      <c r="N36" s="114" t="n">
        <v>4182</v>
      </c>
      <c r="O36" s="114" t="n">
        <v>5337</v>
      </c>
      <c r="P36" s="114">
        <f>SUM(D36:O36)</f>
        <v/>
      </c>
      <c r="Q36" s="123" t="n"/>
      <c r="R36" s="31" t="inlineStr">
        <is>
          <t>Utility Reimbursements</t>
        </is>
      </c>
      <c r="S36" s="102" t="n"/>
    </row>
    <row r="37" ht="33.75" customHeight="1">
      <c r="A37" s="13" t="n"/>
      <c r="B37" s="31" t="inlineStr">
        <is>
          <t>Commercial Income</t>
        </is>
      </c>
      <c r="C37" s="102" t="n"/>
      <c r="D37" s="113" t="n">
        <v>0</v>
      </c>
      <c r="E37" s="113" t="n">
        <v>0</v>
      </c>
      <c r="F37" s="113" t="n">
        <v>0</v>
      </c>
      <c r="G37" s="113" t="n">
        <v>0</v>
      </c>
      <c r="H37" s="114" t="n">
        <v>0</v>
      </c>
      <c r="I37" s="114" t="n">
        <v>0</v>
      </c>
      <c r="J37" s="114" t="n">
        <v>0</v>
      </c>
      <c r="K37" s="114" t="n">
        <v>0</v>
      </c>
      <c r="L37" s="114" t="n">
        <v>0</v>
      </c>
      <c r="M37" s="114" t="n">
        <v>0</v>
      </c>
      <c r="N37" s="114" t="n">
        <v>0</v>
      </c>
      <c r="O37" s="114" t="n">
        <v>0</v>
      </c>
      <c r="P37" s="114">
        <f>SUM(D37:O37)</f>
        <v/>
      </c>
      <c r="Q37" s="123" t="n"/>
      <c r="R37" s="31" t="inlineStr">
        <is>
          <t>Commercial Income</t>
        </is>
      </c>
      <c r="S37" s="102" t="n"/>
    </row>
    <row r="38" ht="33" customHeight="1" thickBot="1">
      <c r="A38" s="13" t="n"/>
      <c r="B38" s="31" t="inlineStr">
        <is>
          <t>Other Income</t>
        </is>
      </c>
      <c r="C38" s="102" t="n"/>
      <c r="D38" s="113" t="n">
        <v>5197</v>
      </c>
      <c r="E38" s="113" t="n">
        <v>4007</v>
      </c>
      <c r="F38" s="113" t="n">
        <v>2736</v>
      </c>
      <c r="G38" s="113" t="n">
        <v>3631.47</v>
      </c>
      <c r="H38" s="114" t="n">
        <v>4108</v>
      </c>
      <c r="I38" s="114" t="n">
        <v>3518</v>
      </c>
      <c r="J38" s="114" t="n">
        <v>3434</v>
      </c>
      <c r="K38" s="114" t="n">
        <v>2609</v>
      </c>
      <c r="L38" s="114" t="n">
        <v>2036</v>
      </c>
      <c r="M38" s="114" t="n">
        <v>2668</v>
      </c>
      <c r="N38" s="114" t="n">
        <v>2686</v>
      </c>
      <c r="O38" s="114" t="n">
        <v>2826.5</v>
      </c>
      <c r="P38" s="114">
        <f>SUM(D38:O38)</f>
        <v/>
      </c>
      <c r="Q38" s="123" t="n"/>
      <c r="R38" s="31" t="inlineStr">
        <is>
          <t>Other Income</t>
        </is>
      </c>
      <c r="S38" s="102" t="n"/>
    </row>
    <row r="39" ht="31.5" customHeight="1" thickTop="1">
      <c r="A39" s="32" t="n"/>
      <c r="B39" s="28" t="inlineStr">
        <is>
          <t>Effective Gross Income</t>
        </is>
      </c>
      <c r="C39" s="28" t="n"/>
      <c r="D39" s="124">
        <f>D35+D36+D37+D38</f>
        <v/>
      </c>
      <c r="E39" s="124">
        <f>E35+E36+E37+E38</f>
        <v/>
      </c>
      <c r="F39" s="124">
        <f>F35+F36+F37+F38</f>
        <v/>
      </c>
      <c r="G39" s="124">
        <f>G35+G36+G37+G38</f>
        <v/>
      </c>
      <c r="H39" s="125">
        <f>H35+H36+H37+H38</f>
        <v/>
      </c>
      <c r="I39" s="125">
        <f>I35+I36+I37+I38</f>
        <v/>
      </c>
      <c r="J39" s="125">
        <f>J35+J36+J37+J38</f>
        <v/>
      </c>
      <c r="K39" s="125">
        <f>K35+K36+K37+K38</f>
        <v/>
      </c>
      <c r="L39" s="125">
        <f>L35+L36+L37+L38</f>
        <v/>
      </c>
      <c r="M39" s="125">
        <f>M35+M36+M37+M38</f>
        <v/>
      </c>
      <c r="N39" s="125">
        <f>N35+N36+N37+N38</f>
        <v/>
      </c>
      <c r="O39" s="125">
        <f>O35+O36+O37+O38</f>
        <v/>
      </c>
      <c r="P39" s="125">
        <f>SUM(D39:O39)</f>
        <v/>
      </c>
      <c r="Q39" s="123" t="n"/>
      <c r="R39" s="28" t="inlineStr">
        <is>
          <t>Effective Gross Income</t>
        </is>
      </c>
      <c r="S39" s="28" t="n"/>
    </row>
    <row r="40" ht="39" customHeight="1">
      <c r="A40" s="13" t="n"/>
      <c r="B40" s="32" t="inlineStr">
        <is>
          <t>EXPENSES</t>
        </is>
      </c>
      <c r="C40" s="29" t="n"/>
      <c r="D40" s="126" t="n"/>
      <c r="E40" s="126" t="n"/>
      <c r="F40" s="126" t="n"/>
      <c r="G40" s="126" t="n"/>
      <c r="H40" s="127" t="n"/>
      <c r="I40" s="127" t="n"/>
      <c r="J40" s="127" t="n"/>
      <c r="K40" s="127" t="n"/>
      <c r="L40" s="127" t="n"/>
      <c r="M40" s="127" t="n"/>
      <c r="N40" s="127" t="n"/>
      <c r="O40" s="127" t="n"/>
      <c r="P40" s="127" t="n"/>
      <c r="Q40" s="11" t="inlineStr">
        <is>
          <t>Per unit</t>
        </is>
      </c>
      <c r="R40" s="32" t="inlineStr">
        <is>
          <t>EXPENSES</t>
        </is>
      </c>
      <c r="S40" s="29" t="n"/>
    </row>
    <row r="41" ht="48" customHeight="1">
      <c r="A41" s="13" t="n"/>
      <c r="B41" s="31" t="inlineStr">
        <is>
          <t>Advertising &amp; Promotions</t>
        </is>
      </c>
      <c r="C41" s="102" t="n"/>
      <c r="D41" s="113" t="n">
        <v>2541.21</v>
      </c>
      <c r="E41" s="113" t="n">
        <v>1647.55</v>
      </c>
      <c r="F41" s="113" t="n">
        <v>1451.73</v>
      </c>
      <c r="G41" s="113" t="n">
        <v>4825.81</v>
      </c>
      <c r="H41" s="114" t="n">
        <v>2666.46</v>
      </c>
      <c r="I41" s="114" t="n">
        <v>1122.34</v>
      </c>
      <c r="J41" s="114" t="n">
        <v>2275.69</v>
      </c>
      <c r="K41" s="114" t="n">
        <v>0</v>
      </c>
      <c r="L41" s="114" t="n">
        <v>1719.14</v>
      </c>
      <c r="M41" s="114" t="n">
        <v>818.53</v>
      </c>
      <c r="N41" s="114" t="n">
        <v>396.36</v>
      </c>
      <c r="O41" s="114" t="n">
        <v>2666.11</v>
      </c>
      <c r="P41" s="114">
        <f>SUM(D41:O41)</f>
        <v/>
      </c>
      <c r="Q41" s="114">
        <f>P41/279</f>
        <v/>
      </c>
      <c r="R41" s="31" t="inlineStr">
        <is>
          <t>Advertising &amp; Promotions</t>
        </is>
      </c>
      <c r="S41" s="102" t="n"/>
    </row>
    <row r="42" ht="65.55" customHeight="1">
      <c r="A42" s="13" t="n"/>
      <c r="B42" s="31" t="inlineStr">
        <is>
          <t>Administrative Expense</t>
        </is>
      </c>
      <c r="C42" s="102" t="n"/>
      <c r="D42" s="113" t="n">
        <v>14800.6</v>
      </c>
      <c r="E42" s="113" t="n">
        <v>6075.69</v>
      </c>
      <c r="F42" s="113" t="n">
        <v>7048.18</v>
      </c>
      <c r="G42" s="113" t="n">
        <v>8926.959999999999</v>
      </c>
      <c r="H42" s="114" t="n">
        <v>7437.21</v>
      </c>
      <c r="I42" s="114" t="n">
        <v>6366.9</v>
      </c>
      <c r="J42" s="114" t="n">
        <v>7166.06</v>
      </c>
      <c r="K42" s="114" t="n">
        <v>19883.88</v>
      </c>
      <c r="L42" s="114" t="n">
        <v>9714.32</v>
      </c>
      <c r="M42" s="114" t="n">
        <v>7098.29</v>
      </c>
      <c r="N42" s="114" t="n">
        <v>6642.63</v>
      </c>
      <c r="O42" s="114" t="n">
        <v>10653.4</v>
      </c>
      <c r="P42" s="114">
        <f>SUM(D42:O42)</f>
        <v/>
      </c>
      <c r="Q42" s="114">
        <f>P42/279</f>
        <v/>
      </c>
      <c r="R42" s="31" t="inlineStr">
        <is>
          <t>Administrative Expense</t>
        </is>
      </c>
      <c r="S42" s="102" t="n"/>
    </row>
    <row r="43" ht="46.5" customHeight="1">
      <c r="A43" s="13" t="n"/>
      <c r="B43" s="31" t="inlineStr">
        <is>
          <t>Management Fees</t>
        </is>
      </c>
      <c r="C43" s="102" t="n"/>
      <c r="D43" s="113" t="n">
        <v>6100</v>
      </c>
      <c r="E43" s="113" t="n">
        <v>6100</v>
      </c>
      <c r="F43" s="113" t="n">
        <v>6100</v>
      </c>
      <c r="G43" s="113" t="n">
        <v>6100</v>
      </c>
      <c r="H43" s="114" t="n">
        <v>6100</v>
      </c>
      <c r="I43" s="114" t="n">
        <v>6100</v>
      </c>
      <c r="J43" s="114" t="n">
        <v>6100</v>
      </c>
      <c r="K43" s="114" t="n">
        <v>6100</v>
      </c>
      <c r="L43" s="114" t="n">
        <v>6100</v>
      </c>
      <c r="M43" s="114" t="n">
        <v>6100</v>
      </c>
      <c r="N43" s="114" t="n">
        <v>6100</v>
      </c>
      <c r="O43" s="114" t="n">
        <v>6100</v>
      </c>
      <c r="P43" s="114">
        <f>SUM(D43:O43)</f>
        <v/>
      </c>
      <c r="Q43" s="114">
        <f>P43/279</f>
        <v/>
      </c>
      <c r="R43" s="31" t="inlineStr">
        <is>
          <t>Management Fees</t>
        </is>
      </c>
      <c r="S43" s="102" t="n"/>
    </row>
    <row r="44" ht="36" customHeight="1">
      <c r="A44" s="13" t="n"/>
      <c r="B44" s="31" t="inlineStr">
        <is>
          <t>Turnover</t>
        </is>
      </c>
      <c r="C44" s="102" t="n"/>
      <c r="D44" s="113" t="n">
        <v>21578.6</v>
      </c>
      <c r="E44" s="113" t="n">
        <v>13497.5</v>
      </c>
      <c r="F44" s="113" t="n">
        <v>8976.780000000001</v>
      </c>
      <c r="G44" s="113" t="n">
        <v>8291</v>
      </c>
      <c r="H44" s="114" t="n">
        <v>11883.13</v>
      </c>
      <c r="I44" s="114" t="n">
        <v>3290.11</v>
      </c>
      <c r="J44" s="114" t="n">
        <v>23510.55</v>
      </c>
      <c r="K44" s="114" t="n">
        <v>10444.81</v>
      </c>
      <c r="L44" s="114" t="n">
        <v>11229.46</v>
      </c>
      <c r="M44" s="114" t="n">
        <v>19162.26</v>
      </c>
      <c r="N44" s="114" t="n">
        <v>8691.33</v>
      </c>
      <c r="O44" s="114" t="n">
        <v>16310.34</v>
      </c>
      <c r="P44" s="114">
        <f>SUM(D44:O44)</f>
        <v/>
      </c>
      <c r="Q44" s="114">
        <f>P44/279</f>
        <v/>
      </c>
      <c r="R44" s="31" t="inlineStr">
        <is>
          <t>Turnover</t>
        </is>
      </c>
      <c r="S44" s="102" t="n"/>
    </row>
    <row r="45" ht="59.55" customHeight="1">
      <c r="A45" s="13" t="n"/>
      <c r="B45" s="31" t="inlineStr">
        <is>
          <t>Repairs &amp; Maintenance</t>
        </is>
      </c>
      <c r="C45" s="102" t="n"/>
      <c r="D45" s="113" t="n">
        <v>14704.53</v>
      </c>
      <c r="E45" s="113" t="n">
        <v>15343.71</v>
      </c>
      <c r="F45" s="113" t="n">
        <v>15331.86</v>
      </c>
      <c r="G45" s="113" t="n">
        <v>11803.23</v>
      </c>
      <c r="H45" s="114" t="n">
        <v>13255.16</v>
      </c>
      <c r="I45" s="114" t="n">
        <v>12899.76</v>
      </c>
      <c r="J45" s="114" t="n">
        <v>13269.75</v>
      </c>
      <c r="K45" s="114" t="n">
        <v>8801.75</v>
      </c>
      <c r="L45" s="114" t="n">
        <v>5825.65</v>
      </c>
      <c r="M45" s="114" t="n">
        <v>7967.64</v>
      </c>
      <c r="N45" s="114" t="n">
        <v>15453.18</v>
      </c>
      <c r="O45" s="114" t="n">
        <v>6729.77</v>
      </c>
      <c r="P45" s="114">
        <f>SUM(D45:O45)</f>
        <v/>
      </c>
      <c r="Q45" s="114">
        <f>P45/279</f>
        <v/>
      </c>
      <c r="R45" s="31" t="inlineStr">
        <is>
          <t>Repairs &amp; Maintenance</t>
        </is>
      </c>
      <c r="S45" s="102" t="n"/>
    </row>
    <row r="46" ht="48" customHeight="1">
      <c r="A46" s="13" t="n"/>
      <c r="B46" s="31" t="inlineStr">
        <is>
          <t>Payroll Expense</t>
        </is>
      </c>
      <c r="C46" s="102" t="n"/>
      <c r="D46" s="113" t="n">
        <v>14996.38</v>
      </c>
      <c r="E46" s="113" t="n">
        <v>56347.68</v>
      </c>
      <c r="F46" s="113" t="n">
        <v>60578.25</v>
      </c>
      <c r="G46" s="113" t="n">
        <v>23107.32</v>
      </c>
      <c r="H46" s="114" t="n">
        <v>11719.76</v>
      </c>
      <c r="I46" s="114" t="n">
        <v>58372.16</v>
      </c>
      <c r="J46" s="114" t="n">
        <v>30557.84</v>
      </c>
      <c r="K46" s="114" t="n">
        <v>47973.36</v>
      </c>
      <c r="L46" s="114" t="n">
        <v>40562.95</v>
      </c>
      <c r="M46" s="114" t="n">
        <v>18784.59</v>
      </c>
      <c r="N46" s="114" t="n">
        <v>50700.14</v>
      </c>
      <c r="O46" s="114" t="n">
        <v>45040.92</v>
      </c>
      <c r="P46" s="114">
        <f>SUM(D46:O46)</f>
        <v/>
      </c>
      <c r="Q46" s="114">
        <f>P46/279</f>
        <v/>
      </c>
      <c r="R46" s="31" t="inlineStr">
        <is>
          <t>Payroll Expense</t>
        </is>
      </c>
      <c r="S46" s="102" t="n"/>
    </row>
    <row r="47" ht="61.95" customHeight="1">
      <c r="A47" s="13" t="n"/>
      <c r="B47" s="31" t="inlineStr">
        <is>
          <t>Utilities</t>
        </is>
      </c>
      <c r="C47" s="102" t="n"/>
      <c r="D47" s="113" t="n">
        <v>33184.94</v>
      </c>
      <c r="E47" s="113" t="n">
        <v>33160.62</v>
      </c>
      <c r="F47" s="113" t="n">
        <v>28328.4</v>
      </c>
      <c r="G47" s="113" t="n">
        <v>27332.57</v>
      </c>
      <c r="H47" s="114" t="n">
        <v>26453.08</v>
      </c>
      <c r="I47" s="114" t="n">
        <v>48117.02</v>
      </c>
      <c r="J47" s="114" t="n">
        <v>27518.95</v>
      </c>
      <c r="K47" s="114" t="n">
        <v>16245.86</v>
      </c>
      <c r="L47" s="114" t="n">
        <v>31756.12</v>
      </c>
      <c r="M47" s="114" t="n">
        <v>27751.17</v>
      </c>
      <c r="N47" s="114" t="n">
        <v>36932.62</v>
      </c>
      <c r="O47" s="114" t="n">
        <v>24915.45</v>
      </c>
      <c r="P47" s="114">
        <f>SUM(D47:O47)</f>
        <v/>
      </c>
      <c r="Q47" s="114">
        <f>P47/279</f>
        <v/>
      </c>
      <c r="R47" s="31" t="inlineStr">
        <is>
          <t>Utilities</t>
        </is>
      </c>
      <c r="S47" s="102" t="n"/>
    </row>
    <row r="48" ht="35.25" customHeight="1">
      <c r="A48" s="13" t="n"/>
      <c r="B48" s="31" t="inlineStr">
        <is>
          <t xml:space="preserve">Total Taxes </t>
        </is>
      </c>
      <c r="C48" s="102" t="n"/>
      <c r="D48" s="113" t="n">
        <v>0</v>
      </c>
      <c r="E48" s="113" t="n">
        <v>0</v>
      </c>
      <c r="F48" s="113" t="n">
        <v>0</v>
      </c>
      <c r="G48" s="113" t="n">
        <v>0</v>
      </c>
      <c r="H48" s="114" t="n"/>
      <c r="I48" s="114" t="n">
        <v>84107.85000000001</v>
      </c>
      <c r="J48" s="114" t="n">
        <v>0</v>
      </c>
      <c r="K48" s="114" t="n">
        <v>0</v>
      </c>
      <c r="L48" s="114" t="n">
        <v>0</v>
      </c>
      <c r="M48" s="114" t="n">
        <v>0</v>
      </c>
      <c r="N48" s="114" t="n">
        <v>0</v>
      </c>
      <c r="O48" s="114" t="n">
        <v>82370.75999999999</v>
      </c>
      <c r="P48" s="114">
        <f>SUM(D48:O48)</f>
        <v/>
      </c>
      <c r="Q48" s="114">
        <f>P48/279</f>
        <v/>
      </c>
      <c r="R48" s="31" t="inlineStr">
        <is>
          <t xml:space="preserve">Total Taxes </t>
        </is>
      </c>
      <c r="S48" s="102" t="n"/>
    </row>
    <row r="49" ht="49.95" customHeight="1">
      <c r="A49" s="13" t="n"/>
      <c r="B49" s="31" t="inlineStr">
        <is>
          <t>Property Insurance</t>
        </is>
      </c>
      <c r="C49" s="102" t="n"/>
      <c r="D49" s="113" t="n">
        <v>6927.44</v>
      </c>
      <c r="E49" s="113" t="n">
        <v>6927.44</v>
      </c>
      <c r="F49" s="113" t="n">
        <v>6927.44</v>
      </c>
      <c r="G49" s="113" t="n">
        <v>6927.44</v>
      </c>
      <c r="H49" s="114" t="n">
        <v>6928.48</v>
      </c>
      <c r="I49" s="114" t="n">
        <v>0</v>
      </c>
      <c r="J49" s="114" t="n">
        <v>0</v>
      </c>
      <c r="K49" s="114" t="n">
        <v>972</v>
      </c>
      <c r="L49" s="114" t="n">
        <v>89656</v>
      </c>
      <c r="M49" s="114" t="n">
        <v>7837</v>
      </c>
      <c r="N49" s="114" t="n">
        <v>7837</v>
      </c>
      <c r="O49" s="114" t="n">
        <v>7837.18</v>
      </c>
      <c r="P49" s="114">
        <f>SUM(D49:O49)</f>
        <v/>
      </c>
      <c r="Q49" s="114">
        <f>P49/279</f>
        <v/>
      </c>
      <c r="R49" s="31" t="inlineStr">
        <is>
          <t>Property Insurance</t>
        </is>
      </c>
      <c r="S49" s="102" t="n"/>
    </row>
    <row r="50" ht="33" customHeight="1">
      <c r="A50" s="13" t="n"/>
      <c r="B50" s="31" t="inlineStr">
        <is>
          <t>Other Expenses</t>
        </is>
      </c>
      <c r="C50" s="102" t="n"/>
      <c r="D50" s="113" t="n"/>
      <c r="E50" s="113" t="n"/>
      <c r="F50" s="113" t="n"/>
      <c r="G50" s="113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>
        <f>SUM(D50:O50)</f>
        <v/>
      </c>
      <c r="Q50" s="114" t="n"/>
      <c r="R50" s="31" t="inlineStr">
        <is>
          <t>Other Expenses</t>
        </is>
      </c>
      <c r="S50" s="102" t="n"/>
    </row>
    <row r="51" ht="33.75" customFormat="1" customHeight="1" s="41" thickBot="1">
      <c r="A51" s="32" t="n"/>
      <c r="B51" s="71" t="inlineStr">
        <is>
          <t>Total Expenses</t>
        </is>
      </c>
      <c r="C51" s="128" t="n"/>
      <c r="D51" s="129">
        <f>SUM(D41:D50)</f>
        <v/>
      </c>
      <c r="E51" s="129">
        <f>SUM(E41:E50)</f>
        <v/>
      </c>
      <c r="F51" s="129">
        <f>SUM(F41:F50)</f>
        <v/>
      </c>
      <c r="G51" s="129">
        <f>SUM(G41:G50)</f>
        <v/>
      </c>
      <c r="H51" s="130">
        <f>SUM(H41:H50)</f>
        <v/>
      </c>
      <c r="I51" s="130">
        <f>SUM(I41:I50)</f>
        <v/>
      </c>
      <c r="J51" s="130">
        <f>SUM(J41:J50)</f>
        <v/>
      </c>
      <c r="K51" s="130">
        <f>SUM(K41:K50)</f>
        <v/>
      </c>
      <c r="L51" s="130">
        <f>SUM(L41:L50)</f>
        <v/>
      </c>
      <c r="M51" s="130">
        <f>SUM(M41:M50)</f>
        <v/>
      </c>
      <c r="N51" s="130">
        <f>SUM(N41:N50)</f>
        <v/>
      </c>
      <c r="O51" s="130">
        <f>SUM(O41:O50)</f>
        <v/>
      </c>
      <c r="P51" s="114">
        <f>SUM(D51:O51)</f>
        <v/>
      </c>
      <c r="Q51" s="114">
        <f>P51/279</f>
        <v/>
      </c>
      <c r="R51" s="71" t="inlineStr">
        <is>
          <t>Total Expenses</t>
        </is>
      </c>
      <c r="S51" s="128" t="n"/>
    </row>
    <row r="52" ht="38.25" customHeight="1" thickTop="1">
      <c r="A52" s="15" t="n"/>
      <c r="B52" s="73" t="inlineStr">
        <is>
          <t>NOI</t>
        </is>
      </c>
      <c r="C52" s="131" t="n"/>
      <c r="D52" s="124">
        <f>D39-D51</f>
        <v/>
      </c>
      <c r="E52" s="124">
        <f>E39-E51</f>
        <v/>
      </c>
      <c r="F52" s="124">
        <f>F39-F51</f>
        <v/>
      </c>
      <c r="G52" s="124">
        <f>G39-G51</f>
        <v/>
      </c>
      <c r="H52" s="125">
        <f>H39-H51</f>
        <v/>
      </c>
      <c r="I52" s="125">
        <f>I39-I51</f>
        <v/>
      </c>
      <c r="J52" s="125">
        <f>J39-J51</f>
        <v/>
      </c>
      <c r="K52" s="125">
        <f>K39-K51</f>
        <v/>
      </c>
      <c r="L52" s="125">
        <f>L39-L51</f>
        <v/>
      </c>
      <c r="M52" s="125">
        <f>M39-M51</f>
        <v/>
      </c>
      <c r="N52" s="125">
        <f>N39-N51</f>
        <v/>
      </c>
      <c r="O52" s="125">
        <f>O39-O51</f>
        <v/>
      </c>
      <c r="P52" s="114">
        <f>SUM(D52:O52)</f>
        <v/>
      </c>
      <c r="R52" s="73" t="inlineStr">
        <is>
          <t>NOI</t>
        </is>
      </c>
      <c r="S52" s="131" t="n"/>
    </row>
    <row r="53" ht="17.4" customHeight="1">
      <c r="A53" s="13" t="n"/>
      <c r="B53" s="29" t="n"/>
      <c r="C53" s="29" t="n"/>
      <c r="D53" s="126" t="n"/>
      <c r="E53" s="126" t="n"/>
      <c r="F53" s="126" t="n"/>
      <c r="G53" s="126" t="n"/>
      <c r="H53" s="127" t="n"/>
      <c r="I53" s="127" t="n"/>
      <c r="J53" s="127" t="n"/>
      <c r="K53" s="127" t="n"/>
      <c r="L53" s="127" t="n"/>
      <c r="M53" s="127" t="n"/>
      <c r="N53" s="127" t="n"/>
      <c r="O53" s="127" t="n"/>
      <c r="P53" s="114">
        <f>SUM(D53:O53)</f>
        <v/>
      </c>
      <c r="R53" s="29" t="n"/>
      <c r="S53" s="29" t="n"/>
    </row>
    <row r="54" ht="45" customHeight="1">
      <c r="A54" s="13" t="n"/>
      <c r="B54" s="31" t="inlineStr">
        <is>
          <t>Recurring Replacements</t>
        </is>
      </c>
      <c r="C54" s="102" t="n"/>
      <c r="D54" s="113" t="n">
        <v>31668.94</v>
      </c>
      <c r="E54" s="113" t="n">
        <v>16058.71</v>
      </c>
      <c r="F54" s="113" t="n">
        <v>28798.83</v>
      </c>
      <c r="G54" s="113" t="n">
        <v>19124.03</v>
      </c>
      <c r="H54" s="114" t="n">
        <v>13136.88</v>
      </c>
      <c r="I54" s="114" t="n">
        <v>16476.67</v>
      </c>
      <c r="J54" s="114" t="n">
        <v>13804.47</v>
      </c>
      <c r="K54" s="114" t="n">
        <v>31538.62</v>
      </c>
      <c r="L54" s="114" t="n">
        <v>23830.37</v>
      </c>
      <c r="M54" s="114" t="n">
        <v>20570.2</v>
      </c>
      <c r="N54" s="114" t="n">
        <v>39545.83</v>
      </c>
      <c r="O54" s="114" t="n">
        <v>20625.54</v>
      </c>
      <c r="P54" s="114">
        <f>SUM(D54:O54)</f>
        <v/>
      </c>
      <c r="R54" s="31" t="inlineStr">
        <is>
          <t>Recurring Replacements</t>
        </is>
      </c>
      <c r="S54" s="102" t="n"/>
    </row>
    <row r="55" ht="35.25" customHeight="1">
      <c r="A55" s="13" t="n"/>
      <c r="B55" s="75" t="inlineStr">
        <is>
          <t>NOI After Replacements</t>
        </is>
      </c>
      <c r="C55" s="122" t="n"/>
      <c r="D55" s="132">
        <f>D52-D54</f>
        <v/>
      </c>
      <c r="E55" s="132">
        <f>E52-E54</f>
        <v/>
      </c>
      <c r="F55" s="132">
        <f>F52-F54</f>
        <v/>
      </c>
      <c r="G55" s="132">
        <f>G52-G54</f>
        <v/>
      </c>
      <c r="H55" s="133">
        <f>H52-H54</f>
        <v/>
      </c>
      <c r="I55" s="133">
        <f>I52-I54</f>
        <v/>
      </c>
      <c r="J55" s="133">
        <f>J52-J54</f>
        <v/>
      </c>
      <c r="K55" s="133">
        <f>K52-K54</f>
        <v/>
      </c>
      <c r="L55" s="133">
        <f>L52-L54</f>
        <v/>
      </c>
      <c r="M55" s="133">
        <f>M52-M54</f>
        <v/>
      </c>
      <c r="N55" s="133">
        <f>N52-N54</f>
        <v/>
      </c>
      <c r="O55" s="133">
        <f>O52-O54</f>
        <v/>
      </c>
      <c r="P55" s="114">
        <f>SUM(D55:O55)</f>
        <v/>
      </c>
      <c r="R55" s="75" t="inlineStr">
        <is>
          <t>NOI After Replacements</t>
        </is>
      </c>
      <c r="S55" s="122" t="n"/>
    </row>
    <row r="56" ht="17.4" customHeight="1">
      <c r="A56" s="13" t="n"/>
      <c r="B56" s="29" t="n"/>
      <c r="C56" s="29" t="n"/>
      <c r="D56" s="126" t="n"/>
      <c r="E56" s="126" t="n"/>
      <c r="F56" s="126" t="n"/>
      <c r="G56" s="126" t="n"/>
      <c r="H56" s="127" t="n"/>
      <c r="I56" s="127" t="n"/>
      <c r="J56" s="127" t="n"/>
      <c r="K56" s="127" t="n"/>
      <c r="L56" s="127" t="n"/>
      <c r="M56" s="127" t="n"/>
      <c r="N56" s="127" t="n"/>
      <c r="O56" s="127" t="n"/>
      <c r="P56" s="114">
        <f>SUM(D56:O56)</f>
        <v/>
      </c>
      <c r="R56" s="29" t="n"/>
      <c r="S56" s="29" t="n"/>
    </row>
    <row r="57" ht="37.5" customHeight="1">
      <c r="A57" s="13" t="n"/>
      <c r="B57" s="31" t="inlineStr">
        <is>
          <t>Professional Fees</t>
        </is>
      </c>
      <c r="C57" s="102" t="n"/>
      <c r="D57" s="113" t="n">
        <v>7610.42</v>
      </c>
      <c r="E57" s="113" t="n">
        <v>7610.42</v>
      </c>
      <c r="F57" s="113" t="n">
        <v>7610.42</v>
      </c>
      <c r="G57" s="113" t="n">
        <v>7610.42</v>
      </c>
      <c r="H57" s="114" t="n">
        <v>7610.42</v>
      </c>
      <c r="I57" s="114" t="n">
        <v>7610.42</v>
      </c>
      <c r="J57" s="114" t="n">
        <v>15220.84</v>
      </c>
      <c r="K57" s="114" t="n">
        <v>0</v>
      </c>
      <c r="L57" s="114" t="n">
        <v>7610.42</v>
      </c>
      <c r="M57" s="114" t="n">
        <v>7610.42</v>
      </c>
      <c r="N57" s="114" t="n">
        <v>7610.42</v>
      </c>
      <c r="O57" s="114" t="n">
        <v>7610.42</v>
      </c>
      <c r="P57" s="114">
        <f>SUM(D57:O57)</f>
        <v/>
      </c>
      <c r="R57" s="31" t="inlineStr">
        <is>
          <t>Professional Fees</t>
        </is>
      </c>
      <c r="S57" s="102" t="n"/>
    </row>
    <row r="58" ht="36.75" customHeight="1">
      <c r="A58" s="13" t="n"/>
      <c r="B58" s="31" t="inlineStr">
        <is>
          <t>Non-Recurring CapEx</t>
        </is>
      </c>
      <c r="C58" s="102" t="n"/>
      <c r="D58" s="113" t="n">
        <v>167921.83</v>
      </c>
      <c r="E58" s="113" t="n">
        <v>6500</v>
      </c>
      <c r="F58" s="113" t="n">
        <v>33836.79</v>
      </c>
      <c r="G58" s="113" t="n">
        <v>452.61</v>
      </c>
      <c r="H58" s="114" t="n">
        <v>24659.78</v>
      </c>
      <c r="I58" s="114" t="n">
        <v>3183.98</v>
      </c>
      <c r="J58" s="114" t="n">
        <v>0</v>
      </c>
      <c r="K58" s="114" t="n">
        <v>30979.96</v>
      </c>
      <c r="L58" s="114" t="n">
        <v>9725.65</v>
      </c>
      <c r="M58" s="114" t="n">
        <v>2782.08</v>
      </c>
      <c r="N58" s="114" t="n">
        <v>19612.11</v>
      </c>
      <c r="O58" s="114" t="n">
        <v>27665.64</v>
      </c>
      <c r="P58" s="114">
        <f>SUM(D58:O58)</f>
        <v/>
      </c>
      <c r="R58" s="31" t="inlineStr">
        <is>
          <t>Non-Recurring CapEx</t>
        </is>
      </c>
      <c r="S58" s="102" t="n"/>
    </row>
    <row r="59" ht="39.75" customHeight="1">
      <c r="A59" s="15" t="n"/>
      <c r="B59" s="67" t="inlineStr">
        <is>
          <t>Net Cash Flow</t>
        </is>
      </c>
      <c r="C59" s="134" t="n"/>
      <c r="D59" s="135">
        <f>D55-D57-D58</f>
        <v/>
      </c>
      <c r="E59" s="135">
        <f>E55-E57-E58</f>
        <v/>
      </c>
      <c r="F59" s="135">
        <f>F55-F57-F58</f>
        <v/>
      </c>
      <c r="G59" s="135">
        <f>G55-G57-G58</f>
        <v/>
      </c>
      <c r="H59" s="136">
        <f>H55-H57-H58</f>
        <v/>
      </c>
      <c r="I59" s="136">
        <f>I55-I57-I58</f>
        <v/>
      </c>
      <c r="J59" s="136">
        <f>J55-J57-J58</f>
        <v/>
      </c>
      <c r="K59" s="136">
        <f>K55-K57-K58</f>
        <v/>
      </c>
      <c r="L59" s="136">
        <f>L55-L57-L58</f>
        <v/>
      </c>
      <c r="M59" s="136">
        <f>M55-M57-M58</f>
        <v/>
      </c>
      <c r="N59" s="136">
        <f>N55-N57-N58</f>
        <v/>
      </c>
      <c r="O59" s="136">
        <f>O55-O57-O58</f>
        <v/>
      </c>
      <c r="P59" s="114">
        <f>SUM(D59:O59)</f>
        <v/>
      </c>
      <c r="R59" s="67" t="inlineStr">
        <is>
          <t>Net Cash Flow</t>
        </is>
      </c>
      <c r="S59" s="134" t="n"/>
    </row>
    <row r="60" ht="17.4" customHeight="1">
      <c r="A60" s="1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</row>
  </sheetData>
  <mergeCells count="74">
    <mergeCell ref="R48:S48"/>
    <mergeCell ref="B47:C47"/>
    <mergeCell ref="B16:C16"/>
    <mergeCell ref="B54:C54"/>
    <mergeCell ref="D10:E10"/>
    <mergeCell ref="B7:C7"/>
    <mergeCell ref="R44:S44"/>
    <mergeCell ref="B59:C59"/>
    <mergeCell ref="R29:S29"/>
    <mergeCell ref="R38:S38"/>
    <mergeCell ref="B46:C46"/>
    <mergeCell ref="R28:S28"/>
    <mergeCell ref="B31:C31"/>
    <mergeCell ref="R57:S57"/>
    <mergeCell ref="R59:S59"/>
    <mergeCell ref="R31:S31"/>
    <mergeCell ref="B43:C43"/>
    <mergeCell ref="B58:C58"/>
    <mergeCell ref="D6:E6"/>
    <mergeCell ref="B52:C52"/>
    <mergeCell ref="R34:S34"/>
    <mergeCell ref="B48:C48"/>
    <mergeCell ref="R49:S49"/>
    <mergeCell ref="R30:S30"/>
    <mergeCell ref="B42:C42"/>
    <mergeCell ref="R37:S37"/>
    <mergeCell ref="B14:C14"/>
    <mergeCell ref="R36:S36"/>
    <mergeCell ref="B17:C17"/>
    <mergeCell ref="B57:C57"/>
    <mergeCell ref="B8:C8"/>
    <mergeCell ref="R45:S45"/>
    <mergeCell ref="B1:L1"/>
    <mergeCell ref="R35:S35"/>
    <mergeCell ref="R55:S55"/>
    <mergeCell ref="B38:C38"/>
    <mergeCell ref="B44:C44"/>
    <mergeCell ref="D7:E7"/>
    <mergeCell ref="B29:C29"/>
    <mergeCell ref="R42:S42"/>
    <mergeCell ref="R51:S51"/>
    <mergeCell ref="B20:L23"/>
    <mergeCell ref="B34:C34"/>
    <mergeCell ref="B37:C37"/>
    <mergeCell ref="B10:C10"/>
    <mergeCell ref="B28:C28"/>
    <mergeCell ref="R47:S47"/>
    <mergeCell ref="R32:S32"/>
    <mergeCell ref="R50:S50"/>
    <mergeCell ref="R54:S54"/>
    <mergeCell ref="R41:S41"/>
    <mergeCell ref="B9:C9"/>
    <mergeCell ref="D9:E9"/>
    <mergeCell ref="B49:C49"/>
    <mergeCell ref="D8:E8"/>
    <mergeCell ref="B55:C55"/>
    <mergeCell ref="B6:C6"/>
    <mergeCell ref="B30:C30"/>
    <mergeCell ref="B15:C15"/>
    <mergeCell ref="B33:C33"/>
    <mergeCell ref="R43:S43"/>
    <mergeCell ref="B5:C5"/>
    <mergeCell ref="B51:C51"/>
    <mergeCell ref="R46:S46"/>
    <mergeCell ref="D5:E5"/>
    <mergeCell ref="B45:C45"/>
    <mergeCell ref="B36:C36"/>
    <mergeCell ref="B32:C32"/>
    <mergeCell ref="B50:C50"/>
    <mergeCell ref="R33:S33"/>
    <mergeCell ref="R52:S52"/>
    <mergeCell ref="B41:C41"/>
    <mergeCell ref="R58:S58"/>
    <mergeCell ref="B35:C35"/>
  </mergeCells>
  <conditionalFormatting sqref="D5:E5">
    <cfRule type="cellIs" priority="23" operator="equal" dxfId="13">
      <formula>""</formula>
    </cfRule>
  </conditionalFormatting>
  <conditionalFormatting sqref="O39 O52:O53 O55:O56 O59">
    <cfRule type="cellIs" priority="14" operator="lessThan" dxfId="0">
      <formula>0</formula>
    </cfRule>
  </conditionalFormatting>
  <conditionalFormatting sqref="D39 D52:D53 D55:D56 D59">
    <cfRule type="cellIs" priority="12" operator="lessThan" dxfId="0">
      <formula>0</formula>
    </cfRule>
  </conditionalFormatting>
  <conditionalFormatting sqref="E39 E52:E53 E55:E56 E59">
    <cfRule type="cellIs" priority="11" operator="lessThan" dxfId="0">
      <formula>0</formula>
    </cfRule>
  </conditionalFormatting>
  <conditionalFormatting sqref="F39 F52:F53 F55:F56 F59">
    <cfRule type="cellIs" priority="10" operator="lessThan" dxfId="0">
      <formula>0</formula>
    </cfRule>
  </conditionalFormatting>
  <conditionalFormatting sqref="G39 G52:G53 G55:G56 G59">
    <cfRule type="cellIs" priority="9" operator="lessThan" dxfId="0">
      <formula>0</formula>
    </cfRule>
  </conditionalFormatting>
  <conditionalFormatting sqref="H39 H52:H53 H55:H56 H59">
    <cfRule type="cellIs" priority="8" operator="lessThan" dxfId="0">
      <formula>0</formula>
    </cfRule>
  </conditionalFormatting>
  <conditionalFormatting sqref="I39 I52:I53 I55:I56 I59">
    <cfRule type="cellIs" priority="7" operator="lessThan" dxfId="0">
      <formula>0</formula>
    </cfRule>
  </conditionalFormatting>
  <conditionalFormatting sqref="J39 J52:J53 J55:J56 J59">
    <cfRule type="cellIs" priority="6" operator="lessThan" dxfId="0">
      <formula>0</formula>
    </cfRule>
  </conditionalFormatting>
  <conditionalFormatting sqref="K39 K52:K53 K55:K56 K59">
    <cfRule type="cellIs" priority="5" operator="lessThan" dxfId="0">
      <formula>0</formula>
    </cfRule>
  </conditionalFormatting>
  <conditionalFormatting sqref="L39 L52:L53 L55:L56 L59">
    <cfRule type="cellIs" priority="4" operator="lessThan" dxfId="0">
      <formula>0</formula>
    </cfRule>
  </conditionalFormatting>
  <conditionalFormatting sqref="M39 M52:M53 M55:M56 M59">
    <cfRule type="cellIs" priority="3" operator="lessThan" dxfId="0">
      <formula>0</formula>
    </cfRule>
  </conditionalFormatting>
  <conditionalFormatting sqref="N39 N52:N53 N55:N56 N59">
    <cfRule type="cellIs" priority="2" operator="lessThan" dxfId="0">
      <formula>0</formula>
    </cfRule>
  </conditionalFormatting>
  <conditionalFormatting sqref="P39">
    <cfRule type="cellIs" priority="1" operator="lessThan" dxfId="0">
      <formula>0</formula>
    </cfRule>
  </conditionalFormatting>
  <dataValidations disablePrompts="1" count="1">
    <dataValidation sqref="A27" showDropDown="0" showInputMessage="1" showErrorMessage="1" allowBlank="1" promptTitle="GL Account Number" prompt="GL Account Number.  Only Active GL Accounts (not Headings or Subtotal Accounts) will be imported." type="custom">
      <formula1>"GLAccount"</formula1>
    </dataValidation>
  </dataValidation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 scale="35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2025-03-07T13:17:27Z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