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yEddy\OneDrive - 29th Street Capital\Desktop\29th Street Capital\Dispositions\Argenta\Due Diligence\Financials-Rent Rolls-AR\"/>
    </mc:Choice>
  </mc:AlternateContent>
  <xr:revisionPtr revIDLastSave="0" documentId="13_ncr:1_{D4DF55F4-A469-4ABF-85BB-0E53E9D4E430}" xr6:coauthVersionLast="47" xr6:coauthVersionMax="47" xr10:uidLastSave="{00000000-0000-0000-0000-000000000000}"/>
  <bookViews>
    <workbookView xWindow="-12120" yWindow="12852" windowWidth="23256" windowHeight="12456" xr2:uid="{00000000-000D-0000-FFFF-FFFF00000000}"/>
  </bookViews>
  <sheets>
    <sheet name="Argenta Apartments" sheetId="1" r:id="rId1"/>
  </sheets>
  <definedNames>
    <definedName name="_xlnm.Print_Titles" localSheetId="0">'Argenta Apartments'!$7:$7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6" i="1" l="1"/>
  <c r="S216" i="1"/>
  <c r="R216" i="1"/>
  <c r="T214" i="1"/>
  <c r="S214" i="1"/>
  <c r="R214" i="1"/>
  <c r="T212" i="1"/>
  <c r="S212" i="1"/>
  <c r="R212" i="1"/>
  <c r="Y210" i="1"/>
  <c r="G210" i="1" s="1"/>
  <c r="X210" i="1"/>
  <c r="F210" i="1" s="1"/>
  <c r="T210" i="1"/>
  <c r="S210" i="1"/>
  <c r="R210" i="1"/>
  <c r="AG209" i="1"/>
  <c r="AG210" i="1" s="1"/>
  <c r="O210" i="1" s="1"/>
  <c r="AF209" i="1"/>
  <c r="AF210" i="1" s="1"/>
  <c r="N210" i="1" s="1"/>
  <c r="AE209" i="1"/>
  <c r="AE210" i="1" s="1"/>
  <c r="M210" i="1" s="1"/>
  <c r="AD209" i="1"/>
  <c r="AD210" i="1" s="1"/>
  <c r="L210" i="1" s="1"/>
  <c r="AC209" i="1"/>
  <c r="AC210" i="1" s="1"/>
  <c r="K210" i="1" s="1"/>
  <c r="AB209" i="1"/>
  <c r="AB210" i="1" s="1"/>
  <c r="J210" i="1" s="1"/>
  <c r="AA209" i="1"/>
  <c r="AA210" i="1" s="1"/>
  <c r="I210" i="1" s="1"/>
  <c r="Z209" i="1"/>
  <c r="Z210" i="1" s="1"/>
  <c r="H210" i="1" s="1"/>
  <c r="Y209" i="1"/>
  <c r="X209" i="1"/>
  <c r="W209" i="1"/>
  <c r="W210" i="1" s="1"/>
  <c r="E210" i="1" s="1"/>
  <c r="V209" i="1"/>
  <c r="V210" i="1" s="1"/>
  <c r="D210" i="1" s="1"/>
  <c r="U209" i="1"/>
  <c r="U210" i="1" s="1"/>
  <c r="C210" i="1" s="1"/>
  <c r="T206" i="1"/>
  <c r="S206" i="1"/>
  <c r="R206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AG203" i="1"/>
  <c r="AG206" i="1" s="1"/>
  <c r="O206" i="1" s="1"/>
  <c r="AF203" i="1"/>
  <c r="AE203" i="1"/>
  <c r="AD203" i="1"/>
  <c r="AD206" i="1" s="1"/>
  <c r="L206" i="1" s="1"/>
  <c r="AC203" i="1"/>
  <c r="AB203" i="1"/>
  <c r="AA203" i="1"/>
  <c r="AA206" i="1" s="1"/>
  <c r="I206" i="1" s="1"/>
  <c r="Z203" i="1"/>
  <c r="Y203" i="1"/>
  <c r="X203" i="1"/>
  <c r="W203" i="1"/>
  <c r="V203" i="1"/>
  <c r="U203" i="1"/>
  <c r="AE200" i="1"/>
  <c r="M200" i="1" s="1"/>
  <c r="AD200" i="1"/>
  <c r="L200" i="1" s="1"/>
  <c r="W200" i="1"/>
  <c r="E200" i="1" s="1"/>
  <c r="V200" i="1"/>
  <c r="D200" i="1" s="1"/>
  <c r="T200" i="1"/>
  <c r="S200" i="1"/>
  <c r="R200" i="1"/>
  <c r="AG199" i="1"/>
  <c r="AF199" i="1"/>
  <c r="AF212" i="1" s="1"/>
  <c r="N212" i="1" s="1"/>
  <c r="AE199" i="1"/>
  <c r="AE212" i="1" s="1"/>
  <c r="M212" i="1" s="1"/>
  <c r="AD199" i="1"/>
  <c r="AD212" i="1" s="1"/>
  <c r="L212" i="1" s="1"/>
  <c r="AC199" i="1"/>
  <c r="AC200" i="1" s="1"/>
  <c r="K200" i="1" s="1"/>
  <c r="AB199" i="1"/>
  <c r="AB200" i="1" s="1"/>
  <c r="J200" i="1" s="1"/>
  <c r="AA199" i="1"/>
  <c r="AA200" i="1" s="1"/>
  <c r="I200" i="1" s="1"/>
  <c r="Z199" i="1"/>
  <c r="Z212" i="1" s="1"/>
  <c r="H212" i="1" s="1"/>
  <c r="Y199" i="1"/>
  <c r="Y212" i="1" s="1"/>
  <c r="G212" i="1" s="1"/>
  <c r="X199" i="1"/>
  <c r="X212" i="1" s="1"/>
  <c r="F212" i="1" s="1"/>
  <c r="W199" i="1"/>
  <c r="V199" i="1"/>
  <c r="U199" i="1"/>
  <c r="U200" i="1" s="1"/>
  <c r="C200" i="1" s="1"/>
  <c r="T195" i="1"/>
  <c r="S195" i="1"/>
  <c r="R195" i="1"/>
  <c r="T193" i="1"/>
  <c r="S193" i="1"/>
  <c r="R193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AG191" i="1"/>
  <c r="AF191" i="1"/>
  <c r="AE191" i="1"/>
  <c r="AE193" i="1" s="1"/>
  <c r="M193" i="1" s="1"/>
  <c r="AD191" i="1"/>
  <c r="AD193" i="1" s="1"/>
  <c r="L193" i="1" s="1"/>
  <c r="AC191" i="1"/>
  <c r="AC193" i="1" s="1"/>
  <c r="K193" i="1" s="1"/>
  <c r="AB191" i="1"/>
  <c r="AB193" i="1" s="1"/>
  <c r="J193" i="1" s="1"/>
  <c r="AA191" i="1"/>
  <c r="Z191" i="1"/>
  <c r="Y191" i="1"/>
  <c r="Y193" i="1" s="1"/>
  <c r="G193" i="1" s="1"/>
  <c r="X191" i="1"/>
  <c r="W191" i="1"/>
  <c r="W193" i="1" s="1"/>
  <c r="E193" i="1" s="1"/>
  <c r="V191" i="1"/>
  <c r="V193" i="1" s="1"/>
  <c r="D193" i="1" s="1"/>
  <c r="U191" i="1"/>
  <c r="U193" i="1" s="1"/>
  <c r="C193" i="1" s="1"/>
  <c r="T188" i="1"/>
  <c r="S188" i="1"/>
  <c r="R188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5" i="1"/>
  <c r="S165" i="1"/>
  <c r="R165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5" i="1"/>
  <c r="S155" i="1"/>
  <c r="R155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U155" i="1" s="1"/>
  <c r="C155" i="1" s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AG146" i="1"/>
  <c r="AF146" i="1"/>
  <c r="AE146" i="1"/>
  <c r="AD146" i="1"/>
  <c r="AD155" i="1" s="1"/>
  <c r="L155" i="1" s="1"/>
  <c r="AC146" i="1"/>
  <c r="AB146" i="1"/>
  <c r="AB155" i="1" s="1"/>
  <c r="J155" i="1" s="1"/>
  <c r="AA146" i="1"/>
  <c r="Z146" i="1"/>
  <c r="Y146" i="1"/>
  <c r="X146" i="1"/>
  <c r="W146" i="1"/>
  <c r="V146" i="1"/>
  <c r="U146" i="1"/>
  <c r="T143" i="1"/>
  <c r="S143" i="1"/>
  <c r="R143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AG121" i="1"/>
  <c r="AF121" i="1"/>
  <c r="AE121" i="1"/>
  <c r="AD121" i="1"/>
  <c r="AC121" i="1"/>
  <c r="AB121" i="1"/>
  <c r="AA121" i="1"/>
  <c r="Z121" i="1"/>
  <c r="Y121" i="1"/>
  <c r="X121" i="1"/>
  <c r="W121" i="1"/>
  <c r="W143" i="1" s="1"/>
  <c r="E143" i="1" s="1"/>
  <c r="V121" i="1"/>
  <c r="U121" i="1"/>
  <c r="T118" i="1"/>
  <c r="S118" i="1"/>
  <c r="R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AG110" i="1"/>
  <c r="AF110" i="1"/>
  <c r="AE110" i="1"/>
  <c r="AD110" i="1"/>
  <c r="AC110" i="1"/>
  <c r="AB110" i="1"/>
  <c r="AA110" i="1"/>
  <c r="Z110" i="1"/>
  <c r="Z118" i="1" s="1"/>
  <c r="H118" i="1" s="1"/>
  <c r="Y110" i="1"/>
  <c r="X110" i="1"/>
  <c r="W110" i="1"/>
  <c r="V110" i="1"/>
  <c r="U110" i="1"/>
  <c r="AG109" i="1"/>
  <c r="AF109" i="1"/>
  <c r="AE109" i="1"/>
  <c r="AD109" i="1"/>
  <c r="AC109" i="1"/>
  <c r="AB109" i="1"/>
  <c r="AA109" i="1"/>
  <c r="Z109" i="1"/>
  <c r="Y109" i="1"/>
  <c r="X109" i="1"/>
  <c r="W109" i="1"/>
  <c r="W118" i="1" s="1"/>
  <c r="E118" i="1" s="1"/>
  <c r="V109" i="1"/>
  <c r="V118" i="1" s="1"/>
  <c r="D118" i="1" s="1"/>
  <c r="U109" i="1"/>
  <c r="T106" i="1"/>
  <c r="S106" i="1"/>
  <c r="R106" i="1"/>
  <c r="T104" i="1"/>
  <c r="S104" i="1"/>
  <c r="R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AG102" i="1"/>
  <c r="AF102" i="1"/>
  <c r="AE102" i="1"/>
  <c r="AD102" i="1"/>
  <c r="AC102" i="1"/>
  <c r="AB102" i="1"/>
  <c r="AA102" i="1"/>
  <c r="Z102" i="1"/>
  <c r="Z104" i="1" s="1"/>
  <c r="H104" i="1" s="1"/>
  <c r="Y102" i="1"/>
  <c r="Y104" i="1" s="1"/>
  <c r="G104" i="1" s="1"/>
  <c r="X102" i="1"/>
  <c r="W102" i="1"/>
  <c r="V102" i="1"/>
  <c r="U102" i="1"/>
  <c r="AG101" i="1"/>
  <c r="AG104" i="1" s="1"/>
  <c r="O104" i="1" s="1"/>
  <c r="AF101" i="1"/>
  <c r="AF104" i="1" s="1"/>
  <c r="N104" i="1" s="1"/>
  <c r="AE101" i="1"/>
  <c r="AE104" i="1" s="1"/>
  <c r="M104" i="1" s="1"/>
  <c r="AD101" i="1"/>
  <c r="AD104" i="1" s="1"/>
  <c r="L104" i="1" s="1"/>
  <c r="AC101" i="1"/>
  <c r="AB101" i="1"/>
  <c r="AA101" i="1"/>
  <c r="Z101" i="1"/>
  <c r="Y101" i="1"/>
  <c r="X101" i="1"/>
  <c r="W101" i="1"/>
  <c r="W104" i="1" s="1"/>
  <c r="E104" i="1" s="1"/>
  <c r="V101" i="1"/>
  <c r="V104" i="1" s="1"/>
  <c r="D104" i="1" s="1"/>
  <c r="U101" i="1"/>
  <c r="U104" i="1" s="1"/>
  <c r="C104" i="1" s="1"/>
  <c r="T98" i="1"/>
  <c r="S98" i="1"/>
  <c r="R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AG93" i="1"/>
  <c r="AF93" i="1"/>
  <c r="AE93" i="1"/>
  <c r="AD93" i="1"/>
  <c r="AC93" i="1"/>
  <c r="AB93" i="1"/>
  <c r="AA93" i="1"/>
  <c r="AA98" i="1" s="1"/>
  <c r="I98" i="1" s="1"/>
  <c r="Z93" i="1"/>
  <c r="Y93" i="1"/>
  <c r="X93" i="1"/>
  <c r="W93" i="1"/>
  <c r="V93" i="1"/>
  <c r="U93" i="1"/>
  <c r="U98" i="1" s="1"/>
  <c r="C98" i="1" s="1"/>
  <c r="T90" i="1"/>
  <c r="S90" i="1"/>
  <c r="R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AG83" i="1"/>
  <c r="AF83" i="1"/>
  <c r="AE83" i="1"/>
  <c r="AD83" i="1"/>
  <c r="AC83" i="1"/>
  <c r="AB83" i="1"/>
  <c r="AA83" i="1"/>
  <c r="AA90" i="1" s="1"/>
  <c r="I90" i="1" s="1"/>
  <c r="Z83" i="1"/>
  <c r="Y83" i="1"/>
  <c r="X83" i="1"/>
  <c r="W83" i="1"/>
  <c r="V83" i="1"/>
  <c r="U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78" i="1"/>
  <c r="S78" i="1"/>
  <c r="R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AG73" i="1"/>
  <c r="AF73" i="1"/>
  <c r="AE73" i="1"/>
  <c r="AD73" i="1"/>
  <c r="AC73" i="1"/>
  <c r="AB73" i="1"/>
  <c r="AA73" i="1"/>
  <c r="Z73" i="1"/>
  <c r="Y73" i="1"/>
  <c r="X73" i="1"/>
  <c r="X78" i="1" s="1"/>
  <c r="F78" i="1" s="1"/>
  <c r="W73" i="1"/>
  <c r="V73" i="1"/>
  <c r="U73" i="1"/>
  <c r="AG72" i="1"/>
  <c r="AF72" i="1"/>
  <c r="AF78" i="1" s="1"/>
  <c r="N78" i="1" s="1"/>
  <c r="AE72" i="1"/>
  <c r="AD72" i="1"/>
  <c r="AC72" i="1"/>
  <c r="AB72" i="1"/>
  <c r="AA72" i="1"/>
  <c r="Z72" i="1"/>
  <c r="Y72" i="1"/>
  <c r="X72" i="1"/>
  <c r="W72" i="1"/>
  <c r="V72" i="1"/>
  <c r="U72" i="1"/>
  <c r="T67" i="1"/>
  <c r="S67" i="1"/>
  <c r="R67" i="1"/>
  <c r="T65" i="1"/>
  <c r="S65" i="1"/>
  <c r="R65" i="1"/>
  <c r="T63" i="1"/>
  <c r="S63" i="1"/>
  <c r="R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AG60" i="1"/>
  <c r="AF60" i="1"/>
  <c r="AF63" i="1" s="1"/>
  <c r="N63" i="1" s="1"/>
  <c r="AE60" i="1"/>
  <c r="AD60" i="1"/>
  <c r="AC60" i="1"/>
  <c r="AB60" i="1"/>
  <c r="AA60" i="1"/>
  <c r="Z60" i="1"/>
  <c r="Y60" i="1"/>
  <c r="X60" i="1"/>
  <c r="W60" i="1"/>
  <c r="V60" i="1"/>
  <c r="U60" i="1"/>
  <c r="AG59" i="1"/>
  <c r="AF59" i="1"/>
  <c r="AE59" i="1"/>
  <c r="AD59" i="1"/>
  <c r="AC59" i="1"/>
  <c r="AB59" i="1"/>
  <c r="AB63" i="1" s="1"/>
  <c r="J63" i="1" s="1"/>
  <c r="AA59" i="1"/>
  <c r="Z59" i="1"/>
  <c r="Y59" i="1"/>
  <c r="X59" i="1"/>
  <c r="X63" i="1" s="1"/>
  <c r="F63" i="1" s="1"/>
  <c r="W59" i="1"/>
  <c r="V59" i="1"/>
  <c r="U59" i="1"/>
  <c r="AG58" i="1"/>
  <c r="AF58" i="1"/>
  <c r="AE58" i="1"/>
  <c r="AD58" i="1"/>
  <c r="AC58" i="1"/>
  <c r="AB58" i="1"/>
  <c r="AA58" i="1"/>
  <c r="AA63" i="1" s="1"/>
  <c r="I63" i="1" s="1"/>
  <c r="Z58" i="1"/>
  <c r="Z63" i="1" s="1"/>
  <c r="H63" i="1" s="1"/>
  <c r="Y58" i="1"/>
  <c r="Y63" i="1" s="1"/>
  <c r="G63" i="1" s="1"/>
  <c r="X58" i="1"/>
  <c r="W58" i="1"/>
  <c r="V58" i="1"/>
  <c r="U58" i="1"/>
  <c r="T55" i="1"/>
  <c r="S55" i="1"/>
  <c r="R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AG49" i="1"/>
  <c r="AF49" i="1"/>
  <c r="AE49" i="1"/>
  <c r="AD49" i="1"/>
  <c r="AD55" i="1" s="1"/>
  <c r="L55" i="1" s="1"/>
  <c r="AC49" i="1"/>
  <c r="AB49" i="1"/>
  <c r="AA49" i="1"/>
  <c r="Z49" i="1"/>
  <c r="Y49" i="1"/>
  <c r="X49" i="1"/>
  <c r="W49" i="1"/>
  <c r="V49" i="1"/>
  <c r="U49" i="1"/>
  <c r="AG48" i="1"/>
  <c r="AF48" i="1"/>
  <c r="AE48" i="1"/>
  <c r="AD48" i="1"/>
  <c r="AC48" i="1"/>
  <c r="AB48" i="1"/>
  <c r="AB55" i="1" s="1"/>
  <c r="J55" i="1" s="1"/>
  <c r="AA48" i="1"/>
  <c r="AA55" i="1" s="1"/>
  <c r="I55" i="1" s="1"/>
  <c r="Z48" i="1"/>
  <c r="Y48" i="1"/>
  <c r="X48" i="1"/>
  <c r="W48" i="1"/>
  <c r="V48" i="1"/>
  <c r="V55" i="1" s="1"/>
  <c r="D55" i="1" s="1"/>
  <c r="U48" i="1"/>
  <c r="T45" i="1"/>
  <c r="S45" i="1"/>
  <c r="R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G37" i="1"/>
  <c r="AF37" i="1"/>
  <c r="AE37" i="1"/>
  <c r="AD37" i="1"/>
  <c r="AC37" i="1"/>
  <c r="AB37" i="1"/>
  <c r="AA37" i="1"/>
  <c r="Z37" i="1"/>
  <c r="Y37" i="1"/>
  <c r="X37" i="1"/>
  <c r="W37" i="1"/>
  <c r="W45" i="1" s="1"/>
  <c r="E45" i="1" s="1"/>
  <c r="V37" i="1"/>
  <c r="V45" i="1" s="1"/>
  <c r="D45" i="1" s="1"/>
  <c r="U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G35" i="1"/>
  <c r="AG45" i="1" s="1"/>
  <c r="O45" i="1" s="1"/>
  <c r="AF35" i="1"/>
  <c r="AF45" i="1" s="1"/>
  <c r="N45" i="1" s="1"/>
  <c r="AE35" i="1"/>
  <c r="AD35" i="1"/>
  <c r="AC35" i="1"/>
  <c r="AB35" i="1"/>
  <c r="AA35" i="1"/>
  <c r="Z35" i="1"/>
  <c r="Y35" i="1"/>
  <c r="X35" i="1"/>
  <c r="W35" i="1"/>
  <c r="V35" i="1"/>
  <c r="U35" i="1"/>
  <c r="T32" i="1"/>
  <c r="S32" i="1"/>
  <c r="R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G30" i="1"/>
  <c r="AF30" i="1"/>
  <c r="AE30" i="1"/>
  <c r="AD30" i="1"/>
  <c r="AC30" i="1"/>
  <c r="AB30" i="1"/>
  <c r="AA30" i="1"/>
  <c r="Z30" i="1"/>
  <c r="Y30" i="1"/>
  <c r="X30" i="1"/>
  <c r="W30" i="1"/>
  <c r="V30" i="1"/>
  <c r="V32" i="1" s="1"/>
  <c r="D32" i="1" s="1"/>
  <c r="U30" i="1"/>
  <c r="U32" i="1" s="1"/>
  <c r="C32" i="1" s="1"/>
  <c r="AG29" i="1"/>
  <c r="AF29" i="1"/>
  <c r="AE29" i="1"/>
  <c r="AD29" i="1"/>
  <c r="AC29" i="1"/>
  <c r="AC32" i="1" s="1"/>
  <c r="K32" i="1" s="1"/>
  <c r="AB29" i="1"/>
  <c r="AA29" i="1"/>
  <c r="Z29" i="1"/>
  <c r="Y29" i="1"/>
  <c r="X29" i="1"/>
  <c r="W29" i="1"/>
  <c r="V29" i="1"/>
  <c r="U29" i="1"/>
  <c r="AG28" i="1"/>
  <c r="AG32" i="1" s="1"/>
  <c r="O32" i="1" s="1"/>
  <c r="AF28" i="1"/>
  <c r="AF32" i="1" s="1"/>
  <c r="N32" i="1" s="1"/>
  <c r="AE28" i="1"/>
  <c r="AE65" i="1" s="1"/>
  <c r="M65" i="1" s="1"/>
  <c r="AD28" i="1"/>
  <c r="AC28" i="1"/>
  <c r="AB28" i="1"/>
  <c r="AA28" i="1"/>
  <c r="Z28" i="1"/>
  <c r="Y28" i="1"/>
  <c r="X28" i="1"/>
  <c r="W28" i="1"/>
  <c r="W32" i="1" s="1"/>
  <c r="E32" i="1" s="1"/>
  <c r="V28" i="1"/>
  <c r="U28" i="1"/>
  <c r="T24" i="1"/>
  <c r="S24" i="1"/>
  <c r="R24" i="1"/>
  <c r="T22" i="1"/>
  <c r="S22" i="1"/>
  <c r="R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G18" i="1"/>
  <c r="AF18" i="1"/>
  <c r="AE18" i="1"/>
  <c r="AE22" i="1" s="1"/>
  <c r="M22" i="1" s="1"/>
  <c r="AD18" i="1"/>
  <c r="AC18" i="1"/>
  <c r="AB18" i="1"/>
  <c r="AA18" i="1"/>
  <c r="Z18" i="1"/>
  <c r="Y18" i="1"/>
  <c r="X18" i="1"/>
  <c r="W18" i="1"/>
  <c r="W22" i="1" s="1"/>
  <c r="E22" i="1" s="1"/>
  <c r="V18" i="1"/>
  <c r="U18" i="1"/>
  <c r="AG17" i="1"/>
  <c r="AF17" i="1"/>
  <c r="AE17" i="1"/>
  <c r="AD17" i="1"/>
  <c r="AC17" i="1"/>
  <c r="AB17" i="1"/>
  <c r="AB22" i="1" s="1"/>
  <c r="J22" i="1" s="1"/>
  <c r="AA17" i="1"/>
  <c r="Z17" i="1"/>
  <c r="Y17" i="1"/>
  <c r="X17" i="1"/>
  <c r="W17" i="1"/>
  <c r="V17" i="1"/>
  <c r="U17" i="1"/>
  <c r="AG16" i="1"/>
  <c r="AG22" i="1" s="1"/>
  <c r="O22" i="1" s="1"/>
  <c r="AF16" i="1"/>
  <c r="AE16" i="1"/>
  <c r="AD16" i="1"/>
  <c r="AC16" i="1"/>
  <c r="AB16" i="1"/>
  <c r="AA16" i="1"/>
  <c r="AA22" i="1" s="1"/>
  <c r="I22" i="1" s="1"/>
  <c r="Z16" i="1"/>
  <c r="Z22" i="1" s="1"/>
  <c r="H22" i="1" s="1"/>
  <c r="Y16" i="1"/>
  <c r="Y22" i="1" s="1"/>
  <c r="G22" i="1" s="1"/>
  <c r="X16" i="1"/>
  <c r="W16" i="1"/>
  <c r="V16" i="1"/>
  <c r="U16" i="1"/>
  <c r="AD13" i="1"/>
  <c r="L13" i="1" s="1"/>
  <c r="T13" i="1"/>
  <c r="S13" i="1"/>
  <c r="R13" i="1"/>
  <c r="AG12" i="1"/>
  <c r="AF12" i="1"/>
  <c r="AE12" i="1"/>
  <c r="AD12" i="1"/>
  <c r="AC12" i="1"/>
  <c r="AB12" i="1"/>
  <c r="AA12" i="1"/>
  <c r="Z12" i="1"/>
  <c r="Z13" i="1" s="1"/>
  <c r="H13" i="1" s="1"/>
  <c r="Y12" i="1"/>
  <c r="X12" i="1"/>
  <c r="W12" i="1"/>
  <c r="V12" i="1"/>
  <c r="U12" i="1"/>
  <c r="AG11" i="1"/>
  <c r="AF11" i="1"/>
  <c r="AE11" i="1"/>
  <c r="AE13" i="1" s="1"/>
  <c r="M13" i="1" s="1"/>
  <c r="AD11" i="1"/>
  <c r="AD24" i="1" s="1"/>
  <c r="L24" i="1" s="1"/>
  <c r="AC11" i="1"/>
  <c r="AB11" i="1"/>
  <c r="AA11" i="1"/>
  <c r="Z11" i="1"/>
  <c r="Y11" i="1"/>
  <c r="X11" i="1"/>
  <c r="W11" i="1"/>
  <c r="W13" i="1" s="1"/>
  <c r="E13" i="1" s="1"/>
  <c r="V11" i="1"/>
  <c r="V13" i="1" s="1"/>
  <c r="D13" i="1" s="1"/>
  <c r="U11" i="1"/>
  <c r="U22" i="1" l="1"/>
  <c r="C22" i="1" s="1"/>
  <c r="AA32" i="1"/>
  <c r="I32" i="1" s="1"/>
  <c r="AB45" i="1"/>
  <c r="J45" i="1" s="1"/>
  <c r="X22" i="1"/>
  <c r="F22" i="1" s="1"/>
  <c r="AD65" i="1"/>
  <c r="L65" i="1" s="1"/>
  <c r="Z55" i="1"/>
  <c r="H55" i="1" s="1"/>
  <c r="Z214" i="1"/>
  <c r="H214" i="1" s="1"/>
  <c r="Z98" i="1"/>
  <c r="H98" i="1" s="1"/>
  <c r="U118" i="1"/>
  <c r="C118" i="1" s="1"/>
  <c r="AC143" i="1"/>
  <c r="K143" i="1" s="1"/>
  <c r="AF143" i="1"/>
  <c r="N143" i="1" s="1"/>
  <c r="AC165" i="1"/>
  <c r="K165" i="1" s="1"/>
  <c r="W212" i="1"/>
  <c r="E212" i="1" s="1"/>
  <c r="AG24" i="1"/>
  <c r="O24" i="1" s="1"/>
  <c r="Y90" i="1"/>
  <c r="G90" i="1" s="1"/>
  <c r="X118" i="1"/>
  <c r="F118" i="1" s="1"/>
  <c r="AA118" i="1"/>
  <c r="I118" i="1" s="1"/>
  <c r="V188" i="1"/>
  <c r="D188" i="1" s="1"/>
  <c r="AG195" i="1"/>
  <c r="O195" i="1" s="1"/>
  <c r="Z90" i="1"/>
  <c r="H90" i="1" s="1"/>
  <c r="AD98" i="1"/>
  <c r="L98" i="1" s="1"/>
  <c r="X104" i="1"/>
  <c r="F104" i="1" s="1"/>
  <c r="Y118" i="1"/>
  <c r="G118" i="1" s="1"/>
  <c r="AG143" i="1"/>
  <c r="O143" i="1" s="1"/>
  <c r="AF193" i="1"/>
  <c r="N193" i="1" s="1"/>
  <c r="U206" i="1"/>
  <c r="C206" i="1" s="1"/>
  <c r="AC22" i="1"/>
  <c r="K22" i="1" s="1"/>
  <c r="V24" i="1"/>
  <c r="D24" i="1" s="1"/>
  <c r="AD32" i="1"/>
  <c r="L32" i="1" s="1"/>
  <c r="Z45" i="1"/>
  <c r="H45" i="1" s="1"/>
  <c r="AC63" i="1"/>
  <c r="K63" i="1" s="1"/>
  <c r="AA106" i="1"/>
  <c r="I106" i="1" s="1"/>
  <c r="AF155" i="1"/>
  <c r="N155" i="1" s="1"/>
  <c r="X188" i="1"/>
  <c r="F188" i="1" s="1"/>
  <c r="AG193" i="1"/>
  <c r="O193" i="1" s="1"/>
  <c r="V206" i="1"/>
  <c r="D206" i="1" s="1"/>
  <c r="W65" i="1"/>
  <c r="E65" i="1" s="1"/>
  <c r="AC55" i="1"/>
  <c r="K55" i="1" s="1"/>
  <c r="AD22" i="1"/>
  <c r="L22" i="1" s="1"/>
  <c r="U45" i="1"/>
  <c r="C45" i="1" s="1"/>
  <c r="AF55" i="1"/>
  <c r="N55" i="1" s="1"/>
  <c r="AD63" i="1"/>
  <c r="L63" i="1" s="1"/>
  <c r="AB106" i="1"/>
  <c r="J106" i="1" s="1"/>
  <c r="U106" i="1"/>
  <c r="C106" i="1" s="1"/>
  <c r="AG155" i="1"/>
  <c r="O155" i="1" s="1"/>
  <c r="Y188" i="1"/>
  <c r="G188" i="1" s="1"/>
  <c r="AB188" i="1"/>
  <c r="J188" i="1" s="1"/>
  <c r="U188" i="1"/>
  <c r="C188" i="1" s="1"/>
  <c r="W206" i="1"/>
  <c r="E206" i="1" s="1"/>
  <c r="U65" i="1"/>
  <c r="C65" i="1" s="1"/>
  <c r="AG55" i="1"/>
  <c r="O55" i="1" s="1"/>
  <c r="W55" i="1"/>
  <c r="E55" i="1" s="1"/>
  <c r="AE63" i="1"/>
  <c r="M63" i="1" s="1"/>
  <c r="AC90" i="1"/>
  <c r="K90" i="1" s="1"/>
  <c r="X165" i="1"/>
  <c r="F165" i="1" s="1"/>
  <c r="AD165" i="1"/>
  <c r="L165" i="1" s="1"/>
  <c r="Z188" i="1"/>
  <c r="H188" i="1" s="1"/>
  <c r="X206" i="1"/>
  <c r="F206" i="1" s="1"/>
  <c r="AF22" i="1"/>
  <c r="N22" i="1" s="1"/>
  <c r="V65" i="1"/>
  <c r="D65" i="1" s="1"/>
  <c r="AC118" i="1"/>
  <c r="K118" i="1" s="1"/>
  <c r="U143" i="1"/>
  <c r="C143" i="1" s="1"/>
  <c r="X195" i="1"/>
  <c r="F195" i="1" s="1"/>
  <c r="V155" i="1"/>
  <c r="D155" i="1" s="1"/>
  <c r="U165" i="1"/>
  <c r="C165" i="1" s="1"/>
  <c r="AA188" i="1"/>
  <c r="I188" i="1" s="1"/>
  <c r="Y206" i="1"/>
  <c r="G206" i="1" s="1"/>
  <c r="X45" i="1"/>
  <c r="F45" i="1" s="1"/>
  <c r="AA65" i="1"/>
  <c r="I65" i="1" s="1"/>
  <c r="AD45" i="1"/>
  <c r="L45" i="1" s="1"/>
  <c r="AG63" i="1"/>
  <c r="O63" i="1" s="1"/>
  <c r="AC104" i="1"/>
  <c r="K104" i="1" s="1"/>
  <c r="AD118" i="1"/>
  <c r="L118" i="1" s="1"/>
  <c r="AE143" i="1"/>
  <c r="M143" i="1" s="1"/>
  <c r="Z206" i="1"/>
  <c r="H206" i="1" s="1"/>
  <c r="AA212" i="1"/>
  <c r="I212" i="1" s="1"/>
  <c r="AA67" i="1"/>
  <c r="I67" i="1" s="1"/>
  <c r="X65" i="1"/>
  <c r="F65" i="1" s="1"/>
  <c r="Y45" i="1"/>
  <c r="G45" i="1" s="1"/>
  <c r="AE45" i="1"/>
  <c r="M45" i="1" s="1"/>
  <c r="AE118" i="1"/>
  <c r="M118" i="1" s="1"/>
  <c r="AG212" i="1"/>
  <c r="O212" i="1" s="1"/>
  <c r="Y65" i="1"/>
  <c r="G65" i="1" s="1"/>
  <c r="U55" i="1"/>
  <c r="C55" i="1" s="1"/>
  <c r="AG90" i="1"/>
  <c r="O90" i="1" s="1"/>
  <c r="AF118" i="1"/>
  <c r="N118" i="1" s="1"/>
  <c r="AD188" i="1"/>
  <c r="L188" i="1" s="1"/>
  <c r="X24" i="1"/>
  <c r="F24" i="1" s="1"/>
  <c r="Z65" i="1"/>
  <c r="H65" i="1" s="1"/>
  <c r="AA45" i="1"/>
  <c r="I45" i="1" s="1"/>
  <c r="Y195" i="1"/>
  <c r="G195" i="1" s="1"/>
  <c r="V98" i="1"/>
  <c r="D98" i="1" s="1"/>
  <c r="AG118" i="1"/>
  <c r="O118" i="1" s="1"/>
  <c r="Y143" i="1"/>
  <c r="G143" i="1" s="1"/>
  <c r="X193" i="1"/>
  <c r="F193" i="1" s="1"/>
  <c r="AC206" i="1"/>
  <c r="K206" i="1" s="1"/>
  <c r="U63" i="1"/>
  <c r="C63" i="1" s="1"/>
  <c r="AF195" i="1"/>
  <c r="N195" i="1" s="1"/>
  <c r="Y78" i="1"/>
  <c r="G78" i="1" s="1"/>
  <c r="AC98" i="1"/>
  <c r="K98" i="1" s="1"/>
  <c r="Z143" i="1"/>
  <c r="H143" i="1" s="1"/>
  <c r="X155" i="1"/>
  <c r="F155" i="1" s="1"/>
  <c r="AF188" i="1"/>
  <c r="N188" i="1" s="1"/>
  <c r="AB67" i="1"/>
  <c r="J67" i="1" s="1"/>
  <c r="V22" i="1"/>
  <c r="D22" i="1" s="1"/>
  <c r="AC45" i="1"/>
  <c r="K45" i="1" s="1"/>
  <c r="X55" i="1"/>
  <c r="F55" i="1" s="1"/>
  <c r="V63" i="1"/>
  <c r="D63" i="1" s="1"/>
  <c r="AC106" i="1"/>
  <c r="K106" i="1" s="1"/>
  <c r="Y155" i="1"/>
  <c r="G155" i="1" s="1"/>
  <c r="AG188" i="1"/>
  <c r="O188" i="1" s="1"/>
  <c r="AC188" i="1"/>
  <c r="K188" i="1" s="1"/>
  <c r="AE206" i="1"/>
  <c r="M206" i="1" s="1"/>
  <c r="AC65" i="1"/>
  <c r="K65" i="1" s="1"/>
  <c r="AF65" i="1"/>
  <c r="N65" i="1" s="1"/>
  <c r="Y55" i="1"/>
  <c r="G55" i="1" s="1"/>
  <c r="AE55" i="1"/>
  <c r="M55" i="1" s="1"/>
  <c r="W63" i="1"/>
  <c r="E63" i="1" s="1"/>
  <c r="U90" i="1"/>
  <c r="C90" i="1" s="1"/>
  <c r="Z155" i="1"/>
  <c r="H155" i="1" s="1"/>
  <c r="AC155" i="1"/>
  <c r="K155" i="1" s="1"/>
  <c r="AF165" i="1"/>
  <c r="N165" i="1" s="1"/>
  <c r="V165" i="1"/>
  <c r="D165" i="1" s="1"/>
  <c r="V212" i="1"/>
  <c r="D212" i="1" s="1"/>
  <c r="AF206" i="1"/>
  <c r="N206" i="1" s="1"/>
  <c r="AG165" i="1"/>
  <c r="O165" i="1" s="1"/>
  <c r="Z67" i="1"/>
  <c r="H67" i="1" s="1"/>
  <c r="X13" i="1"/>
  <c r="F13" i="1" s="1"/>
  <c r="AF13" i="1"/>
  <c r="N13" i="1" s="1"/>
  <c r="AF24" i="1"/>
  <c r="N24" i="1" s="1"/>
  <c r="AE32" i="1"/>
  <c r="M32" i="1" s="1"/>
  <c r="AB214" i="1"/>
  <c r="J214" i="1" s="1"/>
  <c r="AB90" i="1"/>
  <c r="J90" i="1" s="1"/>
  <c r="AB98" i="1"/>
  <c r="J98" i="1" s="1"/>
  <c r="AA143" i="1"/>
  <c r="I143" i="1" s="1"/>
  <c r="X143" i="1"/>
  <c r="F143" i="1" s="1"/>
  <c r="Z165" i="1"/>
  <c r="H165" i="1" s="1"/>
  <c r="AG216" i="1"/>
  <c r="O216" i="1" s="1"/>
  <c r="Y67" i="1"/>
  <c r="G67" i="1" s="1"/>
  <c r="W24" i="1"/>
  <c r="E24" i="1" s="1"/>
  <c r="AA216" i="1"/>
  <c r="I216" i="1" s="1"/>
  <c r="Y13" i="1"/>
  <c r="G13" i="1" s="1"/>
  <c r="AG13" i="1"/>
  <c r="O13" i="1" s="1"/>
  <c r="Y24" i="1"/>
  <c r="G24" i="1" s="1"/>
  <c r="AB65" i="1"/>
  <c r="J65" i="1" s="1"/>
  <c r="X32" i="1"/>
  <c r="F32" i="1" s="1"/>
  <c r="U214" i="1"/>
  <c r="C214" i="1" s="1"/>
  <c r="AC214" i="1"/>
  <c r="K214" i="1" s="1"/>
  <c r="AG78" i="1"/>
  <c r="O78" i="1" s="1"/>
  <c r="AB143" i="1"/>
  <c r="J143" i="1" s="1"/>
  <c r="AA155" i="1"/>
  <c r="I155" i="1" s="1"/>
  <c r="AA165" i="1"/>
  <c r="I165" i="1" s="1"/>
  <c r="AF216" i="1"/>
  <c r="N216" i="1" s="1"/>
  <c r="AF67" i="1"/>
  <c r="N67" i="1" s="1"/>
  <c r="Z24" i="1"/>
  <c r="H24" i="1" s="1"/>
  <c r="V195" i="1"/>
  <c r="D195" i="1" s="1"/>
  <c r="V78" i="1"/>
  <c r="D78" i="1" s="1"/>
  <c r="AD195" i="1"/>
  <c r="L195" i="1" s="1"/>
  <c r="AD78" i="1"/>
  <c r="L78" i="1" s="1"/>
  <c r="AB165" i="1"/>
  <c r="J165" i="1" s="1"/>
  <c r="AB212" i="1"/>
  <c r="J212" i="1" s="1"/>
  <c r="V214" i="1"/>
  <c r="D214" i="1" s="1"/>
  <c r="AB216" i="1"/>
  <c r="J216" i="1" s="1"/>
  <c r="Y32" i="1"/>
  <c r="G32" i="1" s="1"/>
  <c r="U216" i="1"/>
  <c r="C216" i="1" s="1"/>
  <c r="U67" i="1"/>
  <c r="C67" i="1" s="1"/>
  <c r="AC216" i="1"/>
  <c r="K216" i="1" s="1"/>
  <c r="AC67" i="1"/>
  <c r="K67" i="1" s="1"/>
  <c r="AA13" i="1"/>
  <c r="I13" i="1" s="1"/>
  <c r="AA24" i="1"/>
  <c r="I24" i="1" s="1"/>
  <c r="Z32" i="1"/>
  <c r="H32" i="1" s="1"/>
  <c r="AG65" i="1"/>
  <c r="O65" i="1" s="1"/>
  <c r="W195" i="1"/>
  <c r="E195" i="1" s="1"/>
  <c r="W78" i="1"/>
  <c r="E78" i="1" s="1"/>
  <c r="AE195" i="1"/>
  <c r="M195" i="1" s="1"/>
  <c r="AE78" i="1"/>
  <c r="M78" i="1" s="1"/>
  <c r="V90" i="1"/>
  <c r="D90" i="1" s="1"/>
  <c r="AD90" i="1"/>
  <c r="L90" i="1" s="1"/>
  <c r="W98" i="1"/>
  <c r="E98" i="1" s="1"/>
  <c r="AE98" i="1"/>
  <c r="M98" i="1" s="1"/>
  <c r="AA104" i="1"/>
  <c r="I104" i="1" s="1"/>
  <c r="V143" i="1"/>
  <c r="D143" i="1" s="1"/>
  <c r="AD143" i="1"/>
  <c r="L143" i="1" s="1"/>
  <c r="W188" i="1"/>
  <c r="E188" i="1" s="1"/>
  <c r="AE188" i="1"/>
  <c r="M188" i="1" s="1"/>
  <c r="Z193" i="1"/>
  <c r="H193" i="1" s="1"/>
  <c r="W214" i="1"/>
  <c r="E214" i="1" s="1"/>
  <c r="AG67" i="1"/>
  <c r="O67" i="1" s="1"/>
  <c r="AA214" i="1"/>
  <c r="I214" i="1" s="1"/>
  <c r="Y165" i="1"/>
  <c r="G165" i="1" s="1"/>
  <c r="V216" i="1"/>
  <c r="D216" i="1" s="1"/>
  <c r="V67" i="1"/>
  <c r="D67" i="1" s="1"/>
  <c r="AD216" i="1"/>
  <c r="L216" i="1" s="1"/>
  <c r="AD67" i="1"/>
  <c r="L67" i="1" s="1"/>
  <c r="AB13" i="1"/>
  <c r="J13" i="1" s="1"/>
  <c r="AB24" i="1"/>
  <c r="J24" i="1" s="1"/>
  <c r="X214" i="1"/>
  <c r="F214" i="1" s="1"/>
  <c r="AF214" i="1"/>
  <c r="N214" i="1" s="1"/>
  <c r="W90" i="1"/>
  <c r="E90" i="1" s="1"/>
  <c r="AE90" i="1"/>
  <c r="M90" i="1" s="1"/>
  <c r="X98" i="1"/>
  <c r="F98" i="1" s="1"/>
  <c r="AF98" i="1"/>
  <c r="N98" i="1" s="1"/>
  <c r="AB104" i="1"/>
  <c r="J104" i="1" s="1"/>
  <c r="AA193" i="1"/>
  <c r="I193" i="1" s="1"/>
  <c r="AD214" i="1"/>
  <c r="L214" i="1" s="1"/>
  <c r="Y216" i="1"/>
  <c r="G216" i="1" s="1"/>
  <c r="X216" i="1"/>
  <c r="F216" i="1" s="1"/>
  <c r="X67" i="1"/>
  <c r="F67" i="1" s="1"/>
  <c r="AE24" i="1"/>
  <c r="M24" i="1" s="1"/>
  <c r="W216" i="1"/>
  <c r="E216" i="1" s="1"/>
  <c r="W67" i="1"/>
  <c r="E67" i="1" s="1"/>
  <c r="AE216" i="1"/>
  <c r="M216" i="1" s="1"/>
  <c r="AE67" i="1"/>
  <c r="M67" i="1" s="1"/>
  <c r="U13" i="1"/>
  <c r="C13" i="1" s="1"/>
  <c r="AC13" i="1"/>
  <c r="K13" i="1" s="1"/>
  <c r="U24" i="1"/>
  <c r="C24" i="1" s="1"/>
  <c r="AC24" i="1"/>
  <c r="K24" i="1" s="1"/>
  <c r="AB32" i="1"/>
  <c r="J32" i="1" s="1"/>
  <c r="Y214" i="1"/>
  <c r="G214" i="1" s="1"/>
  <c r="AG214" i="1"/>
  <c r="O214" i="1" s="1"/>
  <c r="X90" i="1"/>
  <c r="F90" i="1" s="1"/>
  <c r="AF90" i="1"/>
  <c r="N90" i="1" s="1"/>
  <c r="Y98" i="1"/>
  <c r="G98" i="1" s="1"/>
  <c r="AG98" i="1"/>
  <c r="O98" i="1" s="1"/>
  <c r="AB118" i="1"/>
  <c r="J118" i="1" s="1"/>
  <c r="W155" i="1"/>
  <c r="E155" i="1" s="1"/>
  <c r="AE155" i="1"/>
  <c r="M155" i="1" s="1"/>
  <c r="W165" i="1"/>
  <c r="E165" i="1" s="1"/>
  <c r="AE165" i="1"/>
  <c r="M165" i="1" s="1"/>
  <c r="AB206" i="1"/>
  <c r="J206" i="1" s="1"/>
  <c r="AE214" i="1"/>
  <c r="M214" i="1" s="1"/>
  <c r="Z216" i="1"/>
  <c r="H216" i="1" s="1"/>
  <c r="Z78" i="1"/>
  <c r="H78" i="1" s="1"/>
  <c r="V106" i="1"/>
  <c r="D106" i="1" s="1"/>
  <c r="AD106" i="1"/>
  <c r="L106" i="1" s="1"/>
  <c r="Z195" i="1"/>
  <c r="H195" i="1" s="1"/>
  <c r="X200" i="1"/>
  <c r="F200" i="1" s="1"/>
  <c r="AF200" i="1"/>
  <c r="N200" i="1" s="1"/>
  <c r="U212" i="1"/>
  <c r="C212" i="1" s="1"/>
  <c r="AC212" i="1"/>
  <c r="K212" i="1" s="1"/>
  <c r="AA78" i="1"/>
  <c r="I78" i="1" s="1"/>
  <c r="W106" i="1"/>
  <c r="E106" i="1" s="1"/>
  <c r="AE106" i="1"/>
  <c r="M106" i="1" s="1"/>
  <c r="AA195" i="1"/>
  <c r="I195" i="1" s="1"/>
  <c r="Y200" i="1"/>
  <c r="G200" i="1" s="1"/>
  <c r="AG200" i="1"/>
  <c r="O200" i="1" s="1"/>
  <c r="AB78" i="1"/>
  <c r="J78" i="1" s="1"/>
  <c r="X106" i="1"/>
  <c r="F106" i="1" s="1"/>
  <c r="AF106" i="1"/>
  <c r="N106" i="1" s="1"/>
  <c r="AB195" i="1"/>
  <c r="J195" i="1" s="1"/>
  <c r="Z200" i="1"/>
  <c r="H200" i="1" s="1"/>
  <c r="U78" i="1"/>
  <c r="C78" i="1" s="1"/>
  <c r="AC78" i="1"/>
  <c r="K78" i="1" s="1"/>
  <c r="Y106" i="1"/>
  <c r="G106" i="1" s="1"/>
  <c r="AG106" i="1"/>
  <c r="O106" i="1" s="1"/>
  <c r="U195" i="1"/>
  <c r="C195" i="1" s="1"/>
  <c r="AC195" i="1"/>
  <c r="K195" i="1" s="1"/>
  <c r="Z106" i="1"/>
  <c r="H106" i="1" s="1"/>
</calcChain>
</file>

<file path=xl/sharedStrings.xml><?xml version="1.0" encoding="utf-8"?>
<sst xmlns="http://schemas.openxmlformats.org/spreadsheetml/2006/main" count="479" uniqueCount="479">
  <si>
    <t>Income Statement</t>
  </si>
  <si>
    <t>Argenta Apartments</t>
  </si>
  <si>
    <t>Accrual Basis</t>
  </si>
  <si>
    <t>Jan 2021 - Dec 2021</t>
  </si>
  <si>
    <t>Account</t>
  </si>
  <si>
    <t>Account Name</t>
  </si>
  <si>
    <t>Income Statement: GL Account Type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</si>
  <si>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</si>
  <si>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</si>
  <si>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</si>
  <si>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</si>
  <si>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</si>
  <si>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</si>
  <si>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</si>
  <si>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</si>
  <si>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</si>
  <si>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</si>
  <si>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</si>
  <si>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</si>
  <si>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</si>
  <si>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</si>
  <si>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</si>
  <si>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</si>
  <si>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</si>
  <si>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</si>
  <si>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</si>
  <si>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</si>
  <si>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</si>
  <si>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</si>
  <si>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</si>
  <si>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</si>
  <si>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</si>
  <si>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</si>
  <si>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</si>
  <si>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</si>
  <si>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</si>
  <si>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Total Operating Income</t>
  </si>
  <si>
    <t>Net Rental Income</t>
  </si>
  <si>
    <t>Rent Potential</t>
  </si>
  <si>
    <t>4002</t>
  </si>
  <si>
    <t>Gross Potential Rent</t>
  </si>
  <si>
    <t>Argenta Apartments</t>
  </si>
  <si>
    <t>4003</t>
  </si>
  <si>
    <t>Loss/Gain to Lease</t>
  </si>
  <si>
    <t>Argenta Apartments</t>
  </si>
  <si>
    <t>Gross Scheduled Rent</t>
  </si>
  <si>
    <t>Income/Revenue Adjustments</t>
  </si>
  <si>
    <t>4004</t>
  </si>
  <si>
    <t>Vacancy</t>
  </si>
  <si>
    <t>Argenta Apartments</t>
  </si>
  <si>
    <t>4022</t>
  </si>
  <si>
    <t>Concessions</t>
  </si>
  <si>
    <t>Argenta Apartments</t>
  </si>
  <si>
    <t>4024</t>
  </si>
  <si>
    <t>Bad Debt Write Off</t>
  </si>
  <si>
    <t>Argenta Apartments</t>
  </si>
  <si>
    <t>4026</t>
  </si>
  <si>
    <t>Collections- Bad Debt Collected</t>
  </si>
  <si>
    <t>Argenta Apartments</t>
  </si>
  <si>
    <t>4027</t>
  </si>
  <si>
    <t>Non-Revenue Unit/Model</t>
  </si>
  <si>
    <t>Argenta Apartments</t>
  </si>
  <si>
    <t>4029</t>
  </si>
  <si>
    <t>Employee Rent Discount</t>
  </si>
  <si>
    <t>Argenta Apartments</t>
  </si>
  <si>
    <t>Income/Revenue Adjustments</t>
  </si>
  <si>
    <t>Net Rental Income</t>
  </si>
  <si>
    <t>Non-Rental Income</t>
  </si>
  <si>
    <t>Other Income &amp; Monthly Charges</t>
  </si>
  <si>
    <t>4113</t>
  </si>
  <si>
    <t>Pet Rent</t>
  </si>
  <si>
    <t>Argenta Apartments</t>
  </si>
  <si>
    <t>4116</t>
  </si>
  <si>
    <t>Internet/Cable Income - Resident</t>
  </si>
  <si>
    <t>Argenta Apartments</t>
  </si>
  <si>
    <t>4520</t>
  </si>
  <si>
    <t>MTM Rent</t>
  </si>
  <si>
    <t>Argenta Apartments</t>
  </si>
  <si>
    <t>4560</t>
  </si>
  <si>
    <t>Miscellaneous Non-Tenant Income</t>
  </si>
  <si>
    <t>Argenta Apartments</t>
  </si>
  <si>
    <t>Other Income &amp; Monthly Charges</t>
  </si>
  <si>
    <t>Utility Fees/Charges</t>
  </si>
  <si>
    <t>4411</t>
  </si>
  <si>
    <t>Resident Trash Charge</t>
  </si>
  <si>
    <t>Argenta Apartments</t>
  </si>
  <si>
    <t>4412</t>
  </si>
  <si>
    <t>Resident Water Charge</t>
  </si>
  <si>
    <t>Argenta Apartments</t>
  </si>
  <si>
    <t>4413</t>
  </si>
  <si>
    <t>Resident Sewer Charge</t>
  </si>
  <si>
    <t>Argenta Apartments</t>
  </si>
  <si>
    <t>4414</t>
  </si>
  <si>
    <t>Resident Water and Sewer Charge</t>
  </si>
  <si>
    <t>Argenta Apartments</t>
  </si>
  <si>
    <t>4415</t>
  </si>
  <si>
    <t>Resident Gas Charge</t>
  </si>
  <si>
    <t>Argenta Apartments</t>
  </si>
  <si>
    <t>4416</t>
  </si>
  <si>
    <t>Resident Electric Charge</t>
  </si>
  <si>
    <t>Argenta Apartments</t>
  </si>
  <si>
    <t>4417</t>
  </si>
  <si>
    <t>Resident CAM Charge</t>
  </si>
  <si>
    <t>Argenta Apartments</t>
  </si>
  <si>
    <t>4418</t>
  </si>
  <si>
    <t>Resident Telephone Charge</t>
  </si>
  <si>
    <t>Argenta Apartments</t>
  </si>
  <si>
    <t>4419</t>
  </si>
  <si>
    <t>Utility Service Fee Income</t>
  </si>
  <si>
    <t>Argenta Apartments</t>
  </si>
  <si>
    <t>4421</t>
  </si>
  <si>
    <t>Utility Transfer Fee- Move In</t>
  </si>
  <si>
    <t>Argenta Apartments</t>
  </si>
  <si>
    <t>Utility Fees/Charges</t>
  </si>
  <si>
    <t>Misc Income - Tenant Fees</t>
  </si>
  <si>
    <t>4210</t>
  </si>
  <si>
    <t>Administrative Leasing Fee</t>
  </si>
  <si>
    <t>Argenta Apartments</t>
  </si>
  <si>
    <t>4211</t>
  </si>
  <si>
    <t>Application Fee</t>
  </si>
  <si>
    <t>Argenta Apartments</t>
  </si>
  <si>
    <t>4214</t>
  </si>
  <si>
    <t>Late Fee</t>
  </si>
  <si>
    <t>Argenta Apartments</t>
  </si>
  <si>
    <t>4216</t>
  </si>
  <si>
    <t>Non Refundable Pet Fee</t>
  </si>
  <si>
    <t>Argenta Apartments</t>
  </si>
  <si>
    <t>4217</t>
  </si>
  <si>
    <t>Lease Termination Fee</t>
  </si>
  <si>
    <t>Argenta Apartments</t>
  </si>
  <si>
    <t>4218</t>
  </si>
  <si>
    <t>Transfer Unit Fee</t>
  </si>
  <si>
    <t>Argenta Apartments</t>
  </si>
  <si>
    <t>4219</t>
  </si>
  <si>
    <t>Amenity Usage/Guest Suite Income</t>
  </si>
  <si>
    <t>Argenta Apartments</t>
  </si>
  <si>
    <t>Misc Income - Tenant Fees</t>
  </si>
  <si>
    <t>Reimbursement Charges</t>
  </si>
  <si>
    <t>4312</t>
  </si>
  <si>
    <t>Resident Pest Control</t>
  </si>
  <si>
    <t>Argenta Apartments</t>
  </si>
  <si>
    <t>4313</t>
  </si>
  <si>
    <t>Resident Real Estate Tax</t>
  </si>
  <si>
    <t>Argenta Apartments</t>
  </si>
  <si>
    <t>4315</t>
  </si>
  <si>
    <t>Legal and Eviction Costs</t>
  </si>
  <si>
    <t>Argenta Apartments</t>
  </si>
  <si>
    <t>4316</t>
  </si>
  <si>
    <t>NSF Charge / Bank Charges</t>
  </si>
  <si>
    <t>Argenta Apartments</t>
  </si>
  <si>
    <t>4317</t>
  </si>
  <si>
    <t>Forfeited Deposit Unit Cleaning, Repair</t>
  </si>
  <si>
    <t>Argenta Apartments</t>
  </si>
  <si>
    <t>Reimbursement Charges</t>
  </si>
  <si>
    <t>Non-Rental Income</t>
  </si>
  <si>
    <t>Total Operating Income</t>
  </si>
  <si>
    <t>Total Operating Expense</t>
  </si>
  <si>
    <t>Controllable Expenses</t>
  </si>
  <si>
    <t>Utilities</t>
  </si>
  <si>
    <t>6410</t>
  </si>
  <si>
    <t>Electricity</t>
  </si>
  <si>
    <t>Argenta Apartments</t>
  </si>
  <si>
    <t>6411</t>
  </si>
  <si>
    <t>Electric - Vacant</t>
  </si>
  <si>
    <t>Argenta Apartments</t>
  </si>
  <si>
    <t>6412</t>
  </si>
  <si>
    <t>Gas</t>
  </si>
  <si>
    <t>Argenta Apartments</t>
  </si>
  <si>
    <t>6414</t>
  </si>
  <si>
    <t>Water &amp; Sewer</t>
  </si>
  <si>
    <t>Argenta Apartments</t>
  </si>
  <si>
    <t>6417</t>
  </si>
  <si>
    <t>Telephone</t>
  </si>
  <si>
    <t>Argenta Apartments</t>
  </si>
  <si>
    <t>6418</t>
  </si>
  <si>
    <t>Trash</t>
  </si>
  <si>
    <t>Argenta Apartments</t>
  </si>
  <si>
    <t>Utilities</t>
  </si>
  <si>
    <t>Payroll</t>
  </si>
  <si>
    <t>Property Payroll</t>
  </si>
  <si>
    <t>6311</t>
  </si>
  <si>
    <t>Payroll- Community Manager Salary</t>
  </si>
  <si>
    <t>Argenta Apartments</t>
  </si>
  <si>
    <t>6312</t>
  </si>
  <si>
    <t>Payroll- Assistant Manager</t>
  </si>
  <si>
    <t>Argenta Apartments</t>
  </si>
  <si>
    <t>6313</t>
  </si>
  <si>
    <t>Payroll- Leasing</t>
  </si>
  <si>
    <t>Argenta Apartments</t>
  </si>
  <si>
    <t>6317</t>
  </si>
  <si>
    <t>Payroll- Admin</t>
  </si>
  <si>
    <t>Argenta Apartments</t>
  </si>
  <si>
    <t>6318</t>
  </si>
  <si>
    <t>Payroll- Office Overtime</t>
  </si>
  <si>
    <t>Argenta Apartments</t>
  </si>
  <si>
    <t>6320</t>
  </si>
  <si>
    <t>Payroll- Bonus/Incentives- Office</t>
  </si>
  <si>
    <t>Argenta Apartments</t>
  </si>
  <si>
    <t>6321</t>
  </si>
  <si>
    <t>Payroll- Employer Taxes- Office</t>
  </si>
  <si>
    <t>Argenta Apartments</t>
  </si>
  <si>
    <t>6325</t>
  </si>
  <si>
    <t>Payroll- Leasing Commissions</t>
  </si>
  <si>
    <t>Argenta Apartments</t>
  </si>
  <si>
    <t>Property Payroll</t>
  </si>
  <si>
    <t>Maintenance Payroll</t>
  </si>
  <si>
    <t>6351</t>
  </si>
  <si>
    <t>Payroll- Maintenance Supervisor</t>
  </si>
  <si>
    <t>Argenta Apartments</t>
  </si>
  <si>
    <t>6352</t>
  </si>
  <si>
    <t>Payroll- Maintenance Technician</t>
  </si>
  <si>
    <t>Argenta Apartments</t>
  </si>
  <si>
    <t>6354</t>
  </si>
  <si>
    <t>Payroll- Maintenance Overtime</t>
  </si>
  <si>
    <t>Argenta Apartments</t>
  </si>
  <si>
    <t>6355</t>
  </si>
  <si>
    <t>Payroll- Maintenance Temp Labor</t>
  </si>
  <si>
    <t>Argenta Apartments</t>
  </si>
  <si>
    <t>6358</t>
  </si>
  <si>
    <t>Payroll - Employer Taxes- Maintenance</t>
  </si>
  <si>
    <t>Argenta Apartments</t>
  </si>
  <si>
    <t>Maintenance Payroll</t>
  </si>
  <si>
    <t>Payroll- Expenses/Deductions - Office</t>
  </si>
  <si>
    <t>6041</t>
  </si>
  <si>
    <t>Medical Benefits</t>
  </si>
  <si>
    <t>Argenta Apartments</t>
  </si>
  <si>
    <t>6051</t>
  </si>
  <si>
    <t>Workers Comp</t>
  </si>
  <si>
    <t>Argenta Apartments</t>
  </si>
  <si>
    <t>6052</t>
  </si>
  <si>
    <t>401K</t>
  </si>
  <si>
    <t>Argenta Apartments</t>
  </si>
  <si>
    <t>Payroll- Expenses/Deductions - Office</t>
  </si>
  <si>
    <t>Payroll</t>
  </si>
  <si>
    <t>Contract Services</t>
  </si>
  <si>
    <t>6711</t>
  </si>
  <si>
    <t>Exterminator/Pest</t>
  </si>
  <si>
    <t>Argenta Apartments</t>
  </si>
  <si>
    <t>6712</t>
  </si>
  <si>
    <t>Fire &amp; Safety - Inspections, Service</t>
  </si>
  <si>
    <t>Argenta Apartments</t>
  </si>
  <si>
    <t>6713</t>
  </si>
  <si>
    <t>Janitorial</t>
  </si>
  <si>
    <t>Argenta Apartments</t>
  </si>
  <si>
    <t>6714</t>
  </si>
  <si>
    <t>Landscaping</t>
  </si>
  <si>
    <t>Argenta Apartments</t>
  </si>
  <si>
    <t>6715</t>
  </si>
  <si>
    <t>Pool Services</t>
  </si>
  <si>
    <t>Argenta Apartments</t>
  </si>
  <si>
    <t>6718</t>
  </si>
  <si>
    <t>Security Service</t>
  </si>
  <si>
    <t>Argenta Apartments</t>
  </si>
  <si>
    <t>6719</t>
  </si>
  <si>
    <t>Alarm Monitoring- Contract</t>
  </si>
  <si>
    <t>Argenta Apartments</t>
  </si>
  <si>
    <t>6720</t>
  </si>
  <si>
    <t>Contract- Fitness Center Equip.</t>
  </si>
  <si>
    <t>Argenta Apartments</t>
  </si>
  <si>
    <t>6721</t>
  </si>
  <si>
    <t>Other- Contract Services</t>
  </si>
  <si>
    <t>Argenta Apartments</t>
  </si>
  <si>
    <t>Contract Services</t>
  </si>
  <si>
    <t>Repairs and Maintenance</t>
  </si>
  <si>
    <t>6422</t>
  </si>
  <si>
    <t>Hauling/Bulk Item Removal</t>
  </si>
  <si>
    <t>Argenta Apartments</t>
  </si>
  <si>
    <t>6683</t>
  </si>
  <si>
    <t>Janitorial R&amp;M</t>
  </si>
  <si>
    <t>Argenta Apartments</t>
  </si>
  <si>
    <t>6810</t>
  </si>
  <si>
    <t>Appliance Parts &amp; Repairs</t>
  </si>
  <si>
    <t>Argenta Apartments</t>
  </si>
  <si>
    <t>6811</t>
  </si>
  <si>
    <t>Lighting and Electrical Supplies</t>
  </si>
  <si>
    <t>Argenta Apartments</t>
  </si>
  <si>
    <t>6812</t>
  </si>
  <si>
    <t>Hardware, Locks and Keys</t>
  </si>
  <si>
    <t>Argenta Apartments</t>
  </si>
  <si>
    <t>6813</t>
  </si>
  <si>
    <t>Plumbing Supplies</t>
  </si>
  <si>
    <t>Argenta Apartments</t>
  </si>
  <si>
    <t>6814</t>
  </si>
  <si>
    <t>Glass &amp; Window Replacement</t>
  </si>
  <si>
    <t>Argenta Apartments</t>
  </si>
  <si>
    <t>6815</t>
  </si>
  <si>
    <t>HVAC Services &amp; Repairs</t>
  </si>
  <si>
    <t>Argenta Apartments</t>
  </si>
  <si>
    <t>6817</t>
  </si>
  <si>
    <t>Cleaning Supplies</t>
  </si>
  <si>
    <t>Argenta Apartments</t>
  </si>
  <si>
    <t>6818</t>
  </si>
  <si>
    <t>Equipment and Tools</t>
  </si>
  <si>
    <t>Argenta Apartments</t>
  </si>
  <si>
    <t>6820</t>
  </si>
  <si>
    <t>Plumbing &amp; Sewer Service / Repairs</t>
  </si>
  <si>
    <t>Argenta Apartments</t>
  </si>
  <si>
    <t>6821</t>
  </si>
  <si>
    <t>Building &amp; Common Area Repairs</t>
  </si>
  <si>
    <t>Argenta Apartments</t>
  </si>
  <si>
    <t>6825</t>
  </si>
  <si>
    <t>Electrical Repairs</t>
  </si>
  <si>
    <t>Argenta Apartments</t>
  </si>
  <si>
    <t>6826</t>
  </si>
  <si>
    <t>Roof/Gutter Repairs</t>
  </si>
  <si>
    <t>Argenta Apartments</t>
  </si>
  <si>
    <t>6827</t>
  </si>
  <si>
    <t>Drywall/Paint Repair</t>
  </si>
  <si>
    <t>Argenta Apartments</t>
  </si>
  <si>
    <t>6831</t>
  </si>
  <si>
    <t>Landscaping and Irrigation Repair</t>
  </si>
  <si>
    <t>Argenta Apartments</t>
  </si>
  <si>
    <t>6832</t>
  </si>
  <si>
    <t>Pool Repair</t>
  </si>
  <si>
    <t>Argenta Apartments</t>
  </si>
  <si>
    <t>6834</t>
  </si>
  <si>
    <t>Fire/Life Safety R&amp;M</t>
  </si>
  <si>
    <t>Argenta Apartments</t>
  </si>
  <si>
    <t>6835</t>
  </si>
  <si>
    <t>HVAC Supplies</t>
  </si>
  <si>
    <t>Argenta Apartments</t>
  </si>
  <si>
    <t>6940</t>
  </si>
  <si>
    <t>Amenities R+M</t>
  </si>
  <si>
    <t>Argenta Apartments</t>
  </si>
  <si>
    <t>6944</t>
  </si>
  <si>
    <t>Water Extraction</t>
  </si>
  <si>
    <t>Argenta Apartments</t>
  </si>
  <si>
    <t>6946</t>
  </si>
  <si>
    <t>Golf Carts/Vehicle Maintenance</t>
  </si>
  <si>
    <t>Argenta Apartments</t>
  </si>
  <si>
    <t>Repairs and Maintenance</t>
  </si>
  <si>
    <t>Turnover</t>
  </si>
  <si>
    <t>6610</t>
  </si>
  <si>
    <t>Turnover Contract Maintenance</t>
  </si>
  <si>
    <t>Argenta Apartments</t>
  </si>
  <si>
    <t>6611</t>
  </si>
  <si>
    <t>Turnover- Carpet/Floor Cleaning</t>
  </si>
  <si>
    <t>Argenta Apartments</t>
  </si>
  <si>
    <t>6612</t>
  </si>
  <si>
    <t>Turnover- Contract Cleaning</t>
  </si>
  <si>
    <t>Argenta Apartments</t>
  </si>
  <si>
    <t>6613</t>
  </si>
  <si>
    <t>Turnover- Tub/Counter Refinish/Repair</t>
  </si>
  <si>
    <t>Argenta Apartments</t>
  </si>
  <si>
    <t>6614</t>
  </si>
  <si>
    <t>Turnover- Flooring Repairs</t>
  </si>
  <si>
    <t>Argenta Apartments</t>
  </si>
  <si>
    <t>6615</t>
  </si>
  <si>
    <t>Turnover- Drapery/Blinds Cleaning</t>
  </si>
  <si>
    <t>Argenta Apartments</t>
  </si>
  <si>
    <t>6616</t>
  </si>
  <si>
    <t>Turnover- Supplies</t>
  </si>
  <si>
    <t>Argenta Apartments</t>
  </si>
  <si>
    <t>6617</t>
  </si>
  <si>
    <t>Turnover- Paint and Supplies</t>
  </si>
  <si>
    <t>Argenta Apartments</t>
  </si>
  <si>
    <t>6618</t>
  </si>
  <si>
    <t>Turnover- Drapery/Blinds Replacements</t>
  </si>
  <si>
    <t>Argenta Apartments</t>
  </si>
  <si>
    <t>Turnover</t>
  </si>
  <si>
    <t>Marketing</t>
  </si>
  <si>
    <t>6110</t>
  </si>
  <si>
    <t>Advertising Internet</t>
  </si>
  <si>
    <t>Argenta Apartments</t>
  </si>
  <si>
    <t>6111</t>
  </si>
  <si>
    <t>Resident Referrals</t>
  </si>
  <si>
    <t>Argenta Apartments</t>
  </si>
  <si>
    <t>6112</t>
  </si>
  <si>
    <t>Resident Good Will</t>
  </si>
  <si>
    <t>Argenta Apartments</t>
  </si>
  <si>
    <t>6113</t>
  </si>
  <si>
    <t>Banners/Flyers etc</t>
  </si>
  <si>
    <t>Argenta Apartments</t>
  </si>
  <si>
    <t>6114</t>
  </si>
  <si>
    <t>Collateral/SWAG</t>
  </si>
  <si>
    <t>Argenta Apartments</t>
  </si>
  <si>
    <t>6226</t>
  </si>
  <si>
    <t>Web Site Maintenance</t>
  </si>
  <si>
    <t>Argenta Apartments</t>
  </si>
  <si>
    <t>6243</t>
  </si>
  <si>
    <t>Reputation Management</t>
  </si>
  <si>
    <t>Argenta Apartments</t>
  </si>
  <si>
    <t>Marketing</t>
  </si>
  <si>
    <t>Administrative Expenses</t>
  </si>
  <si>
    <t>6210</t>
  </si>
  <si>
    <t>HOA Dues</t>
  </si>
  <si>
    <t>Argenta Apartments</t>
  </si>
  <si>
    <t>6212</t>
  </si>
  <si>
    <t>Applications Fees / Credit Check</t>
  </si>
  <si>
    <t>Argenta Apartments</t>
  </si>
  <si>
    <t>6214</t>
  </si>
  <si>
    <t>Bank Fees</t>
  </si>
  <si>
    <t>Argenta Apartments</t>
  </si>
  <si>
    <t>6215</t>
  </si>
  <si>
    <t>Computer Supplies and Repairs</t>
  </si>
  <si>
    <t>Argenta Apartments</t>
  </si>
  <si>
    <t>6217</t>
  </si>
  <si>
    <t>Education and Seminars</t>
  </si>
  <si>
    <t>Argenta Apartments</t>
  </si>
  <si>
    <t>6220</t>
  </si>
  <si>
    <t>Leasing Office/Equipment Expenses</t>
  </si>
  <si>
    <t>Argenta Apartments</t>
  </si>
  <si>
    <t>6221</t>
  </si>
  <si>
    <t>Licenses and Permits</t>
  </si>
  <si>
    <t>Argenta Apartments</t>
  </si>
  <si>
    <t>6222</t>
  </si>
  <si>
    <t>Meals and Meetings</t>
  </si>
  <si>
    <t>Argenta Apartments</t>
  </si>
  <si>
    <t>6223</t>
  </si>
  <si>
    <t>Postage and Delivery</t>
  </si>
  <si>
    <t>Argenta Apartments</t>
  </si>
  <si>
    <t>6224</t>
  </si>
  <si>
    <t>Merchant Account Fees</t>
  </si>
  <si>
    <t>Argenta Apartments</t>
  </si>
  <si>
    <t>6225</t>
  </si>
  <si>
    <t>Supplies Office</t>
  </si>
  <si>
    <t>Argenta Apartments</t>
  </si>
  <si>
    <t>6228</t>
  </si>
  <si>
    <t>Uniforms</t>
  </si>
  <si>
    <t>Argenta Apartments</t>
  </si>
  <si>
    <t>6230</t>
  </si>
  <si>
    <t>Property Management Software</t>
  </si>
  <si>
    <t>Argenta Apartments</t>
  </si>
  <si>
    <t>6230-1</t>
  </si>
  <si>
    <t>Property Management Softare Expense</t>
  </si>
  <si>
    <t>Argenta Apartments</t>
  </si>
  <si>
    <t>6230-2</t>
  </si>
  <si>
    <t>Software - Real Page BI/PAB</t>
  </si>
  <si>
    <t>Argenta Apartments</t>
  </si>
  <si>
    <t>6232</t>
  </si>
  <si>
    <t>Dues and Subscriptions</t>
  </si>
  <si>
    <t>Argenta Apartments</t>
  </si>
  <si>
    <t>6233</t>
  </si>
  <si>
    <t>Copier Lease and Supplies</t>
  </si>
  <si>
    <t>Argenta Apartments</t>
  </si>
  <si>
    <t>6237</t>
  </si>
  <si>
    <t>Security Monitoring</t>
  </si>
  <si>
    <t>Argenta Apartments</t>
  </si>
  <si>
    <t>6239</t>
  </si>
  <si>
    <t>Employee Reimbursements</t>
  </si>
  <si>
    <t>Argenta Apartments</t>
  </si>
  <si>
    <t>6246</t>
  </si>
  <si>
    <t>Answering Service</t>
  </si>
  <si>
    <t>Argenta Apartments</t>
  </si>
  <si>
    <t>Administrative Expenses</t>
  </si>
  <si>
    <t>Legal &amp; Professional Fees</t>
  </si>
  <si>
    <t>6002</t>
  </si>
  <si>
    <t>Annual Reports, Filing Fees, LLC,</t>
  </si>
  <si>
    <t>Argenta Apartments</t>
  </si>
  <si>
    <t>6005</t>
  </si>
  <si>
    <t>Legal Fees</t>
  </si>
  <si>
    <t>Argenta Apartments</t>
  </si>
  <si>
    <t>Legal &amp; Professional Fees</t>
  </si>
  <si>
    <t>Controllable Expenses</t>
  </si>
  <si>
    <t>Non-Controllable Expense</t>
  </si>
  <si>
    <t>Property Management Fee</t>
  </si>
  <si>
    <t>6007</t>
  </si>
  <si>
    <t>Management Fee Expense</t>
  </si>
  <si>
    <t>Argenta Apartments</t>
  </si>
  <si>
    <t>Property Management Fee</t>
  </si>
  <si>
    <t>Insurance</t>
  </si>
  <si>
    <t>4311</t>
  </si>
  <si>
    <t>Building Protection Policy - Income</t>
  </si>
  <si>
    <t>Argenta Apartments</t>
  </si>
  <si>
    <t>6951</t>
  </si>
  <si>
    <t>Property / Casualty Insurance</t>
  </si>
  <si>
    <t>Argenta Apartments</t>
  </si>
  <si>
    <t>6954</t>
  </si>
  <si>
    <t>Building Protection Policy- Expense</t>
  </si>
  <si>
    <t>Argenta Apartments</t>
  </si>
  <si>
    <t>Insurance</t>
  </si>
  <si>
    <t>Taxes</t>
  </si>
  <si>
    <t>6911</t>
  </si>
  <si>
    <t>Property Taxes</t>
  </si>
  <si>
    <t>Argenta Apartments</t>
  </si>
  <si>
    <t>Taxes</t>
  </si>
  <si>
    <t>Non-Controllable Expense</t>
  </si>
  <si>
    <t>Total Operating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</si>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</sst>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2" fillId="0" borderId="19" xfId="0" applyNumberFormat="1" applyFont="1" applyBorder="1" applyAlignment="1">
      <alignment vertical="center" indent="2"/>
    </xf>
    <xf numFmtId="49" fontId="2" fillId="0" borderId="20" xfId="0" applyNumberFormat="1" applyFont="1" applyBorder="1" applyAlignment="1">
      <alignment vertical="center" indent="3"/>
    </xf>
    <xf numFmtId="49" fontId="1" fillId="0" borderId="21" xfId="0" applyNumberFormat="1" applyFon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16"/>
  <sheetViews>
    <sheetView tabSelected="1" workbookViewId="0">
      <pane ySplit="7" topLeftCell="A8" activePane="bottomLeft" state="frozen"/>
      <selection pane="bottomLeft" activeCell="D11" sqref="D11"/>
    </sheetView>
  </sheetViews>
  <sheetFormatPr defaultRowHeight="15" x14ac:dyDescent="0.25"/>
  <cols>
    <col min="1" max="1" width="11.5703125" customWidth="1"/>
    <col min="2" max="2" width="52.28515625" customWidth="1"/>
    <col min="3" max="14" width="15.140625" customWidth="1"/>
    <col min="15" max="15" width="17.5703125" customWidth="1"/>
    <col min="17" max="17" width="15.140625" hidden="1" customWidth="1"/>
    <col min="18" max="18" width="22.28515625" hidden="1" customWidth="1"/>
    <col min="19" max="20" width="9.140625" hidden="1" customWidth="1"/>
    <col min="21" max="33" width="18.140625" hidden="1" customWidth="1"/>
  </cols>
  <sheetData>
    <row r="2" spans="1:33" ht="15.75" x14ac:dyDescent="0.25">
      <c r="A2" s="1" t="s">
        <v>0</v>
      </c>
    </row>
    <row r="3" spans="1:33" x14ac:dyDescent="0.25">
      <c r="A3" s="2" t="s">
        <v>1</v>
      </c>
    </row>
    <row r="4" spans="1:33" x14ac:dyDescent="0.25">
      <c r="A4" s="2" t="s">
        <v>2</v>
      </c>
    </row>
    <row r="5" spans="1:33" x14ac:dyDescent="0.25">
      <c r="A5" s="2" t="s">
        <v>3</v>
      </c>
    </row>
    <row r="7" spans="1:33" x14ac:dyDescent="0.25">
      <c r="A7" s="3" t="s">
        <v>4</v>
      </c>
      <c r="B7" s="3" t="s">
        <v>5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Q7" s="6" t="s">
        <v>6</v>
      </c>
      <c r="R7" s="5" t="s">
        <v>20</v>
      </c>
      <c r="S7" s="5" t="s">
        <v>21</v>
      </c>
      <c r="T7" s="6" t="s">
        <v>22</v>
      </c>
      <c r="U7" s="7" t="s">
        <v>23</v>
      </c>
      <c r="V7" s="7" t="s">
        <v>24</v>
      </c>
      <c r="W7" s="7" t="s">
        <v>25</v>
      </c>
      <c r="X7" s="7" t="s">
        <v>26</v>
      </c>
      <c r="Y7" s="7" t="s">
        <v>27</v>
      </c>
      <c r="Z7" s="7" t="s">
        <v>28</v>
      </c>
      <c r="AA7" s="7" t="s">
        <v>29</v>
      </c>
      <c r="AB7" s="7" t="s">
        <v>30</v>
      </c>
      <c r="AC7" s="7" t="s">
        <v>31</v>
      </c>
      <c r="AD7" s="7" t="s">
        <v>32</v>
      </c>
      <c r="AE7" s="7" t="s">
        <v>33</v>
      </c>
      <c r="AF7" s="7" t="s">
        <v>34</v>
      </c>
      <c r="AG7" s="7" t="s">
        <v>35</v>
      </c>
    </row>
    <row r="8" spans="1:33" x14ac:dyDescent="0.25">
      <c r="A8" s="13" t="s">
        <v>36</v>
      </c>
    </row>
    <row r="9" spans="1:33" x14ac:dyDescent="0.25">
      <c r="A9" s="18" t="s">
        <v>37</v>
      </c>
    </row>
    <row r="10" spans="1:33" x14ac:dyDescent="0.25">
      <c r="A10" s="19" t="s">
        <v>38</v>
      </c>
    </row>
    <row r="11" spans="1:33" x14ac:dyDescent="0.25">
      <c r="A11" s="21" t="s">
        <v>39</v>
      </c>
      <c r="B11" s="14" t="s">
        <v>40</v>
      </c>
      <c r="C11" s="17">
        <v>431280</v>
      </c>
      <c r="D11" s="17">
        <v>431587.1</v>
      </c>
      <c r="E11" s="17">
        <v>449200</v>
      </c>
      <c r="F11" s="17">
        <v>450180</v>
      </c>
      <c r="G11" s="17">
        <v>460369</v>
      </c>
      <c r="H11" s="17">
        <v>460369</v>
      </c>
      <c r="I11" s="17">
        <v>460369</v>
      </c>
      <c r="J11" s="17">
        <v>532010</v>
      </c>
      <c r="K11" s="17">
        <v>529990</v>
      </c>
      <c r="L11" s="17">
        <v>532010</v>
      </c>
      <c r="M11" s="17">
        <v>532010</v>
      </c>
      <c r="N11" s="17">
        <v>536690</v>
      </c>
      <c r="O11" s="17">
        <v>5806064.0999999996</v>
      </c>
      <c r="Q11" s="15">
        <v>4</v>
      </c>
      <c r="R11" s="14" t="s">
        <v>41</v>
      </c>
      <c r="U11" s="16">
        <f>IF(5 = Q11, C11 * -1, C11)</f>
        <v>431280</v>
      </c>
      <c r="V11" s="16">
        <f>IF(5 = Q11, D11 * -1, D11)</f>
        <v>431587.1</v>
      </c>
      <c r="W11" s="16">
        <f>IF(5 = Q11, E11 * -1, E11)</f>
        <v>449200</v>
      </c>
      <c r="X11" s="16">
        <f>IF(5 = Q11, F11 * -1, F11)</f>
        <v>450180</v>
      </c>
      <c r="Y11" s="16">
        <f>IF(5 = Q11, G11 * -1, G11)</f>
        <v>460369</v>
      </c>
      <c r="Z11" s="16">
        <f>IF(5 = Q11, H11 * -1, H11)</f>
        <v>460369</v>
      </c>
      <c r="AA11" s="16">
        <f>IF(5 = Q11, I11 * -1, I11)</f>
        <v>460369</v>
      </c>
      <c r="AB11" s="16">
        <f>IF(5 = Q11, J11 * -1, J11)</f>
        <v>532010</v>
      </c>
      <c r="AC11" s="16">
        <f>IF(5 = Q11, K11 * -1, K11)</f>
        <v>529990</v>
      </c>
      <c r="AD11" s="16">
        <f>IF(5 = Q11, L11 * -1, L11)</f>
        <v>532010</v>
      </c>
      <c r="AE11" s="16">
        <f>IF(5 = Q11, M11 * -1, M11)</f>
        <v>532010</v>
      </c>
      <c r="AF11" s="16">
        <f>IF(5 = Q11, N11 * -1, N11)</f>
        <v>536690</v>
      </c>
      <c r="AG11" s="16">
        <f>IF(5 = Q11, O11 * -1, O11)</f>
        <v>5806064.0999999996</v>
      </c>
    </row>
    <row r="12" spans="1:33" x14ac:dyDescent="0.25">
      <c r="A12" s="21" t="s">
        <v>42</v>
      </c>
      <c r="B12" s="14" t="s">
        <v>43</v>
      </c>
      <c r="C12" s="17">
        <v>-22991.15</v>
      </c>
      <c r="D12" s="17">
        <v>-21293.81</v>
      </c>
      <c r="E12" s="17">
        <v>-36762.400000000001</v>
      </c>
      <c r="F12" s="17">
        <v>-33701.4</v>
      </c>
      <c r="G12" s="17">
        <v>-40167.15</v>
      </c>
      <c r="H12" s="17">
        <v>-42392.29</v>
      </c>
      <c r="I12" s="17">
        <v>-31064.09</v>
      </c>
      <c r="J12" s="17">
        <v>-93371.18</v>
      </c>
      <c r="K12" s="17">
        <v>-86250.93</v>
      </c>
      <c r="L12" s="17">
        <v>-76978.070000000007</v>
      </c>
      <c r="M12" s="17">
        <v>-69353.919999999998</v>
      </c>
      <c r="N12" s="17">
        <v>-65473.71</v>
      </c>
      <c r="O12" s="17">
        <v>-619800.1</v>
      </c>
      <c r="Q12" s="15">
        <v>4</v>
      </c>
      <c r="R12" s="14" t="s">
        <v>44</v>
      </c>
      <c r="U12" s="16">
        <f>IF(5 = Q12, C12 * -1, C12)</f>
        <v>-22991.15</v>
      </c>
      <c r="V12" s="16">
        <f>IF(5 = Q12, D12 * -1, D12)</f>
        <v>-21293.81</v>
      </c>
      <c r="W12" s="16">
        <f>IF(5 = Q12, E12 * -1, E12)</f>
        <v>-36762.400000000001</v>
      </c>
      <c r="X12" s="16">
        <f>IF(5 = Q12, F12 * -1, F12)</f>
        <v>-33701.4</v>
      </c>
      <c r="Y12" s="16">
        <f>IF(5 = Q12, G12 * -1, G12)</f>
        <v>-40167.15</v>
      </c>
      <c r="Z12" s="16">
        <f>IF(5 = Q12, H12 * -1, H12)</f>
        <v>-42392.29</v>
      </c>
      <c r="AA12" s="16">
        <f>IF(5 = Q12, I12 * -1, I12)</f>
        <v>-31064.09</v>
      </c>
      <c r="AB12" s="16">
        <f>IF(5 = Q12, J12 * -1, J12)</f>
        <v>-93371.18</v>
      </c>
      <c r="AC12" s="16">
        <f>IF(5 = Q12, K12 * -1, K12)</f>
        <v>-86250.93</v>
      </c>
      <c r="AD12" s="16">
        <f>IF(5 = Q12, L12 * -1, L12)</f>
        <v>-76978.070000000007</v>
      </c>
      <c r="AE12" s="16">
        <f>IF(5 = Q12, M12 * -1, M12)</f>
        <v>-69353.919999999998</v>
      </c>
      <c r="AF12" s="16">
        <f>IF(5 = Q12, N12 * -1, N12)</f>
        <v>-65473.71</v>
      </c>
      <c r="AG12" s="16">
        <f>IF(5 = Q12, O12 * -1, O12)</f>
        <v>-619800.1</v>
      </c>
    </row>
    <row r="13" spans="1:33" x14ac:dyDescent="0.25">
      <c r="B13" s="12" t="s">
        <v>45</v>
      </c>
      <c r="C13" s="11">
        <f>IF(5 = Q13, U13 * -1, U13)</f>
        <v>408288.85</v>
      </c>
      <c r="D13" s="11">
        <f>IF(5 = Q13, V13 * -1, V13)</f>
        <v>410293.29</v>
      </c>
      <c r="E13" s="11">
        <f>IF(5 = Q13, W13 * -1, W13)</f>
        <v>412437.6</v>
      </c>
      <c r="F13" s="11">
        <f>IF(5 = Q13, X13 * -1, X13)</f>
        <v>416478.6</v>
      </c>
      <c r="G13" s="11">
        <f>IF(5 = Q13, Y13 * -1, Y13)</f>
        <v>420201.85</v>
      </c>
      <c r="H13" s="11">
        <f>IF(5 = Q13, Z13 * -1, Z13)</f>
        <v>417976.71</v>
      </c>
      <c r="I13" s="11">
        <f>IF(5 = Q13, AA13 * -1, AA13)</f>
        <v>429304.91</v>
      </c>
      <c r="J13" s="11">
        <f>IF(5 = Q13, AB13 * -1, AB13)</f>
        <v>438638.82</v>
      </c>
      <c r="K13" s="11">
        <f>IF(5 = Q13, AC13 * -1, AC13)</f>
        <v>443739.07</v>
      </c>
      <c r="L13" s="11">
        <f>IF(5 = Q13, AD13 * -1, AD13)</f>
        <v>455031.93</v>
      </c>
      <c r="M13" s="11">
        <f>IF(5 = Q13, AE13 * -1, AE13)</f>
        <v>462656.08</v>
      </c>
      <c r="N13" s="11">
        <f>IF(5 = Q13, AF13 * -1, AF13)</f>
        <v>471216.29</v>
      </c>
      <c r="O13" s="11">
        <f>IF(5 = Q13, AG13 * -1, AG13)</f>
        <v>5186264</v>
      </c>
      <c r="Q13" s="9">
        <v>4</v>
      </c>
      <c r="R13" s="8" t="str">
        <f>R12</f>
        <v>Argenta Apartments</v>
      </c>
      <c r="S13" s="8">
        <f>S12</f>
        <v>0</v>
      </c>
      <c r="T13" s="9">
        <f>T12</f>
        <v>0</v>
      </c>
      <c r="U13" s="10">
        <f t="shared" ref="U13:AG13" si="0">SUM(U11:U12)</f>
        <v>408288.85</v>
      </c>
      <c r="V13" s="10">
        <f t="shared" si="0"/>
        <v>410293.29</v>
      </c>
      <c r="W13" s="10">
        <f t="shared" si="0"/>
        <v>412437.6</v>
      </c>
      <c r="X13" s="10">
        <f t="shared" si="0"/>
        <v>416478.6</v>
      </c>
      <c r="Y13" s="10">
        <f t="shared" si="0"/>
        <v>420201.85</v>
      </c>
      <c r="Z13" s="10">
        <f t="shared" si="0"/>
        <v>417976.71</v>
      </c>
      <c r="AA13" s="10">
        <f t="shared" si="0"/>
        <v>429304.91</v>
      </c>
      <c r="AB13" s="10">
        <f t="shared" si="0"/>
        <v>438638.82</v>
      </c>
      <c r="AC13" s="10">
        <f t="shared" si="0"/>
        <v>443739.07</v>
      </c>
      <c r="AD13" s="10">
        <f t="shared" si="0"/>
        <v>455031.93</v>
      </c>
      <c r="AE13" s="10">
        <f t="shared" si="0"/>
        <v>462656.08</v>
      </c>
      <c r="AF13" s="10">
        <f t="shared" si="0"/>
        <v>471216.29</v>
      </c>
      <c r="AG13" s="10">
        <f t="shared" si="0"/>
        <v>5186264</v>
      </c>
    </row>
    <row r="15" spans="1:33" x14ac:dyDescent="0.25">
      <c r="A15" s="19" t="s">
        <v>46</v>
      </c>
    </row>
    <row r="16" spans="1:33" x14ac:dyDescent="0.25">
      <c r="A16" s="21" t="s">
        <v>47</v>
      </c>
      <c r="B16" s="14" t="s">
        <v>48</v>
      </c>
      <c r="C16" s="17">
        <v>-20407.07</v>
      </c>
      <c r="D16" s="17">
        <v>-26518.82</v>
      </c>
      <c r="E16" s="17">
        <v>-21444.6</v>
      </c>
      <c r="F16" s="17">
        <v>-18945.63</v>
      </c>
      <c r="G16" s="17">
        <v>-19411.07</v>
      </c>
      <c r="H16" s="17">
        <v>-17481.560000000001</v>
      </c>
      <c r="I16" s="17">
        <v>-17219.86</v>
      </c>
      <c r="J16" s="17">
        <v>-23161.59</v>
      </c>
      <c r="K16" s="17">
        <v>-15713.32</v>
      </c>
      <c r="L16" s="17">
        <v>-20343.88</v>
      </c>
      <c r="M16" s="17">
        <v>-29852.35</v>
      </c>
      <c r="N16" s="17">
        <v>-32741.14</v>
      </c>
      <c r="O16" s="17">
        <v>-263240.89</v>
      </c>
      <c r="Q16" s="15">
        <v>4</v>
      </c>
      <c r="R16" s="14" t="s">
        <v>49</v>
      </c>
      <c r="U16" s="16">
        <f t="shared" ref="U16:U21" si="1">IF(5 = Q16, C16 * -1, C16)</f>
        <v>-20407.07</v>
      </c>
      <c r="V16" s="16">
        <f t="shared" ref="V16:V21" si="2">IF(5 = Q16, D16 * -1, D16)</f>
        <v>-26518.82</v>
      </c>
      <c r="W16" s="16">
        <f t="shared" ref="W16:W21" si="3">IF(5 = Q16, E16 * -1, E16)</f>
        <v>-21444.6</v>
      </c>
      <c r="X16" s="16">
        <f t="shared" ref="X16:X21" si="4">IF(5 = Q16, F16 * -1, F16)</f>
        <v>-18945.63</v>
      </c>
      <c r="Y16" s="16">
        <f t="shared" ref="Y16:Y21" si="5">IF(5 = Q16, G16 * -1, G16)</f>
        <v>-19411.07</v>
      </c>
      <c r="Z16" s="16">
        <f t="shared" ref="Z16:Z21" si="6">IF(5 = Q16, H16 * -1, H16)</f>
        <v>-17481.560000000001</v>
      </c>
      <c r="AA16" s="16">
        <f t="shared" ref="AA16:AA21" si="7">IF(5 = Q16, I16 * -1, I16)</f>
        <v>-17219.86</v>
      </c>
      <c r="AB16" s="16">
        <f t="shared" ref="AB16:AB21" si="8">IF(5 = Q16, J16 * -1, J16)</f>
        <v>-23161.59</v>
      </c>
      <c r="AC16" s="16">
        <f t="shared" ref="AC16:AC21" si="9">IF(5 = Q16, K16 * -1, K16)</f>
        <v>-15713.32</v>
      </c>
      <c r="AD16" s="16">
        <f t="shared" ref="AD16:AD21" si="10">IF(5 = Q16, L16 * -1, L16)</f>
        <v>-20343.88</v>
      </c>
      <c r="AE16" s="16">
        <f t="shared" ref="AE16:AE21" si="11">IF(5 = Q16, M16 * -1, M16)</f>
        <v>-29852.35</v>
      </c>
      <c r="AF16" s="16">
        <f t="shared" ref="AF16:AF21" si="12">IF(5 = Q16, N16 * -1, N16)</f>
        <v>-32741.14</v>
      </c>
      <c r="AG16" s="16">
        <f t="shared" ref="AG16:AG21" si="13">IF(5 = Q16, O16 * -1, O16)</f>
        <v>-263240.89</v>
      </c>
    </row>
    <row r="17" spans="1:33" x14ac:dyDescent="0.25">
      <c r="A17" s="21" t="s">
        <v>50</v>
      </c>
      <c r="B17" s="14" t="s">
        <v>51</v>
      </c>
      <c r="C17" s="17">
        <v>-5956.45</v>
      </c>
      <c r="D17" s="17">
        <v>-2600</v>
      </c>
      <c r="E17" s="17">
        <v>-3250</v>
      </c>
      <c r="F17" s="17">
        <v>-450</v>
      </c>
      <c r="G17" s="17">
        <v>-850</v>
      </c>
      <c r="H17" s="17">
        <v>-250</v>
      </c>
      <c r="I17" s="17">
        <v>-50</v>
      </c>
      <c r="J17" s="17">
        <v>-115</v>
      </c>
      <c r="K17" s="17">
        <v>-1822.87</v>
      </c>
      <c r="L17" s="17">
        <v>-550</v>
      </c>
      <c r="M17" s="17">
        <v>-1253.3499999999999</v>
      </c>
      <c r="N17" s="17">
        <v>-1818.55</v>
      </c>
      <c r="O17" s="17">
        <v>-18966.22</v>
      </c>
      <c r="Q17" s="15">
        <v>4</v>
      </c>
      <c r="R17" s="14" t="s">
        <v>52</v>
      </c>
      <c r="U17" s="16">
        <f t="shared" si="1"/>
        <v>-5956.45</v>
      </c>
      <c r="V17" s="16">
        <f t="shared" si="2"/>
        <v>-2600</v>
      </c>
      <c r="W17" s="16">
        <f t="shared" si="3"/>
        <v>-3250</v>
      </c>
      <c r="X17" s="16">
        <f t="shared" si="4"/>
        <v>-450</v>
      </c>
      <c r="Y17" s="16">
        <f t="shared" si="5"/>
        <v>-850</v>
      </c>
      <c r="Z17" s="16">
        <f t="shared" si="6"/>
        <v>-250</v>
      </c>
      <c r="AA17" s="16">
        <f t="shared" si="7"/>
        <v>-50</v>
      </c>
      <c r="AB17" s="16">
        <f t="shared" si="8"/>
        <v>-115</v>
      </c>
      <c r="AC17" s="16">
        <f t="shared" si="9"/>
        <v>-1822.87</v>
      </c>
      <c r="AD17" s="16">
        <f t="shared" si="10"/>
        <v>-550</v>
      </c>
      <c r="AE17" s="16">
        <f t="shared" si="11"/>
        <v>-1253.3499999999999</v>
      </c>
      <c r="AF17" s="16">
        <f t="shared" si="12"/>
        <v>-1818.55</v>
      </c>
      <c r="AG17" s="16">
        <f t="shared" si="13"/>
        <v>-18966.22</v>
      </c>
    </row>
    <row r="18" spans="1:33" x14ac:dyDescent="0.25">
      <c r="A18" s="21" t="s">
        <v>53</v>
      </c>
      <c r="B18" s="14" t="s">
        <v>54</v>
      </c>
      <c r="C18" s="17">
        <v>-6037.88</v>
      </c>
      <c r="D18" s="17">
        <v>-3004.91</v>
      </c>
      <c r="E18" s="17">
        <v>-4216.92</v>
      </c>
      <c r="F18" s="17">
        <v>-7488.91</v>
      </c>
      <c r="G18" s="17">
        <v>-3959.54</v>
      </c>
      <c r="H18" s="17">
        <v>-12604.69</v>
      </c>
      <c r="I18" s="17">
        <v>-8026.36</v>
      </c>
      <c r="J18" s="17">
        <v>-1146.3</v>
      </c>
      <c r="K18" s="17">
        <v>-7026.4</v>
      </c>
      <c r="L18" s="17">
        <v>-2622.95</v>
      </c>
      <c r="M18" s="17">
        <v>-6543.12</v>
      </c>
      <c r="N18" s="17">
        <v>-4641.7299999999996</v>
      </c>
      <c r="O18" s="17">
        <v>-67319.710000000006</v>
      </c>
      <c r="Q18" s="15">
        <v>4</v>
      </c>
      <c r="R18" s="14" t="s">
        <v>55</v>
      </c>
      <c r="U18" s="16">
        <f t="shared" si="1"/>
        <v>-6037.88</v>
      </c>
      <c r="V18" s="16">
        <f t="shared" si="2"/>
        <v>-3004.91</v>
      </c>
      <c r="W18" s="16">
        <f t="shared" si="3"/>
        <v>-4216.92</v>
      </c>
      <c r="X18" s="16">
        <f t="shared" si="4"/>
        <v>-7488.91</v>
      </c>
      <c r="Y18" s="16">
        <f t="shared" si="5"/>
        <v>-3959.54</v>
      </c>
      <c r="Z18" s="16">
        <f t="shared" si="6"/>
        <v>-12604.69</v>
      </c>
      <c r="AA18" s="16">
        <f t="shared" si="7"/>
        <v>-8026.36</v>
      </c>
      <c r="AB18" s="16">
        <f t="shared" si="8"/>
        <v>-1146.3</v>
      </c>
      <c r="AC18" s="16">
        <f t="shared" si="9"/>
        <v>-7026.4</v>
      </c>
      <c r="AD18" s="16">
        <f t="shared" si="10"/>
        <v>-2622.95</v>
      </c>
      <c r="AE18" s="16">
        <f t="shared" si="11"/>
        <v>-6543.12</v>
      </c>
      <c r="AF18" s="16">
        <f t="shared" si="12"/>
        <v>-4641.7299999999996</v>
      </c>
      <c r="AG18" s="16">
        <f t="shared" si="13"/>
        <v>-67319.710000000006</v>
      </c>
    </row>
    <row r="19" spans="1:33" x14ac:dyDescent="0.25">
      <c r="A19" s="21" t="s">
        <v>56</v>
      </c>
      <c r="B19" s="14" t="s">
        <v>57</v>
      </c>
      <c r="C19" s="17">
        <v>1910.1</v>
      </c>
      <c r="D19" s="17">
        <v>300.93</v>
      </c>
      <c r="E19" s="17">
        <v>720.8</v>
      </c>
      <c r="F19" s="17">
        <v>1949.78</v>
      </c>
      <c r="G19" s="17">
        <v>3300.83</v>
      </c>
      <c r="H19" s="17">
        <v>5286.88</v>
      </c>
      <c r="I19" s="17">
        <v>52.63</v>
      </c>
      <c r="J19" s="17">
        <v>3033.94</v>
      </c>
      <c r="K19" s="17">
        <v>0</v>
      </c>
      <c r="L19" s="17">
        <v>822.07</v>
      </c>
      <c r="M19" s="17">
        <v>3116.66</v>
      </c>
      <c r="N19" s="17">
        <v>4928.5200000000004</v>
      </c>
      <c r="O19" s="17">
        <v>25423.14</v>
      </c>
      <c r="Q19" s="15">
        <v>4</v>
      </c>
      <c r="R19" s="14" t="s">
        <v>58</v>
      </c>
      <c r="U19" s="16">
        <f t="shared" si="1"/>
        <v>1910.1</v>
      </c>
      <c r="V19" s="16">
        <f t="shared" si="2"/>
        <v>300.93</v>
      </c>
      <c r="W19" s="16">
        <f t="shared" si="3"/>
        <v>720.8</v>
      </c>
      <c r="X19" s="16">
        <f t="shared" si="4"/>
        <v>1949.78</v>
      </c>
      <c r="Y19" s="16">
        <f t="shared" si="5"/>
        <v>3300.83</v>
      </c>
      <c r="Z19" s="16">
        <f t="shared" si="6"/>
        <v>5286.88</v>
      </c>
      <c r="AA19" s="16">
        <f t="shared" si="7"/>
        <v>52.63</v>
      </c>
      <c r="AB19" s="16">
        <f t="shared" si="8"/>
        <v>3033.94</v>
      </c>
      <c r="AC19" s="16">
        <f t="shared" si="9"/>
        <v>0</v>
      </c>
      <c r="AD19" s="16">
        <f t="shared" si="10"/>
        <v>822.07</v>
      </c>
      <c r="AE19" s="16">
        <f t="shared" si="11"/>
        <v>3116.66</v>
      </c>
      <c r="AF19" s="16">
        <f t="shared" si="12"/>
        <v>4928.5200000000004</v>
      </c>
      <c r="AG19" s="16">
        <f t="shared" si="13"/>
        <v>25423.14</v>
      </c>
    </row>
    <row r="20" spans="1:33" x14ac:dyDescent="0.25">
      <c r="A20" s="21" t="s">
        <v>59</v>
      </c>
      <c r="B20" s="14" t="s">
        <v>60</v>
      </c>
      <c r="C20" s="17">
        <v>-2220</v>
      </c>
      <c r="D20" s="17">
        <v>-2220</v>
      </c>
      <c r="E20" s="17">
        <v>-1140</v>
      </c>
      <c r="F20" s="17">
        <v>-1140</v>
      </c>
      <c r="G20" s="17">
        <v>-1140</v>
      </c>
      <c r="H20" s="17">
        <v>-1170</v>
      </c>
      <c r="I20" s="17">
        <v>-1170</v>
      </c>
      <c r="J20" s="17">
        <v>-2855</v>
      </c>
      <c r="K20" s="17">
        <v>-1375</v>
      </c>
      <c r="L20" s="17">
        <v>-1375</v>
      </c>
      <c r="M20" s="17">
        <v>-1375</v>
      </c>
      <c r="N20" s="17">
        <v>-1375</v>
      </c>
      <c r="O20" s="17">
        <v>-18555</v>
      </c>
      <c r="Q20" s="15">
        <v>4</v>
      </c>
      <c r="R20" s="14" t="s">
        <v>61</v>
      </c>
      <c r="U20" s="16">
        <f t="shared" si="1"/>
        <v>-2220</v>
      </c>
      <c r="V20" s="16">
        <f t="shared" si="2"/>
        <v>-2220</v>
      </c>
      <c r="W20" s="16">
        <f t="shared" si="3"/>
        <v>-1140</v>
      </c>
      <c r="X20" s="16">
        <f t="shared" si="4"/>
        <v>-1140</v>
      </c>
      <c r="Y20" s="16">
        <f t="shared" si="5"/>
        <v>-1140</v>
      </c>
      <c r="Z20" s="16">
        <f t="shared" si="6"/>
        <v>-1170</v>
      </c>
      <c r="AA20" s="16">
        <f t="shared" si="7"/>
        <v>-1170</v>
      </c>
      <c r="AB20" s="16">
        <f t="shared" si="8"/>
        <v>-2855</v>
      </c>
      <c r="AC20" s="16">
        <f t="shared" si="9"/>
        <v>-1375</v>
      </c>
      <c r="AD20" s="16">
        <f t="shared" si="10"/>
        <v>-1375</v>
      </c>
      <c r="AE20" s="16">
        <f t="shared" si="11"/>
        <v>-1375</v>
      </c>
      <c r="AF20" s="16">
        <f t="shared" si="12"/>
        <v>-1375</v>
      </c>
      <c r="AG20" s="16">
        <f t="shared" si="13"/>
        <v>-18555</v>
      </c>
    </row>
    <row r="21" spans="1:33" x14ac:dyDescent="0.25">
      <c r="A21" s="21" t="s">
        <v>62</v>
      </c>
      <c r="B21" s="14" t="s">
        <v>63</v>
      </c>
      <c r="C21" s="17">
        <v>-409.6</v>
      </c>
      <c r="D21" s="17">
        <v>-360.01</v>
      </c>
      <c r="E21" s="17">
        <v>-466.8</v>
      </c>
      <c r="F21" s="17">
        <v>-523.89</v>
      </c>
      <c r="G21" s="17">
        <v>-466.8</v>
      </c>
      <c r="H21" s="17">
        <v>-209.8</v>
      </c>
      <c r="I21" s="17">
        <v>-419.8</v>
      </c>
      <c r="J21" s="17">
        <v>-324.95999999999998</v>
      </c>
      <c r="K21" s="17">
        <v>-1485.8</v>
      </c>
      <c r="L21" s="17">
        <v>-2240.77</v>
      </c>
      <c r="M21" s="17">
        <v>-2123.8000000000002</v>
      </c>
      <c r="N21" s="17">
        <v>-2123.8000000000002</v>
      </c>
      <c r="O21" s="17">
        <v>-11155.83</v>
      </c>
      <c r="Q21" s="15">
        <v>4</v>
      </c>
      <c r="R21" s="14" t="s">
        <v>64</v>
      </c>
      <c r="U21" s="16">
        <f t="shared" si="1"/>
        <v>-409.6</v>
      </c>
      <c r="V21" s="16">
        <f t="shared" si="2"/>
        <v>-360.01</v>
      </c>
      <c r="W21" s="16">
        <f t="shared" si="3"/>
        <v>-466.8</v>
      </c>
      <c r="X21" s="16">
        <f t="shared" si="4"/>
        <v>-523.89</v>
      </c>
      <c r="Y21" s="16">
        <f t="shared" si="5"/>
        <v>-466.8</v>
      </c>
      <c r="Z21" s="16">
        <f t="shared" si="6"/>
        <v>-209.8</v>
      </c>
      <c r="AA21" s="16">
        <f t="shared" si="7"/>
        <v>-419.8</v>
      </c>
      <c r="AB21" s="16">
        <f t="shared" si="8"/>
        <v>-324.95999999999998</v>
      </c>
      <c r="AC21" s="16">
        <f t="shared" si="9"/>
        <v>-1485.8</v>
      </c>
      <c r="AD21" s="16">
        <f t="shared" si="10"/>
        <v>-2240.77</v>
      </c>
      <c r="AE21" s="16">
        <f t="shared" si="11"/>
        <v>-2123.8000000000002</v>
      </c>
      <c r="AF21" s="16">
        <f t="shared" si="12"/>
        <v>-2123.8000000000002</v>
      </c>
      <c r="AG21" s="16">
        <f t="shared" si="13"/>
        <v>-11155.83</v>
      </c>
    </row>
    <row r="22" spans="1:33" x14ac:dyDescent="0.25">
      <c r="B22" s="12" t="s">
        <v>65</v>
      </c>
      <c r="C22" s="11">
        <f>IF(5 = Q22, U22 * -1, U22)</f>
        <v>-33120.9</v>
      </c>
      <c r="D22" s="11">
        <f>IF(5 = Q22, V22 * -1, V22)</f>
        <v>-34402.810000000005</v>
      </c>
      <c r="E22" s="11">
        <f>IF(5 = Q22, W22 * -1, W22)</f>
        <v>-29797.519999999997</v>
      </c>
      <c r="F22" s="11">
        <f>IF(5 = Q22, X22 * -1, X22)</f>
        <v>-26598.65</v>
      </c>
      <c r="G22" s="11">
        <f>IF(5 = Q22, Y22 * -1, Y22)</f>
        <v>-22526.579999999998</v>
      </c>
      <c r="H22" s="11">
        <f>IF(5 = Q22, Z22 * -1, Z22)</f>
        <v>-26429.17</v>
      </c>
      <c r="I22" s="11">
        <f>IF(5 = Q22, AA22 * -1, AA22)</f>
        <v>-26833.39</v>
      </c>
      <c r="J22" s="11">
        <f>IF(5 = Q22, AB22 * -1, AB22)</f>
        <v>-24568.91</v>
      </c>
      <c r="K22" s="11">
        <f>IF(5 = Q22, AC22 * -1, AC22)</f>
        <v>-27423.389999999996</v>
      </c>
      <c r="L22" s="11">
        <f>IF(5 = Q22, AD22 * -1, AD22)</f>
        <v>-26310.530000000002</v>
      </c>
      <c r="M22" s="11">
        <f>IF(5 = Q22, AE22 * -1, AE22)</f>
        <v>-38030.960000000006</v>
      </c>
      <c r="N22" s="11">
        <f>IF(5 = Q22, AF22 * -1, AF22)</f>
        <v>-37771.699999999997</v>
      </c>
      <c r="O22" s="11">
        <f>IF(5 = Q22, AG22 * -1, AG22)</f>
        <v>-353814.51</v>
      </c>
      <c r="Q22" s="9">
        <v>4</v>
      </c>
      <c r="R22" s="8" t="str">
        <f>R21</f>
        <v>Argenta Apartments</v>
      </c>
      <c r="S22" s="8">
        <f>S21</f>
        <v>0</v>
      </c>
      <c r="T22" s="9">
        <f>T21</f>
        <v>0</v>
      </c>
      <c r="U22" s="10">
        <f t="shared" ref="U22:AG22" si="14">SUM(U16:U21)</f>
        <v>-33120.9</v>
      </c>
      <c r="V22" s="10">
        <f t="shared" si="14"/>
        <v>-34402.810000000005</v>
      </c>
      <c r="W22" s="10">
        <f t="shared" si="14"/>
        <v>-29797.519999999997</v>
      </c>
      <c r="X22" s="10">
        <f t="shared" si="14"/>
        <v>-26598.65</v>
      </c>
      <c r="Y22" s="10">
        <f t="shared" si="14"/>
        <v>-22526.579999999998</v>
      </c>
      <c r="Z22" s="10">
        <f t="shared" si="14"/>
        <v>-26429.17</v>
      </c>
      <c r="AA22" s="10">
        <f t="shared" si="14"/>
        <v>-26833.39</v>
      </c>
      <c r="AB22" s="10">
        <f t="shared" si="14"/>
        <v>-24568.91</v>
      </c>
      <c r="AC22" s="10">
        <f t="shared" si="14"/>
        <v>-27423.389999999996</v>
      </c>
      <c r="AD22" s="10">
        <f t="shared" si="14"/>
        <v>-26310.530000000002</v>
      </c>
      <c r="AE22" s="10">
        <f t="shared" si="14"/>
        <v>-38030.960000000006</v>
      </c>
      <c r="AF22" s="10">
        <f t="shared" si="14"/>
        <v>-37771.699999999997</v>
      </c>
      <c r="AG22" s="10">
        <f t="shared" si="14"/>
        <v>-353814.51</v>
      </c>
    </row>
    <row r="24" spans="1:33" x14ac:dyDescent="0.25">
      <c r="B24" s="12" t="s">
        <v>66</v>
      </c>
      <c r="C24" s="11">
        <f>IF(5 = Q24, U24 * -1, U24)</f>
        <v>375167.94999999995</v>
      </c>
      <c r="D24" s="11">
        <f>IF(5 = Q24, V24 * -1, V24)</f>
        <v>375890.48</v>
      </c>
      <c r="E24" s="11">
        <f>IF(5 = Q24, W24 * -1, W24)</f>
        <v>382640.07999999996</v>
      </c>
      <c r="F24" s="11">
        <f>IF(5 = Q24, X24 * -1, X24)</f>
        <v>389879.94999999995</v>
      </c>
      <c r="G24" s="11">
        <f>IF(5 = Q24, Y24 * -1, Y24)</f>
        <v>397675.26999999996</v>
      </c>
      <c r="H24" s="11">
        <f>IF(5 = Q24, Z24 * -1, Z24)</f>
        <v>391547.54000000004</v>
      </c>
      <c r="I24" s="11">
        <f>IF(5 = Q24, AA24 * -1, AA24)</f>
        <v>402471.51999999996</v>
      </c>
      <c r="J24" s="11">
        <f>IF(5 = Q24, AB24 * -1, AB24)</f>
        <v>414069.91000000003</v>
      </c>
      <c r="K24" s="11">
        <f>IF(5 = Q24, AC24 * -1, AC24)</f>
        <v>416315.68</v>
      </c>
      <c r="L24" s="11">
        <f>IF(5 = Q24, AD24 * -1, AD24)</f>
        <v>428721.39999999997</v>
      </c>
      <c r="M24" s="11">
        <f>IF(5 = Q24, AE24 * -1, AE24)</f>
        <v>424625.12</v>
      </c>
      <c r="N24" s="11">
        <f>IF(5 = Q24, AF24 * -1, AF24)</f>
        <v>433444.58999999997</v>
      </c>
      <c r="O24" s="11">
        <f>IF(5 = Q24, AG24 * -1, AG24)</f>
        <v>4832449.49</v>
      </c>
      <c r="Q24" s="9">
        <v>4</v>
      </c>
      <c r="R24" s="8" t="str">
        <f>R21</f>
        <v>Argenta Apartments</v>
      </c>
      <c r="S24" s="8">
        <f>S21</f>
        <v>0</v>
      </c>
      <c r="T24" s="9">
        <f>T21</f>
        <v>0</v>
      </c>
      <c r="U24" s="10">
        <f t="shared" ref="U24:AG24" si="15">SUM(U11:U12)+SUM(U16:U21)</f>
        <v>375167.94999999995</v>
      </c>
      <c r="V24" s="10">
        <f t="shared" si="15"/>
        <v>375890.48</v>
      </c>
      <c r="W24" s="10">
        <f t="shared" si="15"/>
        <v>382640.07999999996</v>
      </c>
      <c r="X24" s="10">
        <f t="shared" si="15"/>
        <v>389879.94999999995</v>
      </c>
      <c r="Y24" s="10">
        <f t="shared" si="15"/>
        <v>397675.26999999996</v>
      </c>
      <c r="Z24" s="10">
        <f t="shared" si="15"/>
        <v>391547.54000000004</v>
      </c>
      <c r="AA24" s="10">
        <f t="shared" si="15"/>
        <v>402471.51999999996</v>
      </c>
      <c r="AB24" s="10">
        <f t="shared" si="15"/>
        <v>414069.91000000003</v>
      </c>
      <c r="AC24" s="10">
        <f t="shared" si="15"/>
        <v>416315.68</v>
      </c>
      <c r="AD24" s="10">
        <f t="shared" si="15"/>
        <v>428721.39999999997</v>
      </c>
      <c r="AE24" s="10">
        <f t="shared" si="15"/>
        <v>424625.12</v>
      </c>
      <c r="AF24" s="10">
        <f t="shared" si="15"/>
        <v>433444.58999999997</v>
      </c>
      <c r="AG24" s="10">
        <f t="shared" si="15"/>
        <v>4832449.49</v>
      </c>
    </row>
    <row r="26" spans="1:33" x14ac:dyDescent="0.25">
      <c r="A26" s="18" t="s">
        <v>67</v>
      </c>
    </row>
    <row r="27" spans="1:33" x14ac:dyDescent="0.25">
      <c r="A27" s="19" t="s">
        <v>68</v>
      </c>
    </row>
    <row r="28" spans="1:33" x14ac:dyDescent="0.25">
      <c r="A28" s="21" t="s">
        <v>69</v>
      </c>
      <c r="B28" s="14" t="s">
        <v>70</v>
      </c>
      <c r="C28" s="17">
        <v>1918.39</v>
      </c>
      <c r="D28" s="17">
        <v>1983.93</v>
      </c>
      <c r="E28" s="17">
        <v>2047.68</v>
      </c>
      <c r="F28" s="17">
        <v>1944.18</v>
      </c>
      <c r="G28" s="17">
        <v>1844.34</v>
      </c>
      <c r="H28" s="17">
        <v>1759.94</v>
      </c>
      <c r="I28" s="17">
        <v>2253.65</v>
      </c>
      <c r="J28" s="17">
        <v>1913.15</v>
      </c>
      <c r="K28" s="17">
        <v>2171.67</v>
      </c>
      <c r="L28" s="17">
        <v>1989.68</v>
      </c>
      <c r="M28" s="17">
        <v>1880.26</v>
      </c>
      <c r="N28" s="17">
        <v>2092.59</v>
      </c>
      <c r="O28" s="17">
        <v>23799.46</v>
      </c>
      <c r="Q28" s="15">
        <v>4</v>
      </c>
      <c r="R28" s="14" t="s">
        <v>71</v>
      </c>
      <c r="U28" s="16">
        <f>IF(5 = Q28, C28 * -1, C28)</f>
        <v>1918.39</v>
      </c>
      <c r="V28" s="16">
        <f>IF(5 = Q28, D28 * -1, D28)</f>
        <v>1983.93</v>
      </c>
      <c r="W28" s="16">
        <f>IF(5 = Q28, E28 * -1, E28)</f>
        <v>2047.68</v>
      </c>
      <c r="X28" s="16">
        <f>IF(5 = Q28, F28 * -1, F28)</f>
        <v>1944.18</v>
      </c>
      <c r="Y28" s="16">
        <f>IF(5 = Q28, G28 * -1, G28)</f>
        <v>1844.34</v>
      </c>
      <c r="Z28" s="16">
        <f>IF(5 = Q28, H28 * -1, H28)</f>
        <v>1759.94</v>
      </c>
      <c r="AA28" s="16">
        <f>IF(5 = Q28, I28 * -1, I28)</f>
        <v>2253.65</v>
      </c>
      <c r="AB28" s="16">
        <f>IF(5 = Q28, J28 * -1, J28)</f>
        <v>1913.15</v>
      </c>
      <c r="AC28" s="16">
        <f>IF(5 = Q28, K28 * -1, K28)</f>
        <v>2171.67</v>
      </c>
      <c r="AD28" s="16">
        <f>IF(5 = Q28, L28 * -1, L28)</f>
        <v>1989.68</v>
      </c>
      <c r="AE28" s="16">
        <f>IF(5 = Q28, M28 * -1, M28)</f>
        <v>1880.26</v>
      </c>
      <c r="AF28" s="16">
        <f>IF(5 = Q28, N28 * -1, N28)</f>
        <v>2092.59</v>
      </c>
      <c r="AG28" s="16">
        <f>IF(5 = Q28, O28 * -1, O28)</f>
        <v>23799.46</v>
      </c>
    </row>
    <row r="29" spans="1:33" x14ac:dyDescent="0.25">
      <c r="A29" s="21" t="s">
        <v>72</v>
      </c>
      <c r="B29" s="14" t="s">
        <v>73</v>
      </c>
      <c r="C29" s="17">
        <v>0</v>
      </c>
      <c r="D29" s="17">
        <v>0</v>
      </c>
      <c r="E29" s="17">
        <v>2602.64</v>
      </c>
      <c r="F29" s="17">
        <v>2913.12</v>
      </c>
      <c r="G29" s="17">
        <v>2754.66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8270.42</v>
      </c>
      <c r="Q29" s="15">
        <v>4</v>
      </c>
      <c r="R29" s="14" t="s">
        <v>74</v>
      </c>
      <c r="U29" s="16">
        <f>IF(5 = Q29, C29 * -1, C29)</f>
        <v>0</v>
      </c>
      <c r="V29" s="16">
        <f>IF(5 = Q29, D29 * -1, D29)</f>
        <v>0</v>
      </c>
      <c r="W29" s="16">
        <f>IF(5 = Q29, E29 * -1, E29)</f>
        <v>2602.64</v>
      </c>
      <c r="X29" s="16">
        <f>IF(5 = Q29, F29 * -1, F29)</f>
        <v>2913.12</v>
      </c>
      <c r="Y29" s="16">
        <f>IF(5 = Q29, G29 * -1, G29)</f>
        <v>2754.66</v>
      </c>
      <c r="Z29" s="16">
        <f>IF(5 = Q29, H29 * -1, H29)</f>
        <v>0</v>
      </c>
      <c r="AA29" s="16">
        <f>IF(5 = Q29, I29 * -1, I29)</f>
        <v>0</v>
      </c>
      <c r="AB29" s="16">
        <f>IF(5 = Q29, J29 * -1, J29)</f>
        <v>0</v>
      </c>
      <c r="AC29" s="16">
        <f>IF(5 = Q29, K29 * -1, K29)</f>
        <v>0</v>
      </c>
      <c r="AD29" s="16">
        <f>IF(5 = Q29, L29 * -1, L29)</f>
        <v>0</v>
      </c>
      <c r="AE29" s="16">
        <f>IF(5 = Q29, M29 * -1, M29)</f>
        <v>0</v>
      </c>
      <c r="AF29" s="16">
        <f>IF(5 = Q29, N29 * -1, N29)</f>
        <v>0</v>
      </c>
      <c r="AG29" s="16">
        <f>IF(5 = Q29, O29 * -1, O29)</f>
        <v>8270.42</v>
      </c>
    </row>
    <row r="30" spans="1:33" x14ac:dyDescent="0.25">
      <c r="A30" s="21" t="s">
        <v>75</v>
      </c>
      <c r="B30" s="14" t="s">
        <v>76</v>
      </c>
      <c r="C30" s="17">
        <v>2568.73</v>
      </c>
      <c r="D30" s="17">
        <v>3476.2</v>
      </c>
      <c r="E30" s="17">
        <v>5277.37</v>
      </c>
      <c r="F30" s="17">
        <v>5985.61</v>
      </c>
      <c r="G30" s="17">
        <v>7586.04</v>
      </c>
      <c r="H30" s="17">
        <v>6722.89</v>
      </c>
      <c r="I30" s="17">
        <v>5081.4799999999996</v>
      </c>
      <c r="J30" s="17">
        <v>4660.43</v>
      </c>
      <c r="K30" s="17">
        <v>5526.15</v>
      </c>
      <c r="L30" s="17">
        <v>4774.6099999999997</v>
      </c>
      <c r="M30" s="17">
        <v>7065.36</v>
      </c>
      <c r="N30" s="17">
        <v>7242.68</v>
      </c>
      <c r="O30" s="17">
        <v>65967.55</v>
      </c>
      <c r="Q30" s="15">
        <v>4</v>
      </c>
      <c r="R30" s="14" t="s">
        <v>77</v>
      </c>
      <c r="U30" s="16">
        <f>IF(5 = Q30, C30 * -1, C30)</f>
        <v>2568.73</v>
      </c>
      <c r="V30" s="16">
        <f>IF(5 = Q30, D30 * -1, D30)</f>
        <v>3476.2</v>
      </c>
      <c r="W30" s="16">
        <f>IF(5 = Q30, E30 * -1, E30)</f>
        <v>5277.37</v>
      </c>
      <c r="X30" s="16">
        <f>IF(5 = Q30, F30 * -1, F30)</f>
        <v>5985.61</v>
      </c>
      <c r="Y30" s="16">
        <f>IF(5 = Q30, G30 * -1, G30)</f>
        <v>7586.04</v>
      </c>
      <c r="Z30" s="16">
        <f>IF(5 = Q30, H30 * -1, H30)</f>
        <v>6722.89</v>
      </c>
      <c r="AA30" s="16">
        <f>IF(5 = Q30, I30 * -1, I30)</f>
        <v>5081.4799999999996</v>
      </c>
      <c r="AB30" s="16">
        <f>IF(5 = Q30, J30 * -1, J30)</f>
        <v>4660.43</v>
      </c>
      <c r="AC30" s="16">
        <f>IF(5 = Q30, K30 * -1, K30)</f>
        <v>5526.15</v>
      </c>
      <c r="AD30" s="16">
        <f>IF(5 = Q30, L30 * -1, L30)</f>
        <v>4774.6099999999997</v>
      </c>
      <c r="AE30" s="16">
        <f>IF(5 = Q30, M30 * -1, M30)</f>
        <v>7065.36</v>
      </c>
      <c r="AF30" s="16">
        <f>IF(5 = Q30, N30 * -1, N30)</f>
        <v>7242.68</v>
      </c>
      <c r="AG30" s="16">
        <f>IF(5 = Q30, O30 * -1, O30)</f>
        <v>65967.55</v>
      </c>
    </row>
    <row r="31" spans="1:33" x14ac:dyDescent="0.25">
      <c r="A31" s="21" t="s">
        <v>78</v>
      </c>
      <c r="B31" s="14" t="s">
        <v>79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0.01</v>
      </c>
      <c r="L31" s="17">
        <v>0</v>
      </c>
      <c r="M31" s="17">
        <v>0</v>
      </c>
      <c r="N31" s="17">
        <v>0</v>
      </c>
      <c r="O31" s="17">
        <v>0.01</v>
      </c>
      <c r="Q31" s="15">
        <v>4</v>
      </c>
      <c r="R31" s="14" t="s">
        <v>80</v>
      </c>
      <c r="U31" s="16">
        <f>IF(5 = Q31, C31 * -1, C31)</f>
        <v>0</v>
      </c>
      <c r="V31" s="16">
        <f>IF(5 = Q31, D31 * -1, D31)</f>
        <v>0</v>
      </c>
      <c r="W31" s="16">
        <f>IF(5 = Q31, E31 * -1, E31)</f>
        <v>0</v>
      </c>
      <c r="X31" s="16">
        <f>IF(5 = Q31, F31 * -1, F31)</f>
        <v>0</v>
      </c>
      <c r="Y31" s="16">
        <f>IF(5 = Q31, G31 * -1, G31)</f>
        <v>0</v>
      </c>
      <c r="Z31" s="16">
        <f>IF(5 = Q31, H31 * -1, H31)</f>
        <v>0</v>
      </c>
      <c r="AA31" s="16">
        <f>IF(5 = Q31, I31 * -1, I31)</f>
        <v>0</v>
      </c>
      <c r="AB31" s="16">
        <f>IF(5 = Q31, J31 * -1, J31)</f>
        <v>0</v>
      </c>
      <c r="AC31" s="16">
        <f>IF(5 = Q31, K31 * -1, K31)</f>
        <v>0.01</v>
      </c>
      <c r="AD31" s="16">
        <f>IF(5 = Q31, L31 * -1, L31)</f>
        <v>0</v>
      </c>
      <c r="AE31" s="16">
        <f>IF(5 = Q31, M31 * -1, M31)</f>
        <v>0</v>
      </c>
      <c r="AF31" s="16">
        <f>IF(5 = Q31, N31 * -1, N31)</f>
        <v>0</v>
      </c>
      <c r="AG31" s="16">
        <f>IF(5 = Q31, O31 * -1, O31)</f>
        <v>0.01</v>
      </c>
    </row>
    <row r="32" spans="1:33" x14ac:dyDescent="0.25">
      <c r="B32" s="12" t="s">
        <v>81</v>
      </c>
      <c r="C32" s="11">
        <f>IF(5 = Q32, U32 * -1, U32)</f>
        <v>4487.12</v>
      </c>
      <c r="D32" s="11">
        <f>IF(5 = Q32, V32 * -1, V32)</f>
        <v>5460.13</v>
      </c>
      <c r="E32" s="11">
        <f>IF(5 = Q32, W32 * -1, W32)</f>
        <v>9927.6899999999987</v>
      </c>
      <c r="F32" s="11">
        <f>IF(5 = Q32, X32 * -1, X32)</f>
        <v>10842.91</v>
      </c>
      <c r="G32" s="11">
        <f>IF(5 = Q32, Y32 * -1, Y32)</f>
        <v>12185.04</v>
      </c>
      <c r="H32" s="11">
        <f>IF(5 = Q32, Z32 * -1, Z32)</f>
        <v>8482.83</v>
      </c>
      <c r="I32" s="11">
        <f>IF(5 = Q32, AA32 * -1, AA32)</f>
        <v>7335.1299999999992</v>
      </c>
      <c r="J32" s="11">
        <f>IF(5 = Q32, AB32 * -1, AB32)</f>
        <v>6573.58</v>
      </c>
      <c r="K32" s="11">
        <f>IF(5 = Q32, AC32 * -1, AC32)</f>
        <v>7697.83</v>
      </c>
      <c r="L32" s="11">
        <f>IF(5 = Q32, AD32 * -1, AD32)</f>
        <v>6764.29</v>
      </c>
      <c r="M32" s="11">
        <f>IF(5 = Q32, AE32 * -1, AE32)</f>
        <v>8945.619999999999</v>
      </c>
      <c r="N32" s="11">
        <f>IF(5 = Q32, AF32 * -1, AF32)</f>
        <v>9335.27</v>
      </c>
      <c r="O32" s="11">
        <f>IF(5 = Q32, AG32 * -1, AG32)</f>
        <v>98037.439999999988</v>
      </c>
      <c r="Q32" s="9">
        <v>4</v>
      </c>
      <c r="R32" s="8" t="str">
        <f>R31</f>
        <v>Argenta Apartments</v>
      </c>
      <c r="S32" s="8">
        <f>S31</f>
        <v>0</v>
      </c>
      <c r="T32" s="9">
        <f>T31</f>
        <v>0</v>
      </c>
      <c r="U32" s="10">
        <f t="shared" ref="U32:AG32" si="16">SUM(U28:U31)</f>
        <v>4487.12</v>
      </c>
      <c r="V32" s="10">
        <f t="shared" si="16"/>
        <v>5460.13</v>
      </c>
      <c r="W32" s="10">
        <f t="shared" si="16"/>
        <v>9927.6899999999987</v>
      </c>
      <c r="X32" s="10">
        <f t="shared" si="16"/>
        <v>10842.91</v>
      </c>
      <c r="Y32" s="10">
        <f t="shared" si="16"/>
        <v>12185.04</v>
      </c>
      <c r="Z32" s="10">
        <f t="shared" si="16"/>
        <v>8482.83</v>
      </c>
      <c r="AA32" s="10">
        <f t="shared" si="16"/>
        <v>7335.1299999999992</v>
      </c>
      <c r="AB32" s="10">
        <f t="shared" si="16"/>
        <v>6573.58</v>
      </c>
      <c r="AC32" s="10">
        <f t="shared" si="16"/>
        <v>7697.83</v>
      </c>
      <c r="AD32" s="10">
        <f t="shared" si="16"/>
        <v>6764.29</v>
      </c>
      <c r="AE32" s="10">
        <f t="shared" si="16"/>
        <v>8945.619999999999</v>
      </c>
      <c r="AF32" s="10">
        <f t="shared" si="16"/>
        <v>9335.27</v>
      </c>
      <c r="AG32" s="10">
        <f t="shared" si="16"/>
        <v>98037.439999999988</v>
      </c>
    </row>
    <row r="34" spans="1:33" x14ac:dyDescent="0.25">
      <c r="A34" s="19" t="s">
        <v>82</v>
      </c>
    </row>
    <row r="35" spans="1:33" x14ac:dyDescent="0.25">
      <c r="A35" s="21" t="s">
        <v>83</v>
      </c>
      <c r="B35" s="14" t="s">
        <v>84</v>
      </c>
      <c r="C35" s="17">
        <v>2703</v>
      </c>
      <c r="D35" s="17">
        <v>2923.1</v>
      </c>
      <c r="E35" s="17">
        <v>2965.1</v>
      </c>
      <c r="F35" s="17">
        <v>2843.13</v>
      </c>
      <c r="G35" s="17">
        <v>2935.56</v>
      </c>
      <c r="H35" s="17">
        <v>3058.89</v>
      </c>
      <c r="I35" s="17">
        <v>3020.89</v>
      </c>
      <c r="J35" s="17">
        <v>2882.9</v>
      </c>
      <c r="K35" s="17">
        <v>2804.48</v>
      </c>
      <c r="L35" s="17">
        <v>2876.87</v>
      </c>
      <c r="M35" s="17">
        <v>2934.66</v>
      </c>
      <c r="N35" s="17">
        <v>2652.68</v>
      </c>
      <c r="O35" s="17">
        <v>34601.26</v>
      </c>
      <c r="Q35" s="15">
        <v>4</v>
      </c>
      <c r="R35" s="14" t="s">
        <v>85</v>
      </c>
      <c r="U35" s="16">
        <f t="shared" ref="U35:U44" si="17">IF(5 = Q35, C35 * -1, C35)</f>
        <v>2703</v>
      </c>
      <c r="V35" s="16">
        <f t="shared" ref="V35:V44" si="18">IF(5 = Q35, D35 * -1, D35)</f>
        <v>2923.1</v>
      </c>
      <c r="W35" s="16">
        <f t="shared" ref="W35:W44" si="19">IF(5 = Q35, E35 * -1, E35)</f>
        <v>2965.1</v>
      </c>
      <c r="X35" s="16">
        <f t="shared" ref="X35:X44" si="20">IF(5 = Q35, F35 * -1, F35)</f>
        <v>2843.13</v>
      </c>
      <c r="Y35" s="16">
        <f t="shared" ref="Y35:Y44" si="21">IF(5 = Q35, G35 * -1, G35)</f>
        <v>2935.56</v>
      </c>
      <c r="Z35" s="16">
        <f t="shared" ref="Z35:Z44" si="22">IF(5 = Q35, H35 * -1, H35)</f>
        <v>3058.89</v>
      </c>
      <c r="AA35" s="16">
        <f t="shared" ref="AA35:AA44" si="23">IF(5 = Q35, I35 * -1, I35)</f>
        <v>3020.89</v>
      </c>
      <c r="AB35" s="16">
        <f t="shared" ref="AB35:AB44" si="24">IF(5 = Q35, J35 * -1, J35)</f>
        <v>2882.9</v>
      </c>
      <c r="AC35" s="16">
        <f t="shared" ref="AC35:AC44" si="25">IF(5 = Q35, K35 * -1, K35)</f>
        <v>2804.48</v>
      </c>
      <c r="AD35" s="16">
        <f t="shared" ref="AD35:AD44" si="26">IF(5 = Q35, L35 * -1, L35)</f>
        <v>2876.87</v>
      </c>
      <c r="AE35" s="16">
        <f t="shared" ref="AE35:AE44" si="27">IF(5 = Q35, M35 * -1, M35)</f>
        <v>2934.66</v>
      </c>
      <c r="AF35" s="16">
        <f t="shared" ref="AF35:AF44" si="28">IF(5 = Q35, N35 * -1, N35)</f>
        <v>2652.68</v>
      </c>
      <c r="AG35" s="16">
        <f t="shared" ref="AG35:AG44" si="29">IF(5 = Q35, O35 * -1, O35)</f>
        <v>34601.26</v>
      </c>
    </row>
    <row r="36" spans="1:33" x14ac:dyDescent="0.25">
      <c r="A36" s="21" t="s">
        <v>86</v>
      </c>
      <c r="B36" s="14" t="s">
        <v>87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-41.3</v>
      </c>
      <c r="K36" s="17">
        <v>-49.57</v>
      </c>
      <c r="L36" s="17">
        <v>0</v>
      </c>
      <c r="M36" s="17">
        <v>0</v>
      </c>
      <c r="N36" s="17">
        <v>0</v>
      </c>
      <c r="O36" s="17">
        <v>-90.87</v>
      </c>
      <c r="Q36" s="15">
        <v>4</v>
      </c>
      <c r="R36" s="14" t="s">
        <v>88</v>
      </c>
      <c r="U36" s="16">
        <f t="shared" si="17"/>
        <v>0</v>
      </c>
      <c r="V36" s="16">
        <f t="shared" si="18"/>
        <v>0</v>
      </c>
      <c r="W36" s="16">
        <f t="shared" si="19"/>
        <v>0</v>
      </c>
      <c r="X36" s="16">
        <f t="shared" si="20"/>
        <v>0</v>
      </c>
      <c r="Y36" s="16">
        <f t="shared" si="21"/>
        <v>0</v>
      </c>
      <c r="Z36" s="16">
        <f t="shared" si="22"/>
        <v>0</v>
      </c>
      <c r="AA36" s="16">
        <f t="shared" si="23"/>
        <v>0</v>
      </c>
      <c r="AB36" s="16">
        <f t="shared" si="24"/>
        <v>-41.3</v>
      </c>
      <c r="AC36" s="16">
        <f t="shared" si="25"/>
        <v>-49.57</v>
      </c>
      <c r="AD36" s="16">
        <f t="shared" si="26"/>
        <v>0</v>
      </c>
      <c r="AE36" s="16">
        <f t="shared" si="27"/>
        <v>0</v>
      </c>
      <c r="AF36" s="16">
        <f t="shared" si="28"/>
        <v>0</v>
      </c>
      <c r="AG36" s="16">
        <f t="shared" si="29"/>
        <v>-90.87</v>
      </c>
    </row>
    <row r="37" spans="1:33" x14ac:dyDescent="0.25">
      <c r="A37" s="21" t="s">
        <v>89</v>
      </c>
      <c r="B37" s="14" t="s">
        <v>90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-27.36</v>
      </c>
      <c r="K37" s="17">
        <v>-32.85</v>
      </c>
      <c r="L37" s="17">
        <v>0</v>
      </c>
      <c r="M37" s="17">
        <v>0</v>
      </c>
      <c r="N37" s="17">
        <v>0</v>
      </c>
      <c r="O37" s="17">
        <v>-60.21</v>
      </c>
      <c r="Q37" s="15">
        <v>4</v>
      </c>
      <c r="R37" s="14" t="s">
        <v>91</v>
      </c>
      <c r="U37" s="16">
        <f t="shared" si="17"/>
        <v>0</v>
      </c>
      <c r="V37" s="16">
        <f t="shared" si="18"/>
        <v>0</v>
      </c>
      <c r="W37" s="16">
        <f t="shared" si="19"/>
        <v>0</v>
      </c>
      <c r="X37" s="16">
        <f t="shared" si="20"/>
        <v>0</v>
      </c>
      <c r="Y37" s="16">
        <f t="shared" si="21"/>
        <v>0</v>
      </c>
      <c r="Z37" s="16">
        <f t="shared" si="22"/>
        <v>0</v>
      </c>
      <c r="AA37" s="16">
        <f t="shared" si="23"/>
        <v>0</v>
      </c>
      <c r="AB37" s="16">
        <f t="shared" si="24"/>
        <v>-27.36</v>
      </c>
      <c r="AC37" s="16">
        <f t="shared" si="25"/>
        <v>-32.85</v>
      </c>
      <c r="AD37" s="16">
        <f t="shared" si="26"/>
        <v>0</v>
      </c>
      <c r="AE37" s="16">
        <f t="shared" si="27"/>
        <v>0</v>
      </c>
      <c r="AF37" s="16">
        <f t="shared" si="28"/>
        <v>0</v>
      </c>
      <c r="AG37" s="16">
        <f t="shared" si="29"/>
        <v>-60.21</v>
      </c>
    </row>
    <row r="38" spans="1:33" x14ac:dyDescent="0.25">
      <c r="A38" s="21" t="s">
        <v>92</v>
      </c>
      <c r="B38" s="14" t="s">
        <v>93</v>
      </c>
      <c r="C38" s="17">
        <v>21430.85</v>
      </c>
      <c r="D38" s="17">
        <v>16911.23</v>
      </c>
      <c r="E38" s="17">
        <v>17396.66</v>
      </c>
      <c r="F38" s="17">
        <v>16958.05</v>
      </c>
      <c r="G38" s="17">
        <v>16132.57</v>
      </c>
      <c r="H38" s="17">
        <v>18588.79</v>
      </c>
      <c r="I38" s="17">
        <v>21624.02</v>
      </c>
      <c r="J38" s="17">
        <v>23611.66</v>
      </c>
      <c r="K38" s="17">
        <v>20666.12</v>
      </c>
      <c r="L38" s="17">
        <v>23587.119999999999</v>
      </c>
      <c r="M38" s="17">
        <v>20058.25</v>
      </c>
      <c r="N38" s="17">
        <v>15442.48</v>
      </c>
      <c r="O38" s="17">
        <v>232407.8</v>
      </c>
      <c r="Q38" s="15">
        <v>4</v>
      </c>
      <c r="R38" s="14" t="s">
        <v>94</v>
      </c>
      <c r="U38" s="16">
        <f t="shared" si="17"/>
        <v>21430.85</v>
      </c>
      <c r="V38" s="16">
        <f t="shared" si="18"/>
        <v>16911.23</v>
      </c>
      <c r="W38" s="16">
        <f t="shared" si="19"/>
        <v>17396.66</v>
      </c>
      <c r="X38" s="16">
        <f t="shared" si="20"/>
        <v>16958.05</v>
      </c>
      <c r="Y38" s="16">
        <f t="shared" si="21"/>
        <v>16132.57</v>
      </c>
      <c r="Z38" s="16">
        <f t="shared" si="22"/>
        <v>18588.79</v>
      </c>
      <c r="AA38" s="16">
        <f t="shared" si="23"/>
        <v>21624.02</v>
      </c>
      <c r="AB38" s="16">
        <f t="shared" si="24"/>
        <v>23611.66</v>
      </c>
      <c r="AC38" s="16">
        <f t="shared" si="25"/>
        <v>20666.12</v>
      </c>
      <c r="AD38" s="16">
        <f t="shared" si="26"/>
        <v>23587.119999999999</v>
      </c>
      <c r="AE38" s="16">
        <f t="shared" si="27"/>
        <v>20058.25</v>
      </c>
      <c r="AF38" s="16">
        <f t="shared" si="28"/>
        <v>15442.48</v>
      </c>
      <c r="AG38" s="16">
        <f t="shared" si="29"/>
        <v>232407.8</v>
      </c>
    </row>
    <row r="39" spans="1:33" x14ac:dyDescent="0.25">
      <c r="A39" s="21" t="s">
        <v>95</v>
      </c>
      <c r="B39" s="14" t="s">
        <v>96</v>
      </c>
      <c r="C39" s="17">
        <v>3224.62</v>
      </c>
      <c r="D39" s="17">
        <v>4326.32</v>
      </c>
      <c r="E39" s="17">
        <v>5043.0600000000004</v>
      </c>
      <c r="F39" s="17">
        <v>5607.12</v>
      </c>
      <c r="G39" s="17">
        <v>5484.63</v>
      </c>
      <c r="H39" s="17">
        <v>5264.14</v>
      </c>
      <c r="I39" s="17">
        <v>3924.67</v>
      </c>
      <c r="J39" s="17">
        <v>3591.72</v>
      </c>
      <c r="K39" s="17">
        <v>3296.15</v>
      </c>
      <c r="L39" s="17">
        <v>3183.51</v>
      </c>
      <c r="M39" s="17">
        <v>2903.96</v>
      </c>
      <c r="N39" s="17">
        <v>2860.64</v>
      </c>
      <c r="O39" s="17">
        <v>48710.54</v>
      </c>
      <c r="Q39" s="15">
        <v>4</v>
      </c>
      <c r="R39" s="14" t="s">
        <v>97</v>
      </c>
      <c r="U39" s="16">
        <f t="shared" si="17"/>
        <v>3224.62</v>
      </c>
      <c r="V39" s="16">
        <f t="shared" si="18"/>
        <v>4326.32</v>
      </c>
      <c r="W39" s="16">
        <f t="shared" si="19"/>
        <v>5043.0600000000004</v>
      </c>
      <c r="X39" s="16">
        <f t="shared" si="20"/>
        <v>5607.12</v>
      </c>
      <c r="Y39" s="16">
        <f t="shared" si="21"/>
        <v>5484.63</v>
      </c>
      <c r="Z39" s="16">
        <f t="shared" si="22"/>
        <v>5264.14</v>
      </c>
      <c r="AA39" s="16">
        <f t="shared" si="23"/>
        <v>3924.67</v>
      </c>
      <c r="AB39" s="16">
        <f t="shared" si="24"/>
        <v>3591.72</v>
      </c>
      <c r="AC39" s="16">
        <f t="shared" si="25"/>
        <v>3296.15</v>
      </c>
      <c r="AD39" s="16">
        <f t="shared" si="26"/>
        <v>3183.51</v>
      </c>
      <c r="AE39" s="16">
        <f t="shared" si="27"/>
        <v>2903.96</v>
      </c>
      <c r="AF39" s="16">
        <f t="shared" si="28"/>
        <v>2860.64</v>
      </c>
      <c r="AG39" s="16">
        <f t="shared" si="29"/>
        <v>48710.54</v>
      </c>
    </row>
    <row r="40" spans="1:33" x14ac:dyDescent="0.25">
      <c r="A40" s="21" t="s">
        <v>98</v>
      </c>
      <c r="B40" s="14" t="s">
        <v>99</v>
      </c>
      <c r="C40" s="17">
        <v>2409.23</v>
      </c>
      <c r="D40" s="17">
        <v>3015.8</v>
      </c>
      <c r="E40" s="17">
        <v>3057.94</v>
      </c>
      <c r="F40" s="17">
        <v>2788.41</v>
      </c>
      <c r="G40" s="17">
        <v>2884.52</v>
      </c>
      <c r="H40" s="17">
        <v>3193.32</v>
      </c>
      <c r="I40" s="17">
        <v>3475.06</v>
      </c>
      <c r="J40" s="17">
        <v>3268.02</v>
      </c>
      <c r="K40" s="17">
        <v>3841.1</v>
      </c>
      <c r="L40" s="17">
        <v>3530.16</v>
      </c>
      <c r="M40" s="17">
        <v>3837.97</v>
      </c>
      <c r="N40" s="17">
        <v>3398.78</v>
      </c>
      <c r="O40" s="17">
        <v>38700.31</v>
      </c>
      <c r="Q40" s="15">
        <v>4</v>
      </c>
      <c r="R40" s="14" t="s">
        <v>100</v>
      </c>
      <c r="U40" s="16">
        <f t="shared" si="17"/>
        <v>2409.23</v>
      </c>
      <c r="V40" s="16">
        <f t="shared" si="18"/>
        <v>3015.8</v>
      </c>
      <c r="W40" s="16">
        <f t="shared" si="19"/>
        <v>3057.94</v>
      </c>
      <c r="X40" s="16">
        <f t="shared" si="20"/>
        <v>2788.41</v>
      </c>
      <c r="Y40" s="16">
        <f t="shared" si="21"/>
        <v>2884.52</v>
      </c>
      <c r="Z40" s="16">
        <f t="shared" si="22"/>
        <v>3193.32</v>
      </c>
      <c r="AA40" s="16">
        <f t="shared" si="23"/>
        <v>3475.06</v>
      </c>
      <c r="AB40" s="16">
        <f t="shared" si="24"/>
        <v>3268.02</v>
      </c>
      <c r="AC40" s="16">
        <f t="shared" si="25"/>
        <v>3841.1</v>
      </c>
      <c r="AD40" s="16">
        <f t="shared" si="26"/>
        <v>3530.16</v>
      </c>
      <c r="AE40" s="16">
        <f t="shared" si="27"/>
        <v>3837.97</v>
      </c>
      <c r="AF40" s="16">
        <f t="shared" si="28"/>
        <v>3398.78</v>
      </c>
      <c r="AG40" s="16">
        <f t="shared" si="29"/>
        <v>38700.31</v>
      </c>
    </row>
    <row r="41" spans="1:33" x14ac:dyDescent="0.25">
      <c r="A41" s="21" t="s">
        <v>101</v>
      </c>
      <c r="B41" s="14" t="s">
        <v>102</v>
      </c>
      <c r="C41" s="17">
        <v>7138.67</v>
      </c>
      <c r="D41" s="17">
        <v>6999.5</v>
      </c>
      <c r="E41" s="17">
        <v>7456</v>
      </c>
      <c r="F41" s="17">
        <v>7384.07</v>
      </c>
      <c r="G41" s="17">
        <v>4333.8100000000004</v>
      </c>
      <c r="H41" s="17">
        <v>0</v>
      </c>
      <c r="I41" s="17">
        <v>2024.04</v>
      </c>
      <c r="J41" s="17">
        <v>1654.45</v>
      </c>
      <c r="K41" s="17">
        <v>1630.09</v>
      </c>
      <c r="L41" s="17">
        <v>1721.88</v>
      </c>
      <c r="M41" s="17">
        <v>2150.71</v>
      </c>
      <c r="N41" s="17">
        <v>2675.86</v>
      </c>
      <c r="O41" s="17">
        <v>45169.08</v>
      </c>
      <c r="Q41" s="15">
        <v>4</v>
      </c>
      <c r="R41" s="14" t="s">
        <v>103</v>
      </c>
      <c r="U41" s="16">
        <f t="shared" si="17"/>
        <v>7138.67</v>
      </c>
      <c r="V41" s="16">
        <f t="shared" si="18"/>
        <v>6999.5</v>
      </c>
      <c r="W41" s="16">
        <f t="shared" si="19"/>
        <v>7456</v>
      </c>
      <c r="X41" s="16">
        <f t="shared" si="20"/>
        <v>7384.07</v>
      </c>
      <c r="Y41" s="16">
        <f t="shared" si="21"/>
        <v>4333.8100000000004</v>
      </c>
      <c r="Z41" s="16">
        <f t="shared" si="22"/>
        <v>0</v>
      </c>
      <c r="AA41" s="16">
        <f t="shared" si="23"/>
        <v>2024.04</v>
      </c>
      <c r="AB41" s="16">
        <f t="shared" si="24"/>
        <v>1654.45</v>
      </c>
      <c r="AC41" s="16">
        <f t="shared" si="25"/>
        <v>1630.09</v>
      </c>
      <c r="AD41" s="16">
        <f t="shared" si="26"/>
        <v>1721.88</v>
      </c>
      <c r="AE41" s="16">
        <f t="shared" si="27"/>
        <v>2150.71</v>
      </c>
      <c r="AF41" s="16">
        <f t="shared" si="28"/>
        <v>2675.86</v>
      </c>
      <c r="AG41" s="16">
        <f t="shared" si="29"/>
        <v>45169.08</v>
      </c>
    </row>
    <row r="42" spans="1:33" x14ac:dyDescent="0.25">
      <c r="A42" s="21" t="s">
        <v>104</v>
      </c>
      <c r="B42" s="14" t="s">
        <v>105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3042.87</v>
      </c>
      <c r="K42" s="17">
        <v>0</v>
      </c>
      <c r="L42" s="17">
        <v>0</v>
      </c>
      <c r="M42" s="17">
        <v>0</v>
      </c>
      <c r="N42" s="17">
        <v>0</v>
      </c>
      <c r="O42" s="17">
        <v>3042.87</v>
      </c>
      <c r="Q42" s="15">
        <v>4</v>
      </c>
      <c r="R42" s="14" t="s">
        <v>106</v>
      </c>
      <c r="U42" s="16">
        <f t="shared" si="17"/>
        <v>0</v>
      </c>
      <c r="V42" s="16">
        <f t="shared" si="18"/>
        <v>0</v>
      </c>
      <c r="W42" s="16">
        <f t="shared" si="19"/>
        <v>0</v>
      </c>
      <c r="X42" s="16">
        <f t="shared" si="20"/>
        <v>0</v>
      </c>
      <c r="Y42" s="16">
        <f t="shared" si="21"/>
        <v>0</v>
      </c>
      <c r="Z42" s="16">
        <f t="shared" si="22"/>
        <v>0</v>
      </c>
      <c r="AA42" s="16">
        <f t="shared" si="23"/>
        <v>0</v>
      </c>
      <c r="AB42" s="16">
        <f t="shared" si="24"/>
        <v>3042.87</v>
      </c>
      <c r="AC42" s="16">
        <f t="shared" si="25"/>
        <v>0</v>
      </c>
      <c r="AD42" s="16">
        <f t="shared" si="26"/>
        <v>0</v>
      </c>
      <c r="AE42" s="16">
        <f t="shared" si="27"/>
        <v>0</v>
      </c>
      <c r="AF42" s="16">
        <f t="shared" si="28"/>
        <v>0</v>
      </c>
      <c r="AG42" s="16">
        <f t="shared" si="29"/>
        <v>3042.87</v>
      </c>
    </row>
    <row r="43" spans="1:33" x14ac:dyDescent="0.25">
      <c r="A43" s="21" t="s">
        <v>107</v>
      </c>
      <c r="B43" s="14" t="s">
        <v>108</v>
      </c>
      <c r="C43" s="17">
        <v>-62</v>
      </c>
      <c r="D43" s="17">
        <v>2619</v>
      </c>
      <c r="E43" s="17">
        <v>-1724.02</v>
      </c>
      <c r="F43" s="17">
        <v>-26.25</v>
      </c>
      <c r="G43" s="17">
        <v>68.75</v>
      </c>
      <c r="H43" s="17">
        <v>1467.5</v>
      </c>
      <c r="I43" s="17">
        <v>55</v>
      </c>
      <c r="J43" s="17">
        <v>1632.5</v>
      </c>
      <c r="K43" s="17">
        <v>112.6</v>
      </c>
      <c r="L43" s="17">
        <v>-1501.19</v>
      </c>
      <c r="M43" s="17">
        <v>186.25</v>
      </c>
      <c r="N43" s="17">
        <v>82.5</v>
      </c>
      <c r="O43" s="17">
        <v>2910.64</v>
      </c>
      <c r="Q43" s="15">
        <v>4</v>
      </c>
      <c r="R43" s="14" t="s">
        <v>109</v>
      </c>
      <c r="U43" s="16">
        <f t="shared" si="17"/>
        <v>-62</v>
      </c>
      <c r="V43" s="16">
        <f t="shared" si="18"/>
        <v>2619</v>
      </c>
      <c r="W43" s="16">
        <f t="shared" si="19"/>
        <v>-1724.02</v>
      </c>
      <c r="X43" s="16">
        <f t="shared" si="20"/>
        <v>-26.25</v>
      </c>
      <c r="Y43" s="16">
        <f t="shared" si="21"/>
        <v>68.75</v>
      </c>
      <c r="Z43" s="16">
        <f t="shared" si="22"/>
        <v>1467.5</v>
      </c>
      <c r="AA43" s="16">
        <f t="shared" si="23"/>
        <v>55</v>
      </c>
      <c r="AB43" s="16">
        <f t="shared" si="24"/>
        <v>1632.5</v>
      </c>
      <c r="AC43" s="16">
        <f t="shared" si="25"/>
        <v>112.6</v>
      </c>
      <c r="AD43" s="16">
        <f t="shared" si="26"/>
        <v>-1501.19</v>
      </c>
      <c r="AE43" s="16">
        <f t="shared" si="27"/>
        <v>186.25</v>
      </c>
      <c r="AF43" s="16">
        <f t="shared" si="28"/>
        <v>82.5</v>
      </c>
      <c r="AG43" s="16">
        <f t="shared" si="29"/>
        <v>2910.64</v>
      </c>
    </row>
    <row r="44" spans="1:33" x14ac:dyDescent="0.25">
      <c r="A44" s="21" t="s">
        <v>110</v>
      </c>
      <c r="B44" s="14" t="s">
        <v>111</v>
      </c>
      <c r="C44" s="17">
        <v>130.01</v>
      </c>
      <c r="D44" s="17">
        <v>50</v>
      </c>
      <c r="E44" s="17">
        <v>250</v>
      </c>
      <c r="F44" s="17">
        <v>150</v>
      </c>
      <c r="G44" s="17">
        <v>150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730.01</v>
      </c>
      <c r="Q44" s="15">
        <v>4</v>
      </c>
      <c r="R44" s="14" t="s">
        <v>112</v>
      </c>
      <c r="U44" s="16">
        <f t="shared" si="17"/>
        <v>130.01</v>
      </c>
      <c r="V44" s="16">
        <f t="shared" si="18"/>
        <v>50</v>
      </c>
      <c r="W44" s="16">
        <f t="shared" si="19"/>
        <v>250</v>
      </c>
      <c r="X44" s="16">
        <f t="shared" si="20"/>
        <v>150</v>
      </c>
      <c r="Y44" s="16">
        <f t="shared" si="21"/>
        <v>150</v>
      </c>
      <c r="Z44" s="16">
        <f t="shared" si="22"/>
        <v>0</v>
      </c>
      <c r="AA44" s="16">
        <f t="shared" si="23"/>
        <v>0</v>
      </c>
      <c r="AB44" s="16">
        <f t="shared" si="24"/>
        <v>0</v>
      </c>
      <c r="AC44" s="16">
        <f t="shared" si="25"/>
        <v>0</v>
      </c>
      <c r="AD44" s="16">
        <f t="shared" si="26"/>
        <v>0</v>
      </c>
      <c r="AE44" s="16">
        <f t="shared" si="27"/>
        <v>0</v>
      </c>
      <c r="AF44" s="16">
        <f t="shared" si="28"/>
        <v>0</v>
      </c>
      <c r="AG44" s="16">
        <f t="shared" si="29"/>
        <v>730.01</v>
      </c>
    </row>
    <row r="45" spans="1:33" x14ac:dyDescent="0.25">
      <c r="B45" s="12" t="s">
        <v>113</v>
      </c>
      <c r="C45" s="11">
        <f>IF(5 = Q45, U45 * -1, U45)</f>
        <v>36974.379999999997</v>
      </c>
      <c r="D45" s="11">
        <f>IF(5 = Q45, V45 * -1, V45)</f>
        <v>36844.949999999997</v>
      </c>
      <c r="E45" s="11">
        <f>IF(5 = Q45, W45 * -1, W45)</f>
        <v>34444.74</v>
      </c>
      <c r="F45" s="11">
        <f>IF(5 = Q45, X45 * -1, X45)</f>
        <v>35704.53</v>
      </c>
      <c r="G45" s="11">
        <f>IF(5 = Q45, Y45 * -1, Y45)</f>
        <v>31989.840000000004</v>
      </c>
      <c r="H45" s="11">
        <f>IF(5 = Q45, Z45 * -1, Z45)</f>
        <v>31572.639999999999</v>
      </c>
      <c r="I45" s="11">
        <f>IF(5 = Q45, AA45 * -1, AA45)</f>
        <v>34123.68</v>
      </c>
      <c r="J45" s="11">
        <f>IF(5 = Q45, AB45 * -1, AB45)</f>
        <v>39615.46</v>
      </c>
      <c r="K45" s="11">
        <f>IF(5 = Q45, AC45 * -1, AC45)</f>
        <v>32268.12</v>
      </c>
      <c r="L45" s="11">
        <f>IF(5 = Q45, AD45 * -1, AD45)</f>
        <v>33398.35</v>
      </c>
      <c r="M45" s="11">
        <f>IF(5 = Q45, AE45 * -1, AE45)</f>
        <v>32071.8</v>
      </c>
      <c r="N45" s="11">
        <f>IF(5 = Q45, AF45 * -1, AF45)</f>
        <v>27112.94</v>
      </c>
      <c r="O45" s="11">
        <f>IF(5 = Q45, AG45 * -1, AG45)</f>
        <v>406121.43</v>
      </c>
      <c r="Q45" s="9">
        <v>4</v>
      </c>
      <c r="R45" s="8" t="str">
        <f>R44</f>
        <v>Argenta Apartments</v>
      </c>
      <c r="S45" s="8">
        <f>S44</f>
        <v>0</v>
      </c>
      <c r="T45" s="9">
        <f>T44</f>
        <v>0</v>
      </c>
      <c r="U45" s="10">
        <f t="shared" ref="U45:AG45" si="30">SUM(U35:U44)</f>
        <v>36974.379999999997</v>
      </c>
      <c r="V45" s="10">
        <f t="shared" si="30"/>
        <v>36844.949999999997</v>
      </c>
      <c r="W45" s="10">
        <f t="shared" si="30"/>
        <v>34444.74</v>
      </c>
      <c r="X45" s="10">
        <f t="shared" si="30"/>
        <v>35704.53</v>
      </c>
      <c r="Y45" s="10">
        <f t="shared" si="30"/>
        <v>31989.840000000004</v>
      </c>
      <c r="Z45" s="10">
        <f t="shared" si="30"/>
        <v>31572.639999999999</v>
      </c>
      <c r="AA45" s="10">
        <f t="shared" si="30"/>
        <v>34123.68</v>
      </c>
      <c r="AB45" s="10">
        <f t="shared" si="30"/>
        <v>39615.46</v>
      </c>
      <c r="AC45" s="10">
        <f t="shared" si="30"/>
        <v>32268.12</v>
      </c>
      <c r="AD45" s="10">
        <f t="shared" si="30"/>
        <v>33398.35</v>
      </c>
      <c r="AE45" s="10">
        <f t="shared" si="30"/>
        <v>32071.8</v>
      </c>
      <c r="AF45" s="10">
        <f t="shared" si="30"/>
        <v>27112.94</v>
      </c>
      <c r="AG45" s="10">
        <f t="shared" si="30"/>
        <v>406121.43</v>
      </c>
    </row>
    <row r="47" spans="1:33" x14ac:dyDescent="0.25">
      <c r="A47" s="19" t="s">
        <v>114</v>
      </c>
    </row>
    <row r="48" spans="1:33" x14ac:dyDescent="0.25">
      <c r="A48" s="21" t="s">
        <v>115</v>
      </c>
      <c r="B48" s="14" t="s">
        <v>116</v>
      </c>
      <c r="C48" s="17">
        <v>1703.48</v>
      </c>
      <c r="D48" s="17">
        <v>2103.04</v>
      </c>
      <c r="E48" s="17">
        <v>1761</v>
      </c>
      <c r="F48" s="17">
        <v>4045.2</v>
      </c>
      <c r="G48" s="17">
        <v>6000</v>
      </c>
      <c r="H48" s="17">
        <v>4750</v>
      </c>
      <c r="I48" s="17">
        <v>6500</v>
      </c>
      <c r="J48" s="17">
        <v>6000</v>
      </c>
      <c r="K48" s="17">
        <v>2750</v>
      </c>
      <c r="L48" s="17">
        <v>2712.05</v>
      </c>
      <c r="M48" s="17">
        <v>3375</v>
      </c>
      <c r="N48" s="17">
        <v>4125</v>
      </c>
      <c r="O48" s="17">
        <v>45824.77</v>
      </c>
      <c r="Q48" s="15">
        <v>4</v>
      </c>
      <c r="R48" s="14" t="s">
        <v>117</v>
      </c>
      <c r="U48" s="16">
        <f t="shared" ref="U48:U54" si="31">IF(5 = Q48, C48 * -1, C48)</f>
        <v>1703.48</v>
      </c>
      <c r="V48" s="16">
        <f t="shared" ref="V48:V54" si="32">IF(5 = Q48, D48 * -1, D48)</f>
        <v>2103.04</v>
      </c>
      <c r="W48" s="16">
        <f t="shared" ref="W48:W54" si="33">IF(5 = Q48, E48 * -1, E48)</f>
        <v>1761</v>
      </c>
      <c r="X48" s="16">
        <f t="shared" ref="X48:X54" si="34">IF(5 = Q48, F48 * -1, F48)</f>
        <v>4045.2</v>
      </c>
      <c r="Y48" s="16">
        <f t="shared" ref="Y48:Y54" si="35">IF(5 = Q48, G48 * -1, G48)</f>
        <v>6000</v>
      </c>
      <c r="Z48" s="16">
        <f t="shared" ref="Z48:Z54" si="36">IF(5 = Q48, H48 * -1, H48)</f>
        <v>4750</v>
      </c>
      <c r="AA48" s="16">
        <f t="shared" ref="AA48:AA54" si="37">IF(5 = Q48, I48 * -1, I48)</f>
        <v>6500</v>
      </c>
      <c r="AB48" s="16">
        <f t="shared" ref="AB48:AB54" si="38">IF(5 = Q48, J48 * -1, J48)</f>
        <v>6000</v>
      </c>
      <c r="AC48" s="16">
        <f t="shared" ref="AC48:AC54" si="39">IF(5 = Q48, K48 * -1, K48)</f>
        <v>2750</v>
      </c>
      <c r="AD48" s="16">
        <f t="shared" ref="AD48:AD54" si="40">IF(5 = Q48, L48 * -1, L48)</f>
        <v>2712.05</v>
      </c>
      <c r="AE48" s="16">
        <f t="shared" ref="AE48:AE54" si="41">IF(5 = Q48, M48 * -1, M48)</f>
        <v>3375</v>
      </c>
      <c r="AF48" s="16">
        <f t="shared" ref="AF48:AF54" si="42">IF(5 = Q48, N48 * -1, N48)</f>
        <v>4125</v>
      </c>
      <c r="AG48" s="16">
        <f t="shared" ref="AG48:AG54" si="43">IF(5 = Q48, O48 * -1, O48)</f>
        <v>45824.77</v>
      </c>
    </row>
    <row r="49" spans="1:33" x14ac:dyDescent="0.25">
      <c r="A49" s="21" t="s">
        <v>118</v>
      </c>
      <c r="B49" s="14" t="s">
        <v>119</v>
      </c>
      <c r="C49" s="17">
        <v>1374</v>
      </c>
      <c r="D49" s="17">
        <v>1675.02</v>
      </c>
      <c r="E49" s="17">
        <v>3350</v>
      </c>
      <c r="F49" s="17">
        <v>2200.02</v>
      </c>
      <c r="G49" s="17">
        <v>1700</v>
      </c>
      <c r="H49" s="17">
        <v>2450</v>
      </c>
      <c r="I49" s="17">
        <v>3200</v>
      </c>
      <c r="J49" s="17">
        <v>2400</v>
      </c>
      <c r="K49" s="17">
        <v>1350</v>
      </c>
      <c r="L49" s="17">
        <v>1300</v>
      </c>
      <c r="M49" s="17">
        <v>1225</v>
      </c>
      <c r="N49" s="17">
        <v>2050</v>
      </c>
      <c r="O49" s="17">
        <v>24274.04</v>
      </c>
      <c r="Q49" s="15">
        <v>4</v>
      </c>
      <c r="R49" s="14" t="s">
        <v>120</v>
      </c>
      <c r="U49" s="16">
        <f t="shared" si="31"/>
        <v>1374</v>
      </c>
      <c r="V49" s="16">
        <f t="shared" si="32"/>
        <v>1675.02</v>
      </c>
      <c r="W49" s="16">
        <f t="shared" si="33"/>
        <v>3350</v>
      </c>
      <c r="X49" s="16">
        <f t="shared" si="34"/>
        <v>2200.02</v>
      </c>
      <c r="Y49" s="16">
        <f t="shared" si="35"/>
        <v>1700</v>
      </c>
      <c r="Z49" s="16">
        <f t="shared" si="36"/>
        <v>2450</v>
      </c>
      <c r="AA49" s="16">
        <f t="shared" si="37"/>
        <v>3200</v>
      </c>
      <c r="AB49" s="16">
        <f t="shared" si="38"/>
        <v>2400</v>
      </c>
      <c r="AC49" s="16">
        <f t="shared" si="39"/>
        <v>1350</v>
      </c>
      <c r="AD49" s="16">
        <f t="shared" si="40"/>
        <v>1300</v>
      </c>
      <c r="AE49" s="16">
        <f t="shared" si="41"/>
        <v>1225</v>
      </c>
      <c r="AF49" s="16">
        <f t="shared" si="42"/>
        <v>2050</v>
      </c>
      <c r="AG49" s="16">
        <f t="shared" si="43"/>
        <v>24274.04</v>
      </c>
    </row>
    <row r="50" spans="1:33" x14ac:dyDescent="0.25">
      <c r="A50" s="21" t="s">
        <v>121</v>
      </c>
      <c r="B50" s="14" t="s">
        <v>122</v>
      </c>
      <c r="C50" s="17">
        <v>13656.97</v>
      </c>
      <c r="D50" s="17">
        <v>15110</v>
      </c>
      <c r="E50" s="17">
        <v>16434</v>
      </c>
      <c r="F50" s="17">
        <v>9085</v>
      </c>
      <c r="G50" s="17">
        <v>10925</v>
      </c>
      <c r="H50" s="17">
        <v>12424</v>
      </c>
      <c r="I50" s="17">
        <v>13538.8</v>
      </c>
      <c r="J50" s="17">
        <v>13360.2</v>
      </c>
      <c r="K50" s="17">
        <v>13716.79</v>
      </c>
      <c r="L50" s="17">
        <v>8084.63</v>
      </c>
      <c r="M50" s="17">
        <v>6802.52</v>
      </c>
      <c r="N50" s="17">
        <v>2813.7</v>
      </c>
      <c r="O50" s="17">
        <v>135951.60999999999</v>
      </c>
      <c r="Q50" s="15">
        <v>4</v>
      </c>
      <c r="R50" s="14" t="s">
        <v>123</v>
      </c>
      <c r="U50" s="16">
        <f t="shared" si="31"/>
        <v>13656.97</v>
      </c>
      <c r="V50" s="16">
        <f t="shared" si="32"/>
        <v>15110</v>
      </c>
      <c r="W50" s="16">
        <f t="shared" si="33"/>
        <v>16434</v>
      </c>
      <c r="X50" s="16">
        <f t="shared" si="34"/>
        <v>9085</v>
      </c>
      <c r="Y50" s="16">
        <f t="shared" si="35"/>
        <v>10925</v>
      </c>
      <c r="Z50" s="16">
        <f t="shared" si="36"/>
        <v>12424</v>
      </c>
      <c r="AA50" s="16">
        <f t="shared" si="37"/>
        <v>13538.8</v>
      </c>
      <c r="AB50" s="16">
        <f t="shared" si="38"/>
        <v>13360.2</v>
      </c>
      <c r="AC50" s="16">
        <f t="shared" si="39"/>
        <v>13716.79</v>
      </c>
      <c r="AD50" s="16">
        <f t="shared" si="40"/>
        <v>8084.63</v>
      </c>
      <c r="AE50" s="16">
        <f t="shared" si="41"/>
        <v>6802.52</v>
      </c>
      <c r="AF50" s="16">
        <f t="shared" si="42"/>
        <v>2813.7</v>
      </c>
      <c r="AG50" s="16">
        <f t="shared" si="43"/>
        <v>135951.60999999999</v>
      </c>
    </row>
    <row r="51" spans="1:33" x14ac:dyDescent="0.25">
      <c r="A51" s="21" t="s">
        <v>124</v>
      </c>
      <c r="B51" s="14" t="s">
        <v>125</v>
      </c>
      <c r="C51" s="17">
        <v>950</v>
      </c>
      <c r="D51" s="17">
        <v>950</v>
      </c>
      <c r="E51" s="17">
        <v>1400</v>
      </c>
      <c r="F51" s="17">
        <v>1400</v>
      </c>
      <c r="G51" s="17">
        <v>200</v>
      </c>
      <c r="H51" s="17">
        <v>1750</v>
      </c>
      <c r="I51" s="17">
        <v>2100</v>
      </c>
      <c r="J51" s="17">
        <v>1050</v>
      </c>
      <c r="K51" s="17">
        <v>2800</v>
      </c>
      <c r="L51" s="17">
        <v>1400</v>
      </c>
      <c r="M51" s="17">
        <v>2000</v>
      </c>
      <c r="N51" s="17">
        <v>1750</v>
      </c>
      <c r="O51" s="17">
        <v>17750</v>
      </c>
      <c r="Q51" s="15">
        <v>4</v>
      </c>
      <c r="R51" s="14" t="s">
        <v>126</v>
      </c>
      <c r="U51" s="16">
        <f t="shared" si="31"/>
        <v>950</v>
      </c>
      <c r="V51" s="16">
        <f t="shared" si="32"/>
        <v>950</v>
      </c>
      <c r="W51" s="16">
        <f t="shared" si="33"/>
        <v>1400</v>
      </c>
      <c r="X51" s="16">
        <f t="shared" si="34"/>
        <v>1400</v>
      </c>
      <c r="Y51" s="16">
        <f t="shared" si="35"/>
        <v>200</v>
      </c>
      <c r="Z51" s="16">
        <f t="shared" si="36"/>
        <v>1750</v>
      </c>
      <c r="AA51" s="16">
        <f t="shared" si="37"/>
        <v>2100</v>
      </c>
      <c r="AB51" s="16">
        <f t="shared" si="38"/>
        <v>1050</v>
      </c>
      <c r="AC51" s="16">
        <f t="shared" si="39"/>
        <v>2800</v>
      </c>
      <c r="AD51" s="16">
        <f t="shared" si="40"/>
        <v>1400</v>
      </c>
      <c r="AE51" s="16">
        <f t="shared" si="41"/>
        <v>2000</v>
      </c>
      <c r="AF51" s="16">
        <f t="shared" si="42"/>
        <v>1750</v>
      </c>
      <c r="AG51" s="16">
        <f t="shared" si="43"/>
        <v>17750</v>
      </c>
    </row>
    <row r="52" spans="1:33" x14ac:dyDescent="0.25">
      <c r="A52" s="21" t="s">
        <v>127</v>
      </c>
      <c r="B52" s="14" t="s">
        <v>128</v>
      </c>
      <c r="C52" s="17">
        <v>191.91</v>
      </c>
      <c r="D52" s="17">
        <v>5360.64</v>
      </c>
      <c r="E52" s="17">
        <v>966</v>
      </c>
      <c r="F52" s="17">
        <v>-2841.35</v>
      </c>
      <c r="G52" s="17">
        <v>16425.04</v>
      </c>
      <c r="H52" s="17">
        <v>8540</v>
      </c>
      <c r="I52" s="17">
        <v>6776</v>
      </c>
      <c r="J52" s="17">
        <v>15919</v>
      </c>
      <c r="K52" s="17">
        <v>-4690</v>
      </c>
      <c r="L52" s="17">
        <v>0</v>
      </c>
      <c r="M52" s="17">
        <v>1962.27</v>
      </c>
      <c r="N52" s="17">
        <v>5643.88</v>
      </c>
      <c r="O52" s="17">
        <v>54253.39</v>
      </c>
      <c r="Q52" s="15">
        <v>4</v>
      </c>
      <c r="R52" s="14" t="s">
        <v>129</v>
      </c>
      <c r="U52" s="16">
        <f t="shared" si="31"/>
        <v>191.91</v>
      </c>
      <c r="V52" s="16">
        <f t="shared" si="32"/>
        <v>5360.64</v>
      </c>
      <c r="W52" s="16">
        <f t="shared" si="33"/>
        <v>966</v>
      </c>
      <c r="X52" s="16">
        <f t="shared" si="34"/>
        <v>-2841.35</v>
      </c>
      <c r="Y52" s="16">
        <f t="shared" si="35"/>
        <v>16425.04</v>
      </c>
      <c r="Z52" s="16">
        <f t="shared" si="36"/>
        <v>8540</v>
      </c>
      <c r="AA52" s="16">
        <f t="shared" si="37"/>
        <v>6776</v>
      </c>
      <c r="AB52" s="16">
        <f t="shared" si="38"/>
        <v>15919</v>
      </c>
      <c r="AC52" s="16">
        <f t="shared" si="39"/>
        <v>-4690</v>
      </c>
      <c r="AD52" s="16">
        <f t="shared" si="40"/>
        <v>0</v>
      </c>
      <c r="AE52" s="16">
        <f t="shared" si="41"/>
        <v>1962.27</v>
      </c>
      <c r="AF52" s="16">
        <f t="shared" si="42"/>
        <v>5643.88</v>
      </c>
      <c r="AG52" s="16">
        <f t="shared" si="43"/>
        <v>54253.39</v>
      </c>
    </row>
    <row r="53" spans="1:33" x14ac:dyDescent="0.25">
      <c r="A53" s="21" t="s">
        <v>130</v>
      </c>
      <c r="B53" s="14" t="s">
        <v>131</v>
      </c>
      <c r="C53" s="17">
        <v>0</v>
      </c>
      <c r="D53" s="17">
        <v>0</v>
      </c>
      <c r="E53" s="17">
        <v>300</v>
      </c>
      <c r="F53" s="17">
        <v>0</v>
      </c>
      <c r="G53" s="17">
        <v>0</v>
      </c>
      <c r="H53" s="17">
        <v>350</v>
      </c>
      <c r="I53" s="17">
        <v>-350</v>
      </c>
      <c r="J53" s="17">
        <v>0</v>
      </c>
      <c r="K53" s="17">
        <v>0</v>
      </c>
      <c r="L53" s="17">
        <v>0</v>
      </c>
      <c r="M53" s="17">
        <v>0</v>
      </c>
      <c r="N53" s="17">
        <v>500</v>
      </c>
      <c r="O53" s="17">
        <v>800</v>
      </c>
      <c r="Q53" s="15">
        <v>4</v>
      </c>
      <c r="R53" s="14" t="s">
        <v>132</v>
      </c>
      <c r="U53" s="16">
        <f t="shared" si="31"/>
        <v>0</v>
      </c>
      <c r="V53" s="16">
        <f t="shared" si="32"/>
        <v>0</v>
      </c>
      <c r="W53" s="16">
        <f t="shared" si="33"/>
        <v>300</v>
      </c>
      <c r="X53" s="16">
        <f t="shared" si="34"/>
        <v>0</v>
      </c>
      <c r="Y53" s="16">
        <f t="shared" si="35"/>
        <v>0</v>
      </c>
      <c r="Z53" s="16">
        <f t="shared" si="36"/>
        <v>350</v>
      </c>
      <c r="AA53" s="16">
        <f t="shared" si="37"/>
        <v>-350</v>
      </c>
      <c r="AB53" s="16">
        <f t="shared" si="38"/>
        <v>0</v>
      </c>
      <c r="AC53" s="16">
        <f t="shared" si="39"/>
        <v>0</v>
      </c>
      <c r="AD53" s="16">
        <f t="shared" si="40"/>
        <v>0</v>
      </c>
      <c r="AE53" s="16">
        <f t="shared" si="41"/>
        <v>0</v>
      </c>
      <c r="AF53" s="16">
        <f t="shared" si="42"/>
        <v>500</v>
      </c>
      <c r="AG53" s="16">
        <f t="shared" si="43"/>
        <v>800</v>
      </c>
    </row>
    <row r="54" spans="1:33" x14ac:dyDescent="0.25">
      <c r="A54" s="21" t="s">
        <v>133</v>
      </c>
      <c r="B54" s="14" t="s">
        <v>134</v>
      </c>
      <c r="C54" s="17">
        <v>4310.42</v>
      </c>
      <c r="D54" s="17">
        <v>3393.17</v>
      </c>
      <c r="E54" s="17">
        <v>2922.31</v>
      </c>
      <c r="F54" s="17">
        <v>3168.22</v>
      </c>
      <c r="G54" s="17">
        <v>3917.54</v>
      </c>
      <c r="H54" s="17">
        <v>2975.07</v>
      </c>
      <c r="I54" s="17">
        <v>3510.95</v>
      </c>
      <c r="J54" s="17">
        <v>4355.04</v>
      </c>
      <c r="K54" s="17">
        <v>3842.01</v>
      </c>
      <c r="L54" s="17">
        <v>4133.62</v>
      </c>
      <c r="M54" s="17">
        <v>4333.03</v>
      </c>
      <c r="N54" s="17">
        <v>4607.05</v>
      </c>
      <c r="O54" s="17">
        <v>45468.43</v>
      </c>
      <c r="Q54" s="15">
        <v>4</v>
      </c>
      <c r="R54" s="14" t="s">
        <v>135</v>
      </c>
      <c r="U54" s="16">
        <f t="shared" si="31"/>
        <v>4310.42</v>
      </c>
      <c r="V54" s="16">
        <f t="shared" si="32"/>
        <v>3393.17</v>
      </c>
      <c r="W54" s="16">
        <f t="shared" si="33"/>
        <v>2922.31</v>
      </c>
      <c r="X54" s="16">
        <f t="shared" si="34"/>
        <v>3168.22</v>
      </c>
      <c r="Y54" s="16">
        <f t="shared" si="35"/>
        <v>3917.54</v>
      </c>
      <c r="Z54" s="16">
        <f t="shared" si="36"/>
        <v>2975.07</v>
      </c>
      <c r="AA54" s="16">
        <f t="shared" si="37"/>
        <v>3510.95</v>
      </c>
      <c r="AB54" s="16">
        <f t="shared" si="38"/>
        <v>4355.04</v>
      </c>
      <c r="AC54" s="16">
        <f t="shared" si="39"/>
        <v>3842.01</v>
      </c>
      <c r="AD54" s="16">
        <f t="shared" si="40"/>
        <v>4133.62</v>
      </c>
      <c r="AE54" s="16">
        <f t="shared" si="41"/>
        <v>4333.03</v>
      </c>
      <c r="AF54" s="16">
        <f t="shared" si="42"/>
        <v>4607.05</v>
      </c>
      <c r="AG54" s="16">
        <f t="shared" si="43"/>
        <v>45468.43</v>
      </c>
    </row>
    <row r="55" spans="1:33" x14ac:dyDescent="0.25">
      <c r="B55" s="12" t="s">
        <v>136</v>
      </c>
      <c r="C55" s="11">
        <f>IF(5 = Q55, U55 * -1, U55)</f>
        <v>22186.78</v>
      </c>
      <c r="D55" s="11">
        <f>IF(5 = Q55, V55 * -1, V55)</f>
        <v>28591.870000000003</v>
      </c>
      <c r="E55" s="11">
        <f>IF(5 = Q55, W55 * -1, W55)</f>
        <v>27133.31</v>
      </c>
      <c r="F55" s="11">
        <f>IF(5 = Q55, X55 * -1, X55)</f>
        <v>17057.09</v>
      </c>
      <c r="G55" s="11">
        <f>IF(5 = Q55, Y55 * -1, Y55)</f>
        <v>39167.58</v>
      </c>
      <c r="H55" s="11">
        <f>IF(5 = Q55, Z55 * -1, Z55)</f>
        <v>33239.07</v>
      </c>
      <c r="I55" s="11">
        <f>IF(5 = Q55, AA55 * -1, AA55)</f>
        <v>35275.75</v>
      </c>
      <c r="J55" s="11">
        <f>IF(5 = Q55, AB55 * -1, AB55)</f>
        <v>43084.24</v>
      </c>
      <c r="K55" s="11">
        <f>IF(5 = Q55, AC55 * -1, AC55)</f>
        <v>19768.800000000003</v>
      </c>
      <c r="L55" s="11">
        <f>IF(5 = Q55, AD55 * -1, AD55)</f>
        <v>17630.3</v>
      </c>
      <c r="M55" s="11">
        <f>IF(5 = Q55, AE55 * -1, AE55)</f>
        <v>19697.82</v>
      </c>
      <c r="N55" s="11">
        <f>IF(5 = Q55, AF55 * -1, AF55)</f>
        <v>21489.63</v>
      </c>
      <c r="O55" s="11">
        <f>IF(5 = Q55, AG55 * -1, AG55)</f>
        <v>324322.24</v>
      </c>
      <c r="Q55" s="9">
        <v>4</v>
      </c>
      <c r="R55" s="8" t="str">
        <f>R54</f>
        <v>Argenta Apartments</v>
      </c>
      <c r="S55" s="8">
        <f>S54</f>
        <v>0</v>
      </c>
      <c r="T55" s="9">
        <f>T54</f>
        <v>0</v>
      </c>
      <c r="U55" s="10">
        <f t="shared" ref="U55:AG55" si="44">SUM(U48:U54)</f>
        <v>22186.78</v>
      </c>
      <c r="V55" s="10">
        <f t="shared" si="44"/>
        <v>28591.870000000003</v>
      </c>
      <c r="W55" s="10">
        <f t="shared" si="44"/>
        <v>27133.31</v>
      </c>
      <c r="X55" s="10">
        <f t="shared" si="44"/>
        <v>17057.09</v>
      </c>
      <c r="Y55" s="10">
        <f t="shared" si="44"/>
        <v>39167.58</v>
      </c>
      <c r="Z55" s="10">
        <f t="shared" si="44"/>
        <v>33239.07</v>
      </c>
      <c r="AA55" s="10">
        <f t="shared" si="44"/>
        <v>35275.75</v>
      </c>
      <c r="AB55" s="10">
        <f t="shared" si="44"/>
        <v>43084.24</v>
      </c>
      <c r="AC55" s="10">
        <f t="shared" si="44"/>
        <v>19768.800000000003</v>
      </c>
      <c r="AD55" s="10">
        <f t="shared" si="44"/>
        <v>17630.3</v>
      </c>
      <c r="AE55" s="10">
        <f t="shared" si="44"/>
        <v>19697.82</v>
      </c>
      <c r="AF55" s="10">
        <f t="shared" si="44"/>
        <v>21489.63</v>
      </c>
      <c r="AG55" s="10">
        <f t="shared" si="44"/>
        <v>324322.24</v>
      </c>
    </row>
    <row r="57" spans="1:33" x14ac:dyDescent="0.25">
      <c r="A57" s="19" t="s">
        <v>137</v>
      </c>
    </row>
    <row r="58" spans="1:33" x14ac:dyDescent="0.25">
      <c r="A58" s="21" t="s">
        <v>138</v>
      </c>
      <c r="B58" s="14" t="s">
        <v>139</v>
      </c>
      <c r="C58" s="17">
        <v>1008.32</v>
      </c>
      <c r="D58" s="17">
        <v>1094.4000000000001</v>
      </c>
      <c r="E58" s="17">
        <v>1094.03</v>
      </c>
      <c r="F58" s="17">
        <v>1151.76</v>
      </c>
      <c r="G58" s="17">
        <v>1131.02</v>
      </c>
      <c r="H58" s="17">
        <v>1227.1600000000001</v>
      </c>
      <c r="I58" s="17">
        <v>1343.66</v>
      </c>
      <c r="J58" s="17">
        <v>1346.83</v>
      </c>
      <c r="K58" s="17">
        <v>1646.98</v>
      </c>
      <c r="L58" s="17">
        <v>1467.97</v>
      </c>
      <c r="M58" s="17">
        <v>1541.74</v>
      </c>
      <c r="N58" s="17">
        <v>1294.32</v>
      </c>
      <c r="O58" s="17">
        <v>15348.19</v>
      </c>
      <c r="Q58" s="15">
        <v>4</v>
      </c>
      <c r="R58" s="14" t="s">
        <v>140</v>
      </c>
      <c r="U58" s="16">
        <f>IF(5 = Q58, C58 * -1, C58)</f>
        <v>1008.32</v>
      </c>
      <c r="V58" s="16">
        <f>IF(5 = Q58, D58 * -1, D58)</f>
        <v>1094.4000000000001</v>
      </c>
      <c r="W58" s="16">
        <f>IF(5 = Q58, E58 * -1, E58)</f>
        <v>1094.03</v>
      </c>
      <c r="X58" s="16">
        <f>IF(5 = Q58, F58 * -1, F58)</f>
        <v>1151.76</v>
      </c>
      <c r="Y58" s="16">
        <f>IF(5 = Q58, G58 * -1, G58)</f>
        <v>1131.02</v>
      </c>
      <c r="Z58" s="16">
        <f>IF(5 = Q58, H58 * -1, H58)</f>
        <v>1227.1600000000001</v>
      </c>
      <c r="AA58" s="16">
        <f>IF(5 = Q58, I58 * -1, I58)</f>
        <v>1343.66</v>
      </c>
      <c r="AB58" s="16">
        <f>IF(5 = Q58, J58 * -1, J58)</f>
        <v>1346.83</v>
      </c>
      <c r="AC58" s="16">
        <f>IF(5 = Q58, K58 * -1, K58)</f>
        <v>1646.98</v>
      </c>
      <c r="AD58" s="16">
        <f>IF(5 = Q58, L58 * -1, L58)</f>
        <v>1467.97</v>
      </c>
      <c r="AE58" s="16">
        <f>IF(5 = Q58, M58 * -1, M58)</f>
        <v>1541.74</v>
      </c>
      <c r="AF58" s="16">
        <f>IF(5 = Q58, N58 * -1, N58)</f>
        <v>1294.32</v>
      </c>
      <c r="AG58" s="16">
        <f>IF(5 = Q58, O58 * -1, O58)</f>
        <v>15348.19</v>
      </c>
    </row>
    <row r="59" spans="1:33" x14ac:dyDescent="0.25">
      <c r="A59" s="21" t="s">
        <v>141</v>
      </c>
      <c r="B59" s="14" t="s">
        <v>142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-7.7</v>
      </c>
      <c r="K59" s="17">
        <v>0</v>
      </c>
      <c r="L59" s="17">
        <v>0</v>
      </c>
      <c r="M59" s="17">
        <v>0</v>
      </c>
      <c r="N59" s="17">
        <v>196.87</v>
      </c>
      <c r="O59" s="17">
        <v>189.17</v>
      </c>
      <c r="Q59" s="15">
        <v>4</v>
      </c>
      <c r="R59" s="14" t="s">
        <v>143</v>
      </c>
      <c r="U59" s="16">
        <f>IF(5 = Q59, C59 * -1, C59)</f>
        <v>0</v>
      </c>
      <c r="V59" s="16">
        <f>IF(5 = Q59, D59 * -1, D59)</f>
        <v>0</v>
      </c>
      <c r="W59" s="16">
        <f>IF(5 = Q59, E59 * -1, E59)</f>
        <v>0</v>
      </c>
      <c r="X59" s="16">
        <f>IF(5 = Q59, F59 * -1, F59)</f>
        <v>0</v>
      </c>
      <c r="Y59" s="16">
        <f>IF(5 = Q59, G59 * -1, G59)</f>
        <v>0</v>
      </c>
      <c r="Z59" s="16">
        <f>IF(5 = Q59, H59 * -1, H59)</f>
        <v>0</v>
      </c>
      <c r="AA59" s="16">
        <f>IF(5 = Q59, I59 * -1, I59)</f>
        <v>0</v>
      </c>
      <c r="AB59" s="16">
        <f>IF(5 = Q59, J59 * -1, J59)</f>
        <v>-7.7</v>
      </c>
      <c r="AC59" s="16">
        <f>IF(5 = Q59, K59 * -1, K59)</f>
        <v>0</v>
      </c>
      <c r="AD59" s="16">
        <f>IF(5 = Q59, L59 * -1, L59)</f>
        <v>0</v>
      </c>
      <c r="AE59" s="16">
        <f>IF(5 = Q59, M59 * -1, M59)</f>
        <v>0</v>
      </c>
      <c r="AF59" s="16">
        <f>IF(5 = Q59, N59 * -1, N59)</f>
        <v>196.87</v>
      </c>
      <c r="AG59" s="16">
        <f>IF(5 = Q59, O59 * -1, O59)</f>
        <v>189.17</v>
      </c>
    </row>
    <row r="60" spans="1:33" x14ac:dyDescent="0.25">
      <c r="A60" s="21" t="s">
        <v>144</v>
      </c>
      <c r="B60" s="14" t="s">
        <v>145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550</v>
      </c>
      <c r="I60" s="17">
        <v>1378</v>
      </c>
      <c r="J60" s="17">
        <v>797.5</v>
      </c>
      <c r="K60" s="17">
        <v>440</v>
      </c>
      <c r="L60" s="17">
        <v>5081</v>
      </c>
      <c r="M60" s="17">
        <v>3618.5</v>
      </c>
      <c r="N60" s="17">
        <v>1026</v>
      </c>
      <c r="O60" s="17">
        <v>12891</v>
      </c>
      <c r="Q60" s="15">
        <v>4</v>
      </c>
      <c r="R60" s="14" t="s">
        <v>146</v>
      </c>
      <c r="U60" s="16">
        <f>IF(5 = Q60, C60 * -1, C60)</f>
        <v>0</v>
      </c>
      <c r="V60" s="16">
        <f>IF(5 = Q60, D60 * -1, D60)</f>
        <v>0</v>
      </c>
      <c r="W60" s="16">
        <f>IF(5 = Q60, E60 * -1, E60)</f>
        <v>0</v>
      </c>
      <c r="X60" s="16">
        <f>IF(5 = Q60, F60 * -1, F60)</f>
        <v>0</v>
      </c>
      <c r="Y60" s="16">
        <f>IF(5 = Q60, G60 * -1, G60)</f>
        <v>0</v>
      </c>
      <c r="Z60" s="16">
        <f>IF(5 = Q60, H60 * -1, H60)</f>
        <v>550</v>
      </c>
      <c r="AA60" s="16">
        <f>IF(5 = Q60, I60 * -1, I60)</f>
        <v>1378</v>
      </c>
      <c r="AB60" s="16">
        <f>IF(5 = Q60, J60 * -1, J60)</f>
        <v>797.5</v>
      </c>
      <c r="AC60" s="16">
        <f>IF(5 = Q60, K60 * -1, K60)</f>
        <v>440</v>
      </c>
      <c r="AD60" s="16">
        <f>IF(5 = Q60, L60 * -1, L60)</f>
        <v>5081</v>
      </c>
      <c r="AE60" s="16">
        <f>IF(5 = Q60, M60 * -1, M60)</f>
        <v>3618.5</v>
      </c>
      <c r="AF60" s="16">
        <f>IF(5 = Q60, N60 * -1, N60)</f>
        <v>1026</v>
      </c>
      <c r="AG60" s="16">
        <f>IF(5 = Q60, O60 * -1, O60)</f>
        <v>12891</v>
      </c>
    </row>
    <row r="61" spans="1:33" x14ac:dyDescent="0.25">
      <c r="A61" s="21" t="s">
        <v>147</v>
      </c>
      <c r="B61" s="14" t="s">
        <v>148</v>
      </c>
      <c r="C61" s="17">
        <v>500</v>
      </c>
      <c r="D61" s="17">
        <v>250</v>
      </c>
      <c r="E61" s="17">
        <v>350</v>
      </c>
      <c r="F61" s="17">
        <v>300</v>
      </c>
      <c r="G61" s="17">
        <v>100</v>
      </c>
      <c r="H61" s="17">
        <v>700</v>
      </c>
      <c r="I61" s="17">
        <v>650</v>
      </c>
      <c r="J61" s="17">
        <v>600</v>
      </c>
      <c r="K61" s="17">
        <v>700</v>
      </c>
      <c r="L61" s="17">
        <v>300</v>
      </c>
      <c r="M61" s="17">
        <v>650</v>
      </c>
      <c r="N61" s="17">
        <v>600</v>
      </c>
      <c r="O61" s="17">
        <v>5700</v>
      </c>
      <c r="Q61" s="15">
        <v>4</v>
      </c>
      <c r="R61" s="14" t="s">
        <v>149</v>
      </c>
      <c r="U61" s="16">
        <f>IF(5 = Q61, C61 * -1, C61)</f>
        <v>500</v>
      </c>
      <c r="V61" s="16">
        <f>IF(5 = Q61, D61 * -1, D61)</f>
        <v>250</v>
      </c>
      <c r="W61" s="16">
        <f>IF(5 = Q61, E61 * -1, E61)</f>
        <v>350</v>
      </c>
      <c r="X61" s="16">
        <f>IF(5 = Q61, F61 * -1, F61)</f>
        <v>300</v>
      </c>
      <c r="Y61" s="16">
        <f>IF(5 = Q61, G61 * -1, G61)</f>
        <v>100</v>
      </c>
      <c r="Z61" s="16">
        <f>IF(5 = Q61, H61 * -1, H61)</f>
        <v>700</v>
      </c>
      <c r="AA61" s="16">
        <f>IF(5 = Q61, I61 * -1, I61)</f>
        <v>650</v>
      </c>
      <c r="AB61" s="16">
        <f>IF(5 = Q61, J61 * -1, J61)</f>
        <v>600</v>
      </c>
      <c r="AC61" s="16">
        <f>IF(5 = Q61, K61 * -1, K61)</f>
        <v>700</v>
      </c>
      <c r="AD61" s="16">
        <f>IF(5 = Q61, L61 * -1, L61)</f>
        <v>300</v>
      </c>
      <c r="AE61" s="16">
        <f>IF(5 = Q61, M61 * -1, M61)</f>
        <v>650</v>
      </c>
      <c r="AF61" s="16">
        <f>IF(5 = Q61, N61 * -1, N61)</f>
        <v>600</v>
      </c>
      <c r="AG61" s="16">
        <f>IF(5 = Q61, O61 * -1, O61)</f>
        <v>5700</v>
      </c>
    </row>
    <row r="62" spans="1:33" x14ac:dyDescent="0.25">
      <c r="A62" s="21" t="s">
        <v>150</v>
      </c>
      <c r="B62" s="14" t="s">
        <v>151</v>
      </c>
      <c r="C62" s="17">
        <v>229.87</v>
      </c>
      <c r="D62" s="17">
        <v>4715.37</v>
      </c>
      <c r="E62" s="17">
        <v>100</v>
      </c>
      <c r="F62" s="17">
        <v>1038.55</v>
      </c>
      <c r="G62" s="17">
        <v>9501</v>
      </c>
      <c r="H62" s="17">
        <v>2647</v>
      </c>
      <c r="I62" s="17">
        <v>3260</v>
      </c>
      <c r="J62" s="17">
        <v>2745.59</v>
      </c>
      <c r="K62" s="17">
        <v>-1318.61</v>
      </c>
      <c r="L62" s="17">
        <v>485</v>
      </c>
      <c r="M62" s="17">
        <v>5417.96</v>
      </c>
      <c r="N62" s="17">
        <v>-973.09</v>
      </c>
      <c r="O62" s="17">
        <v>27848.639999999999</v>
      </c>
      <c r="Q62" s="15">
        <v>4</v>
      </c>
      <c r="R62" s="14" t="s">
        <v>152</v>
      </c>
      <c r="U62" s="16">
        <f>IF(5 = Q62, C62 * -1, C62)</f>
        <v>229.87</v>
      </c>
      <c r="V62" s="16">
        <f>IF(5 = Q62, D62 * -1, D62)</f>
        <v>4715.37</v>
      </c>
      <c r="W62" s="16">
        <f>IF(5 = Q62, E62 * -1, E62)</f>
        <v>100</v>
      </c>
      <c r="X62" s="16">
        <f>IF(5 = Q62, F62 * -1, F62)</f>
        <v>1038.55</v>
      </c>
      <c r="Y62" s="16">
        <f>IF(5 = Q62, G62 * -1, G62)</f>
        <v>9501</v>
      </c>
      <c r="Z62" s="16">
        <f>IF(5 = Q62, H62 * -1, H62)</f>
        <v>2647</v>
      </c>
      <c r="AA62" s="16">
        <f>IF(5 = Q62, I62 * -1, I62)</f>
        <v>3260</v>
      </c>
      <c r="AB62" s="16">
        <f>IF(5 = Q62, J62 * -1, J62)</f>
        <v>2745.59</v>
      </c>
      <c r="AC62" s="16">
        <f>IF(5 = Q62, K62 * -1, K62)</f>
        <v>-1318.61</v>
      </c>
      <c r="AD62" s="16">
        <f>IF(5 = Q62, L62 * -1, L62)</f>
        <v>485</v>
      </c>
      <c r="AE62" s="16">
        <f>IF(5 = Q62, M62 * -1, M62)</f>
        <v>5417.96</v>
      </c>
      <c r="AF62" s="16">
        <f>IF(5 = Q62, N62 * -1, N62)</f>
        <v>-973.09</v>
      </c>
      <c r="AG62" s="16">
        <f>IF(5 = Q62, O62 * -1, O62)</f>
        <v>27848.639999999999</v>
      </c>
    </row>
    <row r="63" spans="1:33" x14ac:dyDescent="0.25">
      <c r="B63" s="12" t="s">
        <v>153</v>
      </c>
      <c r="C63" s="11">
        <f>IF(5 = Q63, U63 * -1, U63)</f>
        <v>1738.19</v>
      </c>
      <c r="D63" s="11">
        <f>IF(5 = Q63, V63 * -1, V63)</f>
        <v>6059.77</v>
      </c>
      <c r="E63" s="11">
        <f>IF(5 = Q63, W63 * -1, W63)</f>
        <v>1544.03</v>
      </c>
      <c r="F63" s="11">
        <f>IF(5 = Q63, X63 * -1, X63)</f>
        <v>2490.31</v>
      </c>
      <c r="G63" s="11">
        <f>IF(5 = Q63, Y63 * -1, Y63)</f>
        <v>10732.02</v>
      </c>
      <c r="H63" s="11">
        <f>IF(5 = Q63, Z63 * -1, Z63)</f>
        <v>5124.16</v>
      </c>
      <c r="I63" s="11">
        <f>IF(5 = Q63, AA63 * -1, AA63)</f>
        <v>6631.66</v>
      </c>
      <c r="J63" s="11">
        <f>IF(5 = Q63, AB63 * -1, AB63)</f>
        <v>5482.22</v>
      </c>
      <c r="K63" s="11">
        <f>IF(5 = Q63, AC63 * -1, AC63)</f>
        <v>1468.3700000000001</v>
      </c>
      <c r="L63" s="11">
        <f>IF(5 = Q63, AD63 * -1, AD63)</f>
        <v>7333.97</v>
      </c>
      <c r="M63" s="11">
        <f>IF(5 = Q63, AE63 * -1, AE63)</f>
        <v>11228.2</v>
      </c>
      <c r="N63" s="11">
        <f>IF(5 = Q63, AF63 * -1, AF63)</f>
        <v>2144.1</v>
      </c>
      <c r="O63" s="11">
        <f>IF(5 = Q63, AG63 * -1, AG63)</f>
        <v>61977</v>
      </c>
      <c r="Q63" s="9">
        <v>4</v>
      </c>
      <c r="R63" s="8" t="str">
        <f>R62</f>
        <v>Argenta Apartments</v>
      </c>
      <c r="S63" s="8">
        <f>S62</f>
        <v>0</v>
      </c>
      <c r="T63" s="9">
        <f>T62</f>
        <v>0</v>
      </c>
      <c r="U63" s="10">
        <f t="shared" ref="U63:AG63" si="45">SUM(U58:U62)</f>
        <v>1738.19</v>
      </c>
      <c r="V63" s="10">
        <f t="shared" si="45"/>
        <v>6059.77</v>
      </c>
      <c r="W63" s="10">
        <f t="shared" si="45"/>
        <v>1544.03</v>
      </c>
      <c r="X63" s="10">
        <f t="shared" si="45"/>
        <v>2490.31</v>
      </c>
      <c r="Y63" s="10">
        <f t="shared" si="45"/>
        <v>10732.02</v>
      </c>
      <c r="Z63" s="10">
        <f t="shared" si="45"/>
        <v>5124.16</v>
      </c>
      <c r="AA63" s="10">
        <f t="shared" si="45"/>
        <v>6631.66</v>
      </c>
      <c r="AB63" s="10">
        <f t="shared" si="45"/>
        <v>5482.22</v>
      </c>
      <c r="AC63" s="10">
        <f t="shared" si="45"/>
        <v>1468.3700000000001</v>
      </c>
      <c r="AD63" s="10">
        <f t="shared" si="45"/>
        <v>7333.97</v>
      </c>
      <c r="AE63" s="10">
        <f t="shared" si="45"/>
        <v>11228.2</v>
      </c>
      <c r="AF63" s="10">
        <f t="shared" si="45"/>
        <v>2144.1</v>
      </c>
      <c r="AG63" s="10">
        <f t="shared" si="45"/>
        <v>61977</v>
      </c>
    </row>
    <row r="65" spans="1:33" x14ac:dyDescent="0.25">
      <c r="B65" s="12" t="s">
        <v>154</v>
      </c>
      <c r="C65" s="11">
        <f>IF(5 = Q65, U65 * -1, U65)</f>
        <v>65386.47</v>
      </c>
      <c r="D65" s="11">
        <f>IF(5 = Q65, V65 * -1, V65)</f>
        <v>76956.72</v>
      </c>
      <c r="E65" s="11">
        <f>IF(5 = Q65, W65 * -1, W65)</f>
        <v>73049.76999999999</v>
      </c>
      <c r="F65" s="11">
        <f>IF(5 = Q65, X65 * -1, X65)</f>
        <v>66094.84</v>
      </c>
      <c r="G65" s="11">
        <f>IF(5 = Q65, Y65 * -1, Y65)</f>
        <v>94074.48000000001</v>
      </c>
      <c r="H65" s="11">
        <f>IF(5 = Q65, Z65 * -1, Z65)</f>
        <v>78418.700000000012</v>
      </c>
      <c r="I65" s="11">
        <f>IF(5 = Q65, AA65 * -1, AA65)</f>
        <v>83366.22</v>
      </c>
      <c r="J65" s="11">
        <f>IF(5 = Q65, AB65 * -1, AB65)</f>
        <v>94755.5</v>
      </c>
      <c r="K65" s="11">
        <f>IF(5 = Q65, AC65 * -1, AC65)</f>
        <v>61203.12</v>
      </c>
      <c r="L65" s="11">
        <f>IF(5 = Q65, AD65 * -1, AD65)</f>
        <v>65126.91</v>
      </c>
      <c r="M65" s="11">
        <f>IF(5 = Q65, AE65 * -1, AE65)</f>
        <v>71943.44</v>
      </c>
      <c r="N65" s="11">
        <f>IF(5 = Q65, AF65 * -1, AF65)</f>
        <v>60081.939999999995</v>
      </c>
      <c r="O65" s="11">
        <f>IF(5 = Q65, AG65 * -1, AG65)</f>
        <v>890458.11</v>
      </c>
      <c r="Q65" s="9">
        <v>4</v>
      </c>
      <c r="R65" s="8" t="str">
        <f>R62</f>
        <v>Argenta Apartments</v>
      </c>
      <c r="S65" s="8">
        <f>S62</f>
        <v>0</v>
      </c>
      <c r="T65" s="9">
        <f>T62</f>
        <v>0</v>
      </c>
      <c r="U65" s="10">
        <f t="shared" ref="U65:AG65" si="46">SUM(U28:U31)+SUM(U35:U44)+SUM(U48:U54)+SUM(U58:U62)</f>
        <v>65386.47</v>
      </c>
      <c r="V65" s="10">
        <f t="shared" si="46"/>
        <v>76956.72</v>
      </c>
      <c r="W65" s="10">
        <f t="shared" si="46"/>
        <v>73049.76999999999</v>
      </c>
      <c r="X65" s="10">
        <f t="shared" si="46"/>
        <v>66094.84</v>
      </c>
      <c r="Y65" s="10">
        <f t="shared" si="46"/>
        <v>94074.48000000001</v>
      </c>
      <c r="Z65" s="10">
        <f t="shared" si="46"/>
        <v>78418.700000000012</v>
      </c>
      <c r="AA65" s="10">
        <f t="shared" si="46"/>
        <v>83366.22</v>
      </c>
      <c r="AB65" s="10">
        <f t="shared" si="46"/>
        <v>94755.5</v>
      </c>
      <c r="AC65" s="10">
        <f t="shared" si="46"/>
        <v>61203.12</v>
      </c>
      <c r="AD65" s="10">
        <f t="shared" si="46"/>
        <v>65126.91</v>
      </c>
      <c r="AE65" s="10">
        <f t="shared" si="46"/>
        <v>71943.44</v>
      </c>
      <c r="AF65" s="10">
        <f t="shared" si="46"/>
        <v>60081.939999999995</v>
      </c>
      <c r="AG65" s="10">
        <f t="shared" si="46"/>
        <v>890458.11</v>
      </c>
    </row>
    <row r="67" spans="1:33" x14ac:dyDescent="0.25">
      <c r="B67" s="12" t="s">
        <v>155</v>
      </c>
      <c r="C67" s="11">
        <f>IF(5 = Q67, U67 * -1, U67)</f>
        <v>440554.42</v>
      </c>
      <c r="D67" s="11">
        <f>IF(5 = Q67, V67 * -1, V67)</f>
        <v>452847.2</v>
      </c>
      <c r="E67" s="11">
        <f>IF(5 = Q67, W67 * -1, W67)</f>
        <v>455689.85</v>
      </c>
      <c r="F67" s="11">
        <f>IF(5 = Q67, X67 * -1, X67)</f>
        <v>455974.78999999992</v>
      </c>
      <c r="G67" s="11">
        <f>IF(5 = Q67, Y67 * -1, Y67)</f>
        <v>491749.75</v>
      </c>
      <c r="H67" s="11">
        <f>IF(5 = Q67, Z67 * -1, Z67)</f>
        <v>469966.24000000005</v>
      </c>
      <c r="I67" s="11">
        <f>IF(5 = Q67, AA67 * -1, AA67)</f>
        <v>485837.73999999993</v>
      </c>
      <c r="J67" s="11">
        <f>IF(5 = Q67, AB67 * -1, AB67)</f>
        <v>508825.41000000003</v>
      </c>
      <c r="K67" s="11">
        <f>IF(5 = Q67, AC67 * -1, AC67)</f>
        <v>477518.8</v>
      </c>
      <c r="L67" s="11">
        <f>IF(5 = Q67, AD67 * -1, AD67)</f>
        <v>493848.30999999988</v>
      </c>
      <c r="M67" s="11">
        <f>IF(5 = Q67, AE67 * -1, AE67)</f>
        <v>496568.56</v>
      </c>
      <c r="N67" s="11">
        <f>IF(5 = Q67, AF67 * -1, AF67)</f>
        <v>493526.52999999997</v>
      </c>
      <c r="O67" s="11">
        <f>IF(5 = Q67, AG67 * -1, AG67)</f>
        <v>5722907.6000000006</v>
      </c>
      <c r="Q67" s="9">
        <v>4</v>
      </c>
      <c r="R67" s="8" t="str">
        <f>R62</f>
        <v>Argenta Apartments</v>
      </c>
      <c r="S67" s="8">
        <f>S62</f>
        <v>0</v>
      </c>
      <c r="T67" s="9">
        <f>T62</f>
        <v>0</v>
      </c>
      <c r="U67" s="10">
        <f t="shared" ref="U67:AG67" si="47">SUM(U11:U12)+SUM(U16:U21)+SUM(U28:U31)+SUM(U35:U44)+SUM(U48:U54)+SUM(U58:U62)</f>
        <v>440554.42</v>
      </c>
      <c r="V67" s="10">
        <f t="shared" si="47"/>
        <v>452847.2</v>
      </c>
      <c r="W67" s="10">
        <f t="shared" si="47"/>
        <v>455689.85</v>
      </c>
      <c r="X67" s="10">
        <f t="shared" si="47"/>
        <v>455974.78999999992</v>
      </c>
      <c r="Y67" s="10">
        <f t="shared" si="47"/>
        <v>491749.75</v>
      </c>
      <c r="Z67" s="10">
        <f t="shared" si="47"/>
        <v>469966.24000000005</v>
      </c>
      <c r="AA67" s="10">
        <f t="shared" si="47"/>
        <v>485837.73999999993</v>
      </c>
      <c r="AB67" s="10">
        <f t="shared" si="47"/>
        <v>508825.41000000003</v>
      </c>
      <c r="AC67" s="10">
        <f t="shared" si="47"/>
        <v>477518.8</v>
      </c>
      <c r="AD67" s="10">
        <f t="shared" si="47"/>
        <v>493848.30999999988</v>
      </c>
      <c r="AE67" s="10">
        <f t="shared" si="47"/>
        <v>496568.56</v>
      </c>
      <c r="AF67" s="10">
        <f t="shared" si="47"/>
        <v>493526.52999999997</v>
      </c>
      <c r="AG67" s="10">
        <f t="shared" si="47"/>
        <v>5722907.6000000006</v>
      </c>
    </row>
    <row r="69" spans="1:33" x14ac:dyDescent="0.25">
      <c r="A69" s="13" t="s">
        <v>156</v>
      </c>
    </row>
    <row r="70" spans="1:33" x14ac:dyDescent="0.25">
      <c r="A70" s="18" t="s">
        <v>157</v>
      </c>
    </row>
    <row r="71" spans="1:33" x14ac:dyDescent="0.25">
      <c r="A71" s="19" t="s">
        <v>158</v>
      </c>
    </row>
    <row r="72" spans="1:33" x14ac:dyDescent="0.25">
      <c r="A72" s="21" t="s">
        <v>159</v>
      </c>
      <c r="B72" s="14" t="s">
        <v>160</v>
      </c>
      <c r="C72" s="17">
        <v>3567.77</v>
      </c>
      <c r="D72" s="17">
        <v>3111.48</v>
      </c>
      <c r="E72" s="17">
        <v>3424.26</v>
      </c>
      <c r="F72" s="17">
        <v>3277.67</v>
      </c>
      <c r="G72" s="17">
        <v>2138.88</v>
      </c>
      <c r="H72" s="17">
        <v>4324.04</v>
      </c>
      <c r="I72" s="17">
        <v>6756.29</v>
      </c>
      <c r="J72" s="17">
        <v>6201.43</v>
      </c>
      <c r="K72" s="17">
        <v>6000</v>
      </c>
      <c r="L72" s="17">
        <v>6099.6</v>
      </c>
      <c r="M72" s="17">
        <v>3960.82</v>
      </c>
      <c r="N72" s="17">
        <v>3049.62</v>
      </c>
      <c r="O72" s="17">
        <v>51911.86</v>
      </c>
      <c r="Q72" s="15">
        <v>5</v>
      </c>
      <c r="R72" s="14" t="s">
        <v>161</v>
      </c>
      <c r="U72" s="16">
        <f t="shared" ref="U72:U77" si="48">IF(5 = Q72, C72 * -1, C72)</f>
        <v>-3567.77</v>
      </c>
      <c r="V72" s="16">
        <f t="shared" ref="V72:V77" si="49">IF(5 = Q72, D72 * -1, D72)</f>
        <v>-3111.48</v>
      </c>
      <c r="W72" s="16">
        <f t="shared" ref="W72:W77" si="50">IF(5 = Q72, E72 * -1, E72)</f>
        <v>-3424.26</v>
      </c>
      <c r="X72" s="16">
        <f t="shared" ref="X72:X77" si="51">IF(5 = Q72, F72 * -1, F72)</f>
        <v>-3277.67</v>
      </c>
      <c r="Y72" s="16">
        <f t="shared" ref="Y72:Y77" si="52">IF(5 = Q72, G72 * -1, G72)</f>
        <v>-2138.88</v>
      </c>
      <c r="Z72" s="16">
        <f t="shared" ref="Z72:Z77" si="53">IF(5 = Q72, H72 * -1, H72)</f>
        <v>-4324.04</v>
      </c>
      <c r="AA72" s="16">
        <f t="shared" ref="AA72:AA77" si="54">IF(5 = Q72, I72 * -1, I72)</f>
        <v>-6756.29</v>
      </c>
      <c r="AB72" s="16">
        <f t="shared" ref="AB72:AB77" si="55">IF(5 = Q72, J72 * -1, J72)</f>
        <v>-6201.43</v>
      </c>
      <c r="AC72" s="16">
        <f t="shared" ref="AC72:AC77" si="56">IF(5 = Q72, K72 * -1, K72)</f>
        <v>-6000</v>
      </c>
      <c r="AD72" s="16">
        <f t="shared" ref="AD72:AD77" si="57">IF(5 = Q72, L72 * -1, L72)</f>
        <v>-6099.6</v>
      </c>
      <c r="AE72" s="16">
        <f t="shared" ref="AE72:AE77" si="58">IF(5 = Q72, M72 * -1, M72)</f>
        <v>-3960.82</v>
      </c>
      <c r="AF72" s="16">
        <f t="shared" ref="AF72:AF77" si="59">IF(5 = Q72, N72 * -1, N72)</f>
        <v>-3049.62</v>
      </c>
      <c r="AG72" s="16">
        <f t="shared" ref="AG72:AG77" si="60">IF(5 = Q72, O72 * -1, O72)</f>
        <v>-51911.86</v>
      </c>
    </row>
    <row r="73" spans="1:33" x14ac:dyDescent="0.25">
      <c r="A73" s="21" t="s">
        <v>162</v>
      </c>
      <c r="B73" s="14" t="s">
        <v>163</v>
      </c>
      <c r="C73" s="17">
        <v>267.56</v>
      </c>
      <c r="D73" s="17">
        <v>1079.25</v>
      </c>
      <c r="E73" s="17">
        <v>447.33</v>
      </c>
      <c r="F73" s="17">
        <v>1070.1400000000001</v>
      </c>
      <c r="G73" s="17">
        <v>-251.37</v>
      </c>
      <c r="H73" s="17">
        <v>851.41</v>
      </c>
      <c r="I73" s="17">
        <v>2031.69</v>
      </c>
      <c r="J73" s="17">
        <v>1665.93</v>
      </c>
      <c r="K73" s="17">
        <v>1625.91</v>
      </c>
      <c r="L73" s="17">
        <v>1112.8900000000001</v>
      </c>
      <c r="M73" s="17">
        <v>921.74</v>
      </c>
      <c r="N73" s="17">
        <v>861.01</v>
      </c>
      <c r="O73" s="17">
        <v>11683.49</v>
      </c>
      <c r="Q73" s="15">
        <v>5</v>
      </c>
      <c r="R73" s="14" t="s">
        <v>164</v>
      </c>
      <c r="U73" s="16">
        <f t="shared" si="48"/>
        <v>-267.56</v>
      </c>
      <c r="V73" s="16">
        <f t="shared" si="49"/>
        <v>-1079.25</v>
      </c>
      <c r="W73" s="16">
        <f t="shared" si="50"/>
        <v>-447.33</v>
      </c>
      <c r="X73" s="16">
        <f t="shared" si="51"/>
        <v>-1070.1400000000001</v>
      </c>
      <c r="Y73" s="16">
        <f t="shared" si="52"/>
        <v>251.37</v>
      </c>
      <c r="Z73" s="16">
        <f t="shared" si="53"/>
        <v>-851.41</v>
      </c>
      <c r="AA73" s="16">
        <f t="shared" si="54"/>
        <v>-2031.69</v>
      </c>
      <c r="AB73" s="16">
        <f t="shared" si="55"/>
        <v>-1665.93</v>
      </c>
      <c r="AC73" s="16">
        <f t="shared" si="56"/>
        <v>-1625.91</v>
      </c>
      <c r="AD73" s="16">
        <f t="shared" si="57"/>
        <v>-1112.8900000000001</v>
      </c>
      <c r="AE73" s="16">
        <f t="shared" si="58"/>
        <v>-921.74</v>
      </c>
      <c r="AF73" s="16">
        <f t="shared" si="59"/>
        <v>-861.01</v>
      </c>
      <c r="AG73" s="16">
        <f t="shared" si="60"/>
        <v>-11683.49</v>
      </c>
    </row>
    <row r="74" spans="1:33" x14ac:dyDescent="0.25">
      <c r="A74" s="21" t="s">
        <v>165</v>
      </c>
      <c r="B74" s="14" t="s">
        <v>166</v>
      </c>
      <c r="C74" s="17">
        <v>3426.55</v>
      </c>
      <c r="D74" s="17">
        <v>4289.2</v>
      </c>
      <c r="E74" s="17">
        <v>5850.12</v>
      </c>
      <c r="F74" s="17">
        <v>2574.2399999999998</v>
      </c>
      <c r="G74" s="17">
        <v>3107.44</v>
      </c>
      <c r="H74" s="17">
        <v>3000</v>
      </c>
      <c r="I74" s="17">
        <v>2688</v>
      </c>
      <c r="J74" s="17">
        <v>3368.24</v>
      </c>
      <c r="K74" s="17">
        <v>7347.53</v>
      </c>
      <c r="L74" s="17">
        <v>1707.33</v>
      </c>
      <c r="M74" s="17">
        <v>1687.77</v>
      </c>
      <c r="N74" s="17">
        <v>4592.3999999999996</v>
      </c>
      <c r="O74" s="17">
        <v>43638.82</v>
      </c>
      <c r="Q74" s="15">
        <v>5</v>
      </c>
      <c r="R74" s="14" t="s">
        <v>167</v>
      </c>
      <c r="U74" s="16">
        <f t="shared" si="48"/>
        <v>-3426.55</v>
      </c>
      <c r="V74" s="16">
        <f t="shared" si="49"/>
        <v>-4289.2</v>
      </c>
      <c r="W74" s="16">
        <f t="shared" si="50"/>
        <v>-5850.12</v>
      </c>
      <c r="X74" s="16">
        <f t="shared" si="51"/>
        <v>-2574.2399999999998</v>
      </c>
      <c r="Y74" s="16">
        <f t="shared" si="52"/>
        <v>-3107.44</v>
      </c>
      <c r="Z74" s="16">
        <f t="shared" si="53"/>
        <v>-3000</v>
      </c>
      <c r="AA74" s="16">
        <f t="shared" si="54"/>
        <v>-2688</v>
      </c>
      <c r="AB74" s="16">
        <f t="shared" si="55"/>
        <v>-3368.24</v>
      </c>
      <c r="AC74" s="16">
        <f t="shared" si="56"/>
        <v>-7347.53</v>
      </c>
      <c r="AD74" s="16">
        <f t="shared" si="57"/>
        <v>-1707.33</v>
      </c>
      <c r="AE74" s="16">
        <f t="shared" si="58"/>
        <v>-1687.77</v>
      </c>
      <c r="AF74" s="16">
        <f t="shared" si="59"/>
        <v>-4592.3999999999996</v>
      </c>
      <c r="AG74" s="16">
        <f t="shared" si="60"/>
        <v>-43638.82</v>
      </c>
    </row>
    <row r="75" spans="1:33" x14ac:dyDescent="0.25">
      <c r="A75" s="21" t="s">
        <v>168</v>
      </c>
      <c r="B75" s="14" t="s">
        <v>169</v>
      </c>
      <c r="C75" s="17">
        <v>14794.66</v>
      </c>
      <c r="D75" s="17">
        <v>17750.080000000002</v>
      </c>
      <c r="E75" s="17">
        <v>17692.28</v>
      </c>
      <c r="F75" s="17">
        <v>22001.279999999999</v>
      </c>
      <c r="G75" s="17">
        <v>20069.66</v>
      </c>
      <c r="H75" s="17">
        <v>20000</v>
      </c>
      <c r="I75" s="17">
        <v>19132.009999999998</v>
      </c>
      <c r="J75" s="17">
        <v>20000</v>
      </c>
      <c r="K75" s="17">
        <v>14861.58</v>
      </c>
      <c r="L75" s="17">
        <v>21944.959999999999</v>
      </c>
      <c r="M75" s="17">
        <v>14470.34</v>
      </c>
      <c r="N75" s="17">
        <v>23451.79</v>
      </c>
      <c r="O75" s="17">
        <v>226168.64</v>
      </c>
      <c r="Q75" s="15">
        <v>5</v>
      </c>
      <c r="R75" s="14" t="s">
        <v>170</v>
      </c>
      <c r="U75" s="16">
        <f t="shared" si="48"/>
        <v>-14794.66</v>
      </c>
      <c r="V75" s="16">
        <f t="shared" si="49"/>
        <v>-17750.080000000002</v>
      </c>
      <c r="W75" s="16">
        <f t="shared" si="50"/>
        <v>-17692.28</v>
      </c>
      <c r="X75" s="16">
        <f t="shared" si="51"/>
        <v>-22001.279999999999</v>
      </c>
      <c r="Y75" s="16">
        <f t="shared" si="52"/>
        <v>-20069.66</v>
      </c>
      <c r="Z75" s="16">
        <f t="shared" si="53"/>
        <v>-20000</v>
      </c>
      <c r="AA75" s="16">
        <f t="shared" si="54"/>
        <v>-19132.009999999998</v>
      </c>
      <c r="AB75" s="16">
        <f t="shared" si="55"/>
        <v>-20000</v>
      </c>
      <c r="AC75" s="16">
        <f t="shared" si="56"/>
        <v>-14861.58</v>
      </c>
      <c r="AD75" s="16">
        <f t="shared" si="57"/>
        <v>-21944.959999999999</v>
      </c>
      <c r="AE75" s="16">
        <f t="shared" si="58"/>
        <v>-14470.34</v>
      </c>
      <c r="AF75" s="16">
        <f t="shared" si="59"/>
        <v>-23451.79</v>
      </c>
      <c r="AG75" s="16">
        <f t="shared" si="60"/>
        <v>-226168.64</v>
      </c>
    </row>
    <row r="76" spans="1:33" x14ac:dyDescent="0.25">
      <c r="A76" s="21" t="s">
        <v>171</v>
      </c>
      <c r="B76" s="14" t="s">
        <v>172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160</v>
      </c>
      <c r="N76" s="17">
        <v>160</v>
      </c>
      <c r="O76" s="17">
        <v>320</v>
      </c>
      <c r="Q76" s="15">
        <v>5</v>
      </c>
      <c r="R76" s="14" t="s">
        <v>173</v>
      </c>
      <c r="U76" s="16">
        <f t="shared" si="48"/>
        <v>0</v>
      </c>
      <c r="V76" s="16">
        <f t="shared" si="49"/>
        <v>0</v>
      </c>
      <c r="W76" s="16">
        <f t="shared" si="50"/>
        <v>0</v>
      </c>
      <c r="X76" s="16">
        <f t="shared" si="51"/>
        <v>0</v>
      </c>
      <c r="Y76" s="16">
        <f t="shared" si="52"/>
        <v>0</v>
      </c>
      <c r="Z76" s="16">
        <f t="shared" si="53"/>
        <v>0</v>
      </c>
      <c r="AA76" s="16">
        <f t="shared" si="54"/>
        <v>0</v>
      </c>
      <c r="AB76" s="16">
        <f t="shared" si="55"/>
        <v>0</v>
      </c>
      <c r="AC76" s="16">
        <f t="shared" si="56"/>
        <v>0</v>
      </c>
      <c r="AD76" s="16">
        <f t="shared" si="57"/>
        <v>0</v>
      </c>
      <c r="AE76" s="16">
        <f t="shared" si="58"/>
        <v>-160</v>
      </c>
      <c r="AF76" s="16">
        <f t="shared" si="59"/>
        <v>-160</v>
      </c>
      <c r="AG76" s="16">
        <f t="shared" si="60"/>
        <v>-320</v>
      </c>
    </row>
    <row r="77" spans="1:33" x14ac:dyDescent="0.25">
      <c r="A77" s="21" t="s">
        <v>174</v>
      </c>
      <c r="B77" s="14" t="s">
        <v>175</v>
      </c>
      <c r="C77" s="17">
        <v>2139.67</v>
      </c>
      <c r="D77" s="17">
        <v>2539.67</v>
      </c>
      <c r="E77" s="17">
        <v>2489.4</v>
      </c>
      <c r="F77" s="17">
        <v>2048.21</v>
      </c>
      <c r="G77" s="17">
        <v>1569.4</v>
      </c>
      <c r="H77" s="17">
        <v>1569.4</v>
      </c>
      <c r="I77" s="17">
        <v>2709.4</v>
      </c>
      <c r="J77" s="17">
        <v>2139.4</v>
      </c>
      <c r="K77" s="17">
        <v>2139.4</v>
      </c>
      <c r="L77" s="17">
        <v>2139.4</v>
      </c>
      <c r="M77" s="17">
        <v>2139.4</v>
      </c>
      <c r="N77" s="17">
        <v>2434.4</v>
      </c>
      <c r="O77" s="17">
        <v>26057.15</v>
      </c>
      <c r="Q77" s="15">
        <v>5</v>
      </c>
      <c r="R77" s="14" t="s">
        <v>176</v>
      </c>
      <c r="U77" s="16">
        <f t="shared" si="48"/>
        <v>-2139.67</v>
      </c>
      <c r="V77" s="16">
        <f t="shared" si="49"/>
        <v>-2539.67</v>
      </c>
      <c r="W77" s="16">
        <f t="shared" si="50"/>
        <v>-2489.4</v>
      </c>
      <c r="X77" s="16">
        <f t="shared" si="51"/>
        <v>-2048.21</v>
      </c>
      <c r="Y77" s="16">
        <f t="shared" si="52"/>
        <v>-1569.4</v>
      </c>
      <c r="Z77" s="16">
        <f t="shared" si="53"/>
        <v>-1569.4</v>
      </c>
      <c r="AA77" s="16">
        <f t="shared" si="54"/>
        <v>-2709.4</v>
      </c>
      <c r="AB77" s="16">
        <f t="shared" si="55"/>
        <v>-2139.4</v>
      </c>
      <c r="AC77" s="16">
        <f t="shared" si="56"/>
        <v>-2139.4</v>
      </c>
      <c r="AD77" s="16">
        <f t="shared" si="57"/>
        <v>-2139.4</v>
      </c>
      <c r="AE77" s="16">
        <f t="shared" si="58"/>
        <v>-2139.4</v>
      </c>
      <c r="AF77" s="16">
        <f t="shared" si="59"/>
        <v>-2434.4</v>
      </c>
      <c r="AG77" s="16">
        <f t="shared" si="60"/>
        <v>-26057.15</v>
      </c>
    </row>
    <row r="78" spans="1:33" x14ac:dyDescent="0.25">
      <c r="B78" s="12" t="s">
        <v>177</v>
      </c>
      <c r="C78" s="11">
        <f>IF(5 = Q78, U78 * -1, U78)</f>
        <v>24196.21</v>
      </c>
      <c r="D78" s="11">
        <f>IF(5 = Q78, V78 * -1, V78)</f>
        <v>28769.68</v>
      </c>
      <c r="E78" s="11">
        <f>IF(5 = Q78, W78 * -1, W78)</f>
        <v>29903.39</v>
      </c>
      <c r="F78" s="11">
        <f>IF(5 = Q78, X78 * -1, X78)</f>
        <v>30971.539999999997</v>
      </c>
      <c r="G78" s="11">
        <f>IF(5 = Q78, Y78 * -1, Y78)</f>
        <v>26634.010000000002</v>
      </c>
      <c r="H78" s="11">
        <f>IF(5 = Q78, Z78 * -1, Z78)</f>
        <v>29744.850000000002</v>
      </c>
      <c r="I78" s="11">
        <f>IF(5 = Q78, AA78 * -1, AA78)</f>
        <v>33317.39</v>
      </c>
      <c r="J78" s="11">
        <f>IF(5 = Q78, AB78 * -1, AB78)</f>
        <v>33375</v>
      </c>
      <c r="K78" s="11">
        <f>IF(5 = Q78, AC78 * -1, AC78)</f>
        <v>31974.42</v>
      </c>
      <c r="L78" s="11">
        <f>IF(5 = Q78, AD78 * -1, AD78)</f>
        <v>33004.18</v>
      </c>
      <c r="M78" s="11">
        <f>IF(5 = Q78, AE78 * -1, AE78)</f>
        <v>23340.07</v>
      </c>
      <c r="N78" s="11">
        <f>IF(5 = Q78, AF78 * -1, AF78)</f>
        <v>34549.22</v>
      </c>
      <c r="O78" s="11">
        <f>IF(5 = Q78, AG78 * -1, AG78)</f>
        <v>359779.96</v>
      </c>
      <c r="Q78" s="9">
        <v>5</v>
      </c>
      <c r="R78" s="8" t="str">
        <f>R77</f>
        <v>Argenta Apartments</v>
      </c>
      <c r="S78" s="8">
        <f>S77</f>
        <v>0</v>
      </c>
      <c r="T78" s="9">
        <f>T77</f>
        <v>0</v>
      </c>
      <c r="U78" s="10">
        <f t="shared" ref="U78:AG78" si="61">SUM(U72:U77)</f>
        <v>-24196.21</v>
      </c>
      <c r="V78" s="10">
        <f t="shared" si="61"/>
        <v>-28769.68</v>
      </c>
      <c r="W78" s="10">
        <f t="shared" si="61"/>
        <v>-29903.39</v>
      </c>
      <c r="X78" s="10">
        <f t="shared" si="61"/>
        <v>-30971.539999999997</v>
      </c>
      <c r="Y78" s="10">
        <f t="shared" si="61"/>
        <v>-26634.010000000002</v>
      </c>
      <c r="Z78" s="10">
        <f t="shared" si="61"/>
        <v>-29744.850000000002</v>
      </c>
      <c r="AA78" s="10">
        <f t="shared" si="61"/>
        <v>-33317.39</v>
      </c>
      <c r="AB78" s="10">
        <f t="shared" si="61"/>
        <v>-33375</v>
      </c>
      <c r="AC78" s="10">
        <f t="shared" si="61"/>
        <v>-31974.42</v>
      </c>
      <c r="AD78" s="10">
        <f t="shared" si="61"/>
        <v>-33004.18</v>
      </c>
      <c r="AE78" s="10">
        <f t="shared" si="61"/>
        <v>-23340.07</v>
      </c>
      <c r="AF78" s="10">
        <f t="shared" si="61"/>
        <v>-34549.22</v>
      </c>
      <c r="AG78" s="10">
        <f t="shared" si="61"/>
        <v>-359779.96</v>
      </c>
    </row>
    <row r="80" spans="1:33" x14ac:dyDescent="0.25">
      <c r="A80" s="19" t="s">
        <v>178</v>
      </c>
    </row>
    <row r="81" spans="1:33" x14ac:dyDescent="0.25">
      <c r="A81" s="20" t="s">
        <v>179</v>
      </c>
    </row>
    <row r="82" spans="1:33" x14ac:dyDescent="0.25">
      <c r="A82" s="22" t="s">
        <v>180</v>
      </c>
      <c r="B82" s="14" t="s">
        <v>181</v>
      </c>
      <c r="C82" s="17">
        <v>6208.74</v>
      </c>
      <c r="D82" s="17">
        <v>5456.33</v>
      </c>
      <c r="E82" s="17">
        <v>5456.33</v>
      </c>
      <c r="F82" s="17">
        <v>4456.21</v>
      </c>
      <c r="G82" s="17">
        <v>7185.86</v>
      </c>
      <c r="H82" s="17">
        <v>4769.24</v>
      </c>
      <c r="I82" s="17">
        <v>5769.24</v>
      </c>
      <c r="J82" s="17">
        <v>4790.78</v>
      </c>
      <c r="K82" s="17">
        <v>4600.01</v>
      </c>
      <c r="L82" s="17">
        <v>8076.93</v>
      </c>
      <c r="M82" s="17">
        <v>6730.78</v>
      </c>
      <c r="N82" s="17">
        <v>6192.06</v>
      </c>
      <c r="O82" s="17">
        <v>69692.509999999995</v>
      </c>
      <c r="Q82" s="15">
        <v>5</v>
      </c>
      <c r="R82" s="14" t="s">
        <v>182</v>
      </c>
      <c r="U82" s="16">
        <f t="shared" ref="U82:U89" si="62">IF(5 = Q82, C82 * -1, C82)</f>
        <v>-6208.74</v>
      </c>
      <c r="V82" s="16">
        <f t="shared" ref="V82:V89" si="63">IF(5 = Q82, D82 * -1, D82)</f>
        <v>-5456.33</v>
      </c>
      <c r="W82" s="16">
        <f t="shared" ref="W82:W89" si="64">IF(5 = Q82, E82 * -1, E82)</f>
        <v>-5456.33</v>
      </c>
      <c r="X82" s="16">
        <f t="shared" ref="X82:X89" si="65">IF(5 = Q82, F82 * -1, F82)</f>
        <v>-4456.21</v>
      </c>
      <c r="Y82" s="16">
        <f t="shared" ref="Y82:Y89" si="66">IF(5 = Q82, G82 * -1, G82)</f>
        <v>-7185.86</v>
      </c>
      <c r="Z82" s="16">
        <f t="shared" ref="Z82:Z89" si="67">IF(5 = Q82, H82 * -1, H82)</f>
        <v>-4769.24</v>
      </c>
      <c r="AA82" s="16">
        <f t="shared" ref="AA82:AA89" si="68">IF(5 = Q82, I82 * -1, I82)</f>
        <v>-5769.24</v>
      </c>
      <c r="AB82" s="16">
        <f t="shared" ref="AB82:AB89" si="69">IF(5 = Q82, J82 * -1, J82)</f>
        <v>-4790.78</v>
      </c>
      <c r="AC82" s="16">
        <f t="shared" ref="AC82:AC89" si="70">IF(5 = Q82, K82 * -1, K82)</f>
        <v>-4600.01</v>
      </c>
      <c r="AD82" s="16">
        <f t="shared" ref="AD82:AD89" si="71">IF(5 = Q82, L82 * -1, L82)</f>
        <v>-8076.93</v>
      </c>
      <c r="AE82" s="16">
        <f t="shared" ref="AE82:AE89" si="72">IF(5 = Q82, M82 * -1, M82)</f>
        <v>-6730.78</v>
      </c>
      <c r="AF82" s="16">
        <f t="shared" ref="AF82:AF89" si="73">IF(5 = Q82, N82 * -1, N82)</f>
        <v>-6192.06</v>
      </c>
      <c r="AG82" s="16">
        <f t="shared" ref="AG82:AG89" si="74">IF(5 = Q82, O82 * -1, O82)</f>
        <v>-69692.509999999995</v>
      </c>
    </row>
    <row r="83" spans="1:33" x14ac:dyDescent="0.25">
      <c r="A83" s="22" t="s">
        <v>183</v>
      </c>
      <c r="B83" s="14" t="s">
        <v>184</v>
      </c>
      <c r="C83" s="17">
        <v>0</v>
      </c>
      <c r="D83" s="17">
        <v>3540.65</v>
      </c>
      <c r="E83" s="17">
        <v>3082.81</v>
      </c>
      <c r="F83" s="17">
        <v>3933.1</v>
      </c>
      <c r="G83" s="17">
        <v>1100.0999999999999</v>
      </c>
      <c r="H83" s="17">
        <v>3100.18</v>
      </c>
      <c r="I83" s="17">
        <v>4352.1099999999997</v>
      </c>
      <c r="J83" s="17">
        <v>3095.42</v>
      </c>
      <c r="K83" s="17">
        <v>1966.82</v>
      </c>
      <c r="L83" s="17">
        <v>2960</v>
      </c>
      <c r="M83" s="17">
        <v>3355.4</v>
      </c>
      <c r="N83" s="17">
        <v>4231.08</v>
      </c>
      <c r="O83" s="17">
        <v>34717.67</v>
      </c>
      <c r="Q83" s="15">
        <v>5</v>
      </c>
      <c r="R83" s="14" t="s">
        <v>185</v>
      </c>
      <c r="U83" s="16">
        <f t="shared" si="62"/>
        <v>0</v>
      </c>
      <c r="V83" s="16">
        <f t="shared" si="63"/>
        <v>-3540.65</v>
      </c>
      <c r="W83" s="16">
        <f t="shared" si="64"/>
        <v>-3082.81</v>
      </c>
      <c r="X83" s="16">
        <f t="shared" si="65"/>
        <v>-3933.1</v>
      </c>
      <c r="Y83" s="16">
        <f t="shared" si="66"/>
        <v>-1100.0999999999999</v>
      </c>
      <c r="Z83" s="16">
        <f t="shared" si="67"/>
        <v>-3100.18</v>
      </c>
      <c r="AA83" s="16">
        <f t="shared" si="68"/>
        <v>-4352.1099999999997</v>
      </c>
      <c r="AB83" s="16">
        <f t="shared" si="69"/>
        <v>-3095.42</v>
      </c>
      <c r="AC83" s="16">
        <f t="shared" si="70"/>
        <v>-1966.82</v>
      </c>
      <c r="AD83" s="16">
        <f t="shared" si="71"/>
        <v>-2960</v>
      </c>
      <c r="AE83" s="16">
        <f t="shared" si="72"/>
        <v>-3355.4</v>
      </c>
      <c r="AF83" s="16">
        <f t="shared" si="73"/>
        <v>-4231.08</v>
      </c>
      <c r="AG83" s="16">
        <f t="shared" si="74"/>
        <v>-34717.67</v>
      </c>
    </row>
    <row r="84" spans="1:33" x14ac:dyDescent="0.25">
      <c r="A84" s="22" t="s">
        <v>186</v>
      </c>
      <c r="B84" s="14" t="s">
        <v>187</v>
      </c>
      <c r="C84" s="17">
        <v>3593.52</v>
      </c>
      <c r="D84" s="17">
        <v>6068.75</v>
      </c>
      <c r="E84" s="17">
        <v>4408.3999999999996</v>
      </c>
      <c r="F84" s="17">
        <v>2754.56</v>
      </c>
      <c r="G84" s="17">
        <v>4697.96</v>
      </c>
      <c r="H84" s="17">
        <v>4635.2</v>
      </c>
      <c r="I84" s="17">
        <v>7632.15</v>
      </c>
      <c r="J84" s="17">
        <v>4806.87</v>
      </c>
      <c r="K84" s="17">
        <v>5122.3100000000004</v>
      </c>
      <c r="L84" s="17">
        <v>5539.82</v>
      </c>
      <c r="M84" s="17">
        <v>5854.96</v>
      </c>
      <c r="N84" s="17">
        <v>4324.55</v>
      </c>
      <c r="O84" s="17">
        <v>59439.05</v>
      </c>
      <c r="Q84" s="15">
        <v>5</v>
      </c>
      <c r="R84" s="14" t="s">
        <v>188</v>
      </c>
      <c r="U84" s="16">
        <f t="shared" si="62"/>
        <v>-3593.52</v>
      </c>
      <c r="V84" s="16">
        <f t="shared" si="63"/>
        <v>-6068.75</v>
      </c>
      <c r="W84" s="16">
        <f t="shared" si="64"/>
        <v>-4408.3999999999996</v>
      </c>
      <c r="X84" s="16">
        <f t="shared" si="65"/>
        <v>-2754.56</v>
      </c>
      <c r="Y84" s="16">
        <f t="shared" si="66"/>
        <v>-4697.96</v>
      </c>
      <c r="Z84" s="16">
        <f t="shared" si="67"/>
        <v>-4635.2</v>
      </c>
      <c r="AA84" s="16">
        <f t="shared" si="68"/>
        <v>-7632.15</v>
      </c>
      <c r="AB84" s="16">
        <f t="shared" si="69"/>
        <v>-4806.87</v>
      </c>
      <c r="AC84" s="16">
        <f t="shared" si="70"/>
        <v>-5122.3100000000004</v>
      </c>
      <c r="AD84" s="16">
        <f t="shared" si="71"/>
        <v>-5539.82</v>
      </c>
      <c r="AE84" s="16">
        <f t="shared" si="72"/>
        <v>-5854.96</v>
      </c>
      <c r="AF84" s="16">
        <f t="shared" si="73"/>
        <v>-4324.55</v>
      </c>
      <c r="AG84" s="16">
        <f t="shared" si="74"/>
        <v>-59439.05</v>
      </c>
    </row>
    <row r="85" spans="1:33" x14ac:dyDescent="0.25">
      <c r="A85" s="22" t="s">
        <v>189</v>
      </c>
      <c r="B85" s="14" t="s">
        <v>190</v>
      </c>
      <c r="C85" s="17">
        <v>0</v>
      </c>
      <c r="D85" s="17">
        <v>0</v>
      </c>
      <c r="E85" s="17">
        <v>0</v>
      </c>
      <c r="F85" s="17">
        <v>0</v>
      </c>
      <c r="G85" s="17">
        <v>1055.22</v>
      </c>
      <c r="H85" s="17">
        <v>2789.65</v>
      </c>
      <c r="I85" s="17">
        <v>3496.47</v>
      </c>
      <c r="J85" s="17">
        <v>3605.84</v>
      </c>
      <c r="K85" s="17">
        <v>2794.51</v>
      </c>
      <c r="L85" s="17">
        <v>3991.2</v>
      </c>
      <c r="M85" s="17">
        <v>3450.09</v>
      </c>
      <c r="N85" s="17">
        <v>3327.91</v>
      </c>
      <c r="O85" s="17">
        <v>24510.89</v>
      </c>
      <c r="Q85" s="15">
        <v>5</v>
      </c>
      <c r="R85" s="14" t="s">
        <v>191</v>
      </c>
      <c r="U85" s="16">
        <f t="shared" si="62"/>
        <v>0</v>
      </c>
      <c r="V85" s="16">
        <f t="shared" si="63"/>
        <v>0</v>
      </c>
      <c r="W85" s="16">
        <f t="shared" si="64"/>
        <v>0</v>
      </c>
      <c r="X85" s="16">
        <f t="shared" si="65"/>
        <v>0</v>
      </c>
      <c r="Y85" s="16">
        <f t="shared" si="66"/>
        <v>-1055.22</v>
      </c>
      <c r="Z85" s="16">
        <f t="shared" si="67"/>
        <v>-2789.65</v>
      </c>
      <c r="AA85" s="16">
        <f t="shared" si="68"/>
        <v>-3496.47</v>
      </c>
      <c r="AB85" s="16">
        <f t="shared" si="69"/>
        <v>-3605.84</v>
      </c>
      <c r="AC85" s="16">
        <f t="shared" si="70"/>
        <v>-2794.51</v>
      </c>
      <c r="AD85" s="16">
        <f t="shared" si="71"/>
        <v>-3991.2</v>
      </c>
      <c r="AE85" s="16">
        <f t="shared" si="72"/>
        <v>-3450.09</v>
      </c>
      <c r="AF85" s="16">
        <f t="shared" si="73"/>
        <v>-3327.91</v>
      </c>
      <c r="AG85" s="16">
        <f t="shared" si="74"/>
        <v>-24510.89</v>
      </c>
    </row>
    <row r="86" spans="1:33" x14ac:dyDescent="0.25">
      <c r="A86" s="22" t="s">
        <v>192</v>
      </c>
      <c r="B86" s="14" t="s">
        <v>193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299.63</v>
      </c>
      <c r="L86" s="17">
        <v>504.26</v>
      </c>
      <c r="M86" s="17">
        <v>188.71</v>
      </c>
      <c r="N86" s="17">
        <v>223.44</v>
      </c>
      <c r="O86" s="17">
        <v>1216.04</v>
      </c>
      <c r="Q86" s="15">
        <v>5</v>
      </c>
      <c r="R86" s="14" t="s">
        <v>194</v>
      </c>
      <c r="U86" s="16">
        <f t="shared" si="62"/>
        <v>0</v>
      </c>
      <c r="V86" s="16">
        <f t="shared" si="63"/>
        <v>0</v>
      </c>
      <c r="W86" s="16">
        <f t="shared" si="64"/>
        <v>0</v>
      </c>
      <c r="X86" s="16">
        <f t="shared" si="65"/>
        <v>0</v>
      </c>
      <c r="Y86" s="16">
        <f t="shared" si="66"/>
        <v>0</v>
      </c>
      <c r="Z86" s="16">
        <f t="shared" si="67"/>
        <v>0</v>
      </c>
      <c r="AA86" s="16">
        <f t="shared" si="68"/>
        <v>0</v>
      </c>
      <c r="AB86" s="16">
        <f t="shared" si="69"/>
        <v>0</v>
      </c>
      <c r="AC86" s="16">
        <f t="shared" si="70"/>
        <v>-299.63</v>
      </c>
      <c r="AD86" s="16">
        <f t="shared" si="71"/>
        <v>-504.26</v>
      </c>
      <c r="AE86" s="16">
        <f t="shared" si="72"/>
        <v>-188.71</v>
      </c>
      <c r="AF86" s="16">
        <f t="shared" si="73"/>
        <v>-223.44</v>
      </c>
      <c r="AG86" s="16">
        <f t="shared" si="74"/>
        <v>-1216.04</v>
      </c>
    </row>
    <row r="87" spans="1:33" x14ac:dyDescent="0.25">
      <c r="A87" s="22" t="s">
        <v>195</v>
      </c>
      <c r="B87" s="14" t="s">
        <v>196</v>
      </c>
      <c r="C87" s="17">
        <v>0</v>
      </c>
      <c r="D87" s="17">
        <v>0</v>
      </c>
      <c r="E87" s="17">
        <v>0</v>
      </c>
      <c r="F87" s="17">
        <v>-2023.38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-2023.38</v>
      </c>
      <c r="Q87" s="15">
        <v>5</v>
      </c>
      <c r="R87" s="14" t="s">
        <v>197</v>
      </c>
      <c r="U87" s="16">
        <f t="shared" si="62"/>
        <v>0</v>
      </c>
      <c r="V87" s="16">
        <f t="shared" si="63"/>
        <v>0</v>
      </c>
      <c r="W87" s="16">
        <f t="shared" si="64"/>
        <v>0</v>
      </c>
      <c r="X87" s="16">
        <f t="shared" si="65"/>
        <v>2023.38</v>
      </c>
      <c r="Y87" s="16">
        <f t="shared" si="66"/>
        <v>0</v>
      </c>
      <c r="Z87" s="16">
        <f t="shared" si="67"/>
        <v>0</v>
      </c>
      <c r="AA87" s="16">
        <f t="shared" si="68"/>
        <v>0</v>
      </c>
      <c r="AB87" s="16">
        <f t="shared" si="69"/>
        <v>0</v>
      </c>
      <c r="AC87" s="16">
        <f t="shared" si="70"/>
        <v>0</v>
      </c>
      <c r="AD87" s="16">
        <f t="shared" si="71"/>
        <v>0</v>
      </c>
      <c r="AE87" s="16">
        <f t="shared" si="72"/>
        <v>0</v>
      </c>
      <c r="AF87" s="16">
        <f t="shared" si="73"/>
        <v>0</v>
      </c>
      <c r="AG87" s="16">
        <f t="shared" si="74"/>
        <v>2023.38</v>
      </c>
    </row>
    <row r="88" spans="1:33" x14ac:dyDescent="0.25">
      <c r="A88" s="22" t="s">
        <v>198</v>
      </c>
      <c r="B88" s="14" t="s">
        <v>199</v>
      </c>
      <c r="C88" s="17">
        <v>3020.54</v>
      </c>
      <c r="D88" s="17">
        <v>2421.17</v>
      </c>
      <c r="E88" s="17">
        <v>2747.89</v>
      </c>
      <c r="F88" s="17">
        <v>3564.4</v>
      </c>
      <c r="G88" s="17">
        <v>2511.64</v>
      </c>
      <c r="H88" s="17">
        <v>3005.89</v>
      </c>
      <c r="I88" s="17">
        <v>3351.26</v>
      </c>
      <c r="J88" s="17">
        <v>2913.22</v>
      </c>
      <c r="K88" s="17">
        <v>2410.83</v>
      </c>
      <c r="L88" s="17">
        <v>3632.21</v>
      </c>
      <c r="M88" s="17">
        <v>2146.54</v>
      </c>
      <c r="N88" s="17">
        <v>2234.69</v>
      </c>
      <c r="O88" s="17">
        <v>33960.28</v>
      </c>
      <c r="Q88" s="15">
        <v>5</v>
      </c>
      <c r="R88" s="14" t="s">
        <v>200</v>
      </c>
      <c r="U88" s="16">
        <f t="shared" si="62"/>
        <v>-3020.54</v>
      </c>
      <c r="V88" s="16">
        <f t="shared" si="63"/>
        <v>-2421.17</v>
      </c>
      <c r="W88" s="16">
        <f t="shared" si="64"/>
        <v>-2747.89</v>
      </c>
      <c r="X88" s="16">
        <f t="shared" si="65"/>
        <v>-3564.4</v>
      </c>
      <c r="Y88" s="16">
        <f t="shared" si="66"/>
        <v>-2511.64</v>
      </c>
      <c r="Z88" s="16">
        <f t="shared" si="67"/>
        <v>-3005.89</v>
      </c>
      <c r="AA88" s="16">
        <f t="shared" si="68"/>
        <v>-3351.26</v>
      </c>
      <c r="AB88" s="16">
        <f t="shared" si="69"/>
        <v>-2913.22</v>
      </c>
      <c r="AC88" s="16">
        <f t="shared" si="70"/>
        <v>-2410.83</v>
      </c>
      <c r="AD88" s="16">
        <f t="shared" si="71"/>
        <v>-3632.21</v>
      </c>
      <c r="AE88" s="16">
        <f t="shared" si="72"/>
        <v>-2146.54</v>
      </c>
      <c r="AF88" s="16">
        <f t="shared" si="73"/>
        <v>-2234.69</v>
      </c>
      <c r="AG88" s="16">
        <f t="shared" si="74"/>
        <v>-33960.28</v>
      </c>
    </row>
    <row r="89" spans="1:33" x14ac:dyDescent="0.25">
      <c r="A89" s="22" t="s">
        <v>201</v>
      </c>
      <c r="B89" s="14" t="s">
        <v>202</v>
      </c>
      <c r="C89" s="17">
        <v>5618.12</v>
      </c>
      <c r="D89" s="17">
        <v>1537</v>
      </c>
      <c r="E89" s="17">
        <v>3396.65</v>
      </c>
      <c r="F89" s="17">
        <v>7130.11</v>
      </c>
      <c r="G89" s="17">
        <v>4107.04</v>
      </c>
      <c r="H89" s="17">
        <v>0</v>
      </c>
      <c r="I89" s="17">
        <v>0</v>
      </c>
      <c r="J89" s="17">
        <v>6399.72</v>
      </c>
      <c r="K89" s="17">
        <v>4477.76</v>
      </c>
      <c r="L89" s="17">
        <v>2502</v>
      </c>
      <c r="M89" s="17">
        <v>2899</v>
      </c>
      <c r="N89" s="17">
        <v>3402</v>
      </c>
      <c r="O89" s="17">
        <v>41469.4</v>
      </c>
      <c r="Q89" s="15">
        <v>5</v>
      </c>
      <c r="R89" s="14" t="s">
        <v>203</v>
      </c>
      <c r="U89" s="16">
        <f t="shared" si="62"/>
        <v>-5618.12</v>
      </c>
      <c r="V89" s="16">
        <f t="shared" si="63"/>
        <v>-1537</v>
      </c>
      <c r="W89" s="16">
        <f t="shared" si="64"/>
        <v>-3396.65</v>
      </c>
      <c r="X89" s="16">
        <f t="shared" si="65"/>
        <v>-7130.11</v>
      </c>
      <c r="Y89" s="16">
        <f t="shared" si="66"/>
        <v>-4107.04</v>
      </c>
      <c r="Z89" s="16">
        <f t="shared" si="67"/>
        <v>0</v>
      </c>
      <c r="AA89" s="16">
        <f t="shared" si="68"/>
        <v>0</v>
      </c>
      <c r="AB89" s="16">
        <f t="shared" si="69"/>
        <v>-6399.72</v>
      </c>
      <c r="AC89" s="16">
        <f t="shared" si="70"/>
        <v>-4477.76</v>
      </c>
      <c r="AD89" s="16">
        <f t="shared" si="71"/>
        <v>-2502</v>
      </c>
      <c r="AE89" s="16">
        <f t="shared" si="72"/>
        <v>-2899</v>
      </c>
      <c r="AF89" s="16">
        <f t="shared" si="73"/>
        <v>-3402</v>
      </c>
      <c r="AG89" s="16">
        <f t="shared" si="74"/>
        <v>-41469.4</v>
      </c>
    </row>
    <row r="90" spans="1:33" x14ac:dyDescent="0.25">
      <c r="B90" s="12" t="s">
        <v>204</v>
      </c>
      <c r="C90" s="11">
        <f>IF(5 = Q90, U90 * -1, U90)</f>
        <v>18440.919999999998</v>
      </c>
      <c r="D90" s="11">
        <f>IF(5 = Q90, V90 * -1, V90)</f>
        <v>19023.900000000001</v>
      </c>
      <c r="E90" s="11">
        <f>IF(5 = Q90, W90 * -1, W90)</f>
        <v>19092.079999999998</v>
      </c>
      <c r="F90" s="11">
        <f>IF(5 = Q90, X90 * -1, X90)</f>
        <v>19814.999999999996</v>
      </c>
      <c r="G90" s="11">
        <f>IF(5 = Q90, Y90 * -1, Y90)</f>
        <v>20657.82</v>
      </c>
      <c r="H90" s="11">
        <f>IF(5 = Q90, Z90 * -1, Z90)</f>
        <v>18300.16</v>
      </c>
      <c r="I90" s="11">
        <f>IF(5 = Q90, AA90 * -1, AA90)</f>
        <v>24601.230000000003</v>
      </c>
      <c r="J90" s="11">
        <f>IF(5 = Q90, AB90 * -1, AB90)</f>
        <v>25611.850000000002</v>
      </c>
      <c r="K90" s="11">
        <f>IF(5 = Q90, AC90 * -1, AC90)</f>
        <v>21671.870000000003</v>
      </c>
      <c r="L90" s="11">
        <f>IF(5 = Q90, AD90 * -1, AD90)</f>
        <v>27206.42</v>
      </c>
      <c r="M90" s="11">
        <f>IF(5 = Q90, AE90 * -1, AE90)</f>
        <v>24625.48</v>
      </c>
      <c r="N90" s="11">
        <f>IF(5 = Q90, AF90 * -1, AF90)</f>
        <v>23935.729999999996</v>
      </c>
      <c r="O90" s="11">
        <f>IF(5 = Q90, AG90 * -1, AG90)</f>
        <v>262982.46000000002</v>
      </c>
      <c r="Q90" s="9">
        <v>5</v>
      </c>
      <c r="R90" s="8" t="str">
        <f>R89</f>
        <v>Argenta Apartments</v>
      </c>
      <c r="S90" s="8">
        <f>S89</f>
        <v>0</v>
      </c>
      <c r="T90" s="9">
        <f>T89</f>
        <v>0</v>
      </c>
      <c r="U90" s="10">
        <f t="shared" ref="U90:AG90" si="75">SUM(U82:U89)</f>
        <v>-18440.919999999998</v>
      </c>
      <c r="V90" s="10">
        <f t="shared" si="75"/>
        <v>-19023.900000000001</v>
      </c>
      <c r="W90" s="10">
        <f t="shared" si="75"/>
        <v>-19092.079999999998</v>
      </c>
      <c r="X90" s="10">
        <f t="shared" si="75"/>
        <v>-19814.999999999996</v>
      </c>
      <c r="Y90" s="10">
        <f t="shared" si="75"/>
        <v>-20657.82</v>
      </c>
      <c r="Z90" s="10">
        <f t="shared" si="75"/>
        <v>-18300.16</v>
      </c>
      <c r="AA90" s="10">
        <f t="shared" si="75"/>
        <v>-24601.230000000003</v>
      </c>
      <c r="AB90" s="10">
        <f t="shared" si="75"/>
        <v>-25611.850000000002</v>
      </c>
      <c r="AC90" s="10">
        <f t="shared" si="75"/>
        <v>-21671.870000000003</v>
      </c>
      <c r="AD90" s="10">
        <f t="shared" si="75"/>
        <v>-27206.42</v>
      </c>
      <c r="AE90" s="10">
        <f t="shared" si="75"/>
        <v>-24625.48</v>
      </c>
      <c r="AF90" s="10">
        <f t="shared" si="75"/>
        <v>-23935.729999999996</v>
      </c>
      <c r="AG90" s="10">
        <f t="shared" si="75"/>
        <v>-262982.46000000002</v>
      </c>
    </row>
    <row r="92" spans="1:33" x14ac:dyDescent="0.25">
      <c r="A92" s="20" t="s">
        <v>205</v>
      </c>
    </row>
    <row r="93" spans="1:33" x14ac:dyDescent="0.25">
      <c r="A93" s="22" t="s">
        <v>206</v>
      </c>
      <c r="B93" s="14" t="s">
        <v>207</v>
      </c>
      <c r="C93" s="17">
        <v>6224.69</v>
      </c>
      <c r="D93" s="17">
        <v>4512.37</v>
      </c>
      <c r="E93" s="17">
        <v>5181.58</v>
      </c>
      <c r="F93" s="17">
        <v>7239.7</v>
      </c>
      <c r="G93" s="17">
        <v>3784.41</v>
      </c>
      <c r="H93" s="17">
        <v>4853.1000000000004</v>
      </c>
      <c r="I93" s="17">
        <v>4988.3999999999996</v>
      </c>
      <c r="J93" s="17">
        <v>5526.5</v>
      </c>
      <c r="K93" s="17">
        <v>4559.33</v>
      </c>
      <c r="L93" s="17">
        <v>589.4</v>
      </c>
      <c r="M93" s="17">
        <v>1760</v>
      </c>
      <c r="N93" s="17">
        <v>1863.6</v>
      </c>
      <c r="O93" s="17">
        <v>51083.08</v>
      </c>
      <c r="Q93" s="15">
        <v>5</v>
      </c>
      <c r="R93" s="14" t="s">
        <v>208</v>
      </c>
      <c r="U93" s="16">
        <f>IF(5 = Q93, C93 * -1, C93)</f>
        <v>-6224.69</v>
      </c>
      <c r="V93" s="16">
        <f>IF(5 = Q93, D93 * -1, D93)</f>
        <v>-4512.37</v>
      </c>
      <c r="W93" s="16">
        <f>IF(5 = Q93, E93 * -1, E93)</f>
        <v>-5181.58</v>
      </c>
      <c r="X93" s="16">
        <f>IF(5 = Q93, F93 * -1, F93)</f>
        <v>-7239.7</v>
      </c>
      <c r="Y93" s="16">
        <f>IF(5 = Q93, G93 * -1, G93)</f>
        <v>-3784.41</v>
      </c>
      <c r="Z93" s="16">
        <f>IF(5 = Q93, H93 * -1, H93)</f>
        <v>-4853.1000000000004</v>
      </c>
      <c r="AA93" s="16">
        <f>IF(5 = Q93, I93 * -1, I93)</f>
        <v>-4988.3999999999996</v>
      </c>
      <c r="AB93" s="16">
        <f>IF(5 = Q93, J93 * -1, J93)</f>
        <v>-5526.5</v>
      </c>
      <c r="AC93" s="16">
        <f>IF(5 = Q93, K93 * -1, K93)</f>
        <v>-4559.33</v>
      </c>
      <c r="AD93" s="16">
        <f>IF(5 = Q93, L93 * -1, L93)</f>
        <v>-589.4</v>
      </c>
      <c r="AE93" s="16">
        <f>IF(5 = Q93, M93 * -1, M93)</f>
        <v>-1760</v>
      </c>
      <c r="AF93" s="16">
        <f>IF(5 = Q93, N93 * -1, N93)</f>
        <v>-1863.6</v>
      </c>
      <c r="AG93" s="16">
        <f>IF(5 = Q93, O93 * -1, O93)</f>
        <v>-51083.08</v>
      </c>
    </row>
    <row r="94" spans="1:33" x14ac:dyDescent="0.25">
      <c r="A94" s="22" t="s">
        <v>209</v>
      </c>
      <c r="B94" s="14" t="s">
        <v>210</v>
      </c>
      <c r="C94" s="17">
        <v>6209.08</v>
      </c>
      <c r="D94" s="17">
        <v>9611.23</v>
      </c>
      <c r="E94" s="17">
        <v>8909.39</v>
      </c>
      <c r="F94" s="17">
        <v>12263.16</v>
      </c>
      <c r="G94" s="17">
        <v>9652.9500000000007</v>
      </c>
      <c r="H94" s="17">
        <v>12007.03</v>
      </c>
      <c r="I94" s="17">
        <v>14062.99</v>
      </c>
      <c r="J94" s="17">
        <v>13336.86</v>
      </c>
      <c r="K94" s="17">
        <v>12404.29</v>
      </c>
      <c r="L94" s="17">
        <v>18237.669999999998</v>
      </c>
      <c r="M94" s="17">
        <v>13753.67</v>
      </c>
      <c r="N94" s="17">
        <v>14376.77</v>
      </c>
      <c r="O94" s="17">
        <v>144825.09</v>
      </c>
      <c r="Q94" s="15">
        <v>5</v>
      </c>
      <c r="R94" s="14" t="s">
        <v>211</v>
      </c>
      <c r="U94" s="16">
        <f>IF(5 = Q94, C94 * -1, C94)</f>
        <v>-6209.08</v>
      </c>
      <c r="V94" s="16">
        <f>IF(5 = Q94, D94 * -1, D94)</f>
        <v>-9611.23</v>
      </c>
      <c r="W94" s="16">
        <f>IF(5 = Q94, E94 * -1, E94)</f>
        <v>-8909.39</v>
      </c>
      <c r="X94" s="16">
        <f>IF(5 = Q94, F94 * -1, F94)</f>
        <v>-12263.16</v>
      </c>
      <c r="Y94" s="16">
        <f>IF(5 = Q94, G94 * -1, G94)</f>
        <v>-9652.9500000000007</v>
      </c>
      <c r="Z94" s="16">
        <f>IF(5 = Q94, H94 * -1, H94)</f>
        <v>-12007.03</v>
      </c>
      <c r="AA94" s="16">
        <f>IF(5 = Q94, I94 * -1, I94)</f>
        <v>-14062.99</v>
      </c>
      <c r="AB94" s="16">
        <f>IF(5 = Q94, J94 * -1, J94)</f>
        <v>-13336.86</v>
      </c>
      <c r="AC94" s="16">
        <f>IF(5 = Q94, K94 * -1, K94)</f>
        <v>-12404.29</v>
      </c>
      <c r="AD94" s="16">
        <f>IF(5 = Q94, L94 * -1, L94)</f>
        <v>-18237.669999999998</v>
      </c>
      <c r="AE94" s="16">
        <f>IF(5 = Q94, M94 * -1, M94)</f>
        <v>-13753.67</v>
      </c>
      <c r="AF94" s="16">
        <f>IF(5 = Q94, N94 * -1, N94)</f>
        <v>-14376.77</v>
      </c>
      <c r="AG94" s="16">
        <f>IF(5 = Q94, O94 * -1, O94)</f>
        <v>-144825.09</v>
      </c>
    </row>
    <row r="95" spans="1:33" x14ac:dyDescent="0.25">
      <c r="A95" s="22" t="s">
        <v>212</v>
      </c>
      <c r="B95" s="14" t="s">
        <v>213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798.27</v>
      </c>
      <c r="L95" s="17">
        <v>3627.6</v>
      </c>
      <c r="M95" s="17">
        <v>1774.25</v>
      </c>
      <c r="N95" s="17">
        <v>1224.5999999999999</v>
      </c>
      <c r="O95" s="17">
        <v>7424.72</v>
      </c>
      <c r="Q95" s="15">
        <v>5</v>
      </c>
      <c r="R95" s="14" t="s">
        <v>214</v>
      </c>
      <c r="U95" s="16">
        <f>IF(5 = Q95, C95 * -1, C95)</f>
        <v>0</v>
      </c>
      <c r="V95" s="16">
        <f>IF(5 = Q95, D95 * -1, D95)</f>
        <v>0</v>
      </c>
      <c r="W95" s="16">
        <f>IF(5 = Q95, E95 * -1, E95)</f>
        <v>0</v>
      </c>
      <c r="X95" s="16">
        <f>IF(5 = Q95, F95 * -1, F95)</f>
        <v>0</v>
      </c>
      <c r="Y95" s="16">
        <f>IF(5 = Q95, G95 * -1, G95)</f>
        <v>0</v>
      </c>
      <c r="Z95" s="16">
        <f>IF(5 = Q95, H95 * -1, H95)</f>
        <v>0</v>
      </c>
      <c r="AA95" s="16">
        <f>IF(5 = Q95, I95 * -1, I95)</f>
        <v>0</v>
      </c>
      <c r="AB95" s="16">
        <f>IF(5 = Q95, J95 * -1, J95)</f>
        <v>0</v>
      </c>
      <c r="AC95" s="16">
        <f>IF(5 = Q95, K95 * -1, K95)</f>
        <v>-798.27</v>
      </c>
      <c r="AD95" s="16">
        <f>IF(5 = Q95, L95 * -1, L95)</f>
        <v>-3627.6</v>
      </c>
      <c r="AE95" s="16">
        <f>IF(5 = Q95, M95 * -1, M95)</f>
        <v>-1774.25</v>
      </c>
      <c r="AF95" s="16">
        <f>IF(5 = Q95, N95 * -1, N95)</f>
        <v>-1224.5999999999999</v>
      </c>
      <c r="AG95" s="16">
        <f>IF(5 = Q95, O95 * -1, O95)</f>
        <v>-7424.72</v>
      </c>
    </row>
    <row r="96" spans="1:33" x14ac:dyDescent="0.25">
      <c r="A96" s="22" t="s">
        <v>215</v>
      </c>
      <c r="B96" s="14" t="s">
        <v>216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3780.88</v>
      </c>
      <c r="O96" s="17">
        <v>3780.88</v>
      </c>
      <c r="Q96" s="15">
        <v>5</v>
      </c>
      <c r="R96" s="14" t="s">
        <v>217</v>
      </c>
      <c r="U96" s="16">
        <f>IF(5 = Q96, C96 * -1, C96)</f>
        <v>0</v>
      </c>
      <c r="V96" s="16">
        <f>IF(5 = Q96, D96 * -1, D96)</f>
        <v>0</v>
      </c>
      <c r="W96" s="16">
        <f>IF(5 = Q96, E96 * -1, E96)</f>
        <v>0</v>
      </c>
      <c r="X96" s="16">
        <f>IF(5 = Q96, F96 * -1, F96)</f>
        <v>0</v>
      </c>
      <c r="Y96" s="16">
        <f>IF(5 = Q96, G96 * -1, G96)</f>
        <v>0</v>
      </c>
      <c r="Z96" s="16">
        <f>IF(5 = Q96, H96 * -1, H96)</f>
        <v>0</v>
      </c>
      <c r="AA96" s="16">
        <f>IF(5 = Q96, I96 * -1, I96)</f>
        <v>0</v>
      </c>
      <c r="AB96" s="16">
        <f>IF(5 = Q96, J96 * -1, J96)</f>
        <v>0</v>
      </c>
      <c r="AC96" s="16">
        <f>IF(5 = Q96, K96 * -1, K96)</f>
        <v>0</v>
      </c>
      <c r="AD96" s="16">
        <f>IF(5 = Q96, L96 * -1, L96)</f>
        <v>0</v>
      </c>
      <c r="AE96" s="16">
        <f>IF(5 = Q96, M96 * -1, M96)</f>
        <v>0</v>
      </c>
      <c r="AF96" s="16">
        <f>IF(5 = Q96, N96 * -1, N96)</f>
        <v>-3780.88</v>
      </c>
      <c r="AG96" s="16">
        <f>IF(5 = Q96, O96 * -1, O96)</f>
        <v>-3780.88</v>
      </c>
    </row>
    <row r="97" spans="1:33" x14ac:dyDescent="0.25">
      <c r="A97" s="22" t="s">
        <v>218</v>
      </c>
      <c r="B97" s="14" t="s">
        <v>219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837.55</v>
      </c>
      <c r="N97" s="17">
        <v>524.79999999999995</v>
      </c>
      <c r="O97" s="17">
        <v>1362.35</v>
      </c>
      <c r="Q97" s="15">
        <v>5</v>
      </c>
      <c r="R97" s="14" t="s">
        <v>220</v>
      </c>
      <c r="U97" s="16">
        <f>IF(5 = Q97, C97 * -1, C97)</f>
        <v>0</v>
      </c>
      <c r="V97" s="16">
        <f>IF(5 = Q97, D97 * -1, D97)</f>
        <v>0</v>
      </c>
      <c r="W97" s="16">
        <f>IF(5 = Q97, E97 * -1, E97)</f>
        <v>0</v>
      </c>
      <c r="X97" s="16">
        <f>IF(5 = Q97, F97 * -1, F97)</f>
        <v>0</v>
      </c>
      <c r="Y97" s="16">
        <f>IF(5 = Q97, G97 * -1, G97)</f>
        <v>0</v>
      </c>
      <c r="Z97" s="16">
        <f>IF(5 = Q97, H97 * -1, H97)</f>
        <v>0</v>
      </c>
      <c r="AA97" s="16">
        <f>IF(5 = Q97, I97 * -1, I97)</f>
        <v>0</v>
      </c>
      <c r="AB97" s="16">
        <f>IF(5 = Q97, J97 * -1, J97)</f>
        <v>0</v>
      </c>
      <c r="AC97" s="16">
        <f>IF(5 = Q97, K97 * -1, K97)</f>
        <v>0</v>
      </c>
      <c r="AD97" s="16">
        <f>IF(5 = Q97, L97 * -1, L97)</f>
        <v>0</v>
      </c>
      <c r="AE97" s="16">
        <f>IF(5 = Q97, M97 * -1, M97)</f>
        <v>-837.55</v>
      </c>
      <c r="AF97" s="16">
        <f>IF(5 = Q97, N97 * -1, N97)</f>
        <v>-524.79999999999995</v>
      </c>
      <c r="AG97" s="16">
        <f>IF(5 = Q97, O97 * -1, O97)</f>
        <v>-1362.35</v>
      </c>
    </row>
    <row r="98" spans="1:33" x14ac:dyDescent="0.25">
      <c r="B98" s="12" t="s">
        <v>221</v>
      </c>
      <c r="C98" s="11">
        <f>IF(5 = Q98, U98 * -1, U98)</f>
        <v>12433.77</v>
      </c>
      <c r="D98" s="11">
        <f>IF(5 = Q98, V98 * -1, V98)</f>
        <v>14123.599999999999</v>
      </c>
      <c r="E98" s="11">
        <f>IF(5 = Q98, W98 * -1, W98)</f>
        <v>14090.97</v>
      </c>
      <c r="F98" s="11">
        <f>IF(5 = Q98, X98 * -1, X98)</f>
        <v>19502.86</v>
      </c>
      <c r="G98" s="11">
        <f>IF(5 = Q98, Y98 * -1, Y98)</f>
        <v>13437.36</v>
      </c>
      <c r="H98" s="11">
        <f>IF(5 = Q98, Z98 * -1, Z98)</f>
        <v>16860.13</v>
      </c>
      <c r="I98" s="11">
        <f>IF(5 = Q98, AA98 * -1, AA98)</f>
        <v>19051.39</v>
      </c>
      <c r="J98" s="11">
        <f>IF(5 = Q98, AB98 * -1, AB98)</f>
        <v>18863.36</v>
      </c>
      <c r="K98" s="11">
        <f>IF(5 = Q98, AC98 * -1, AC98)</f>
        <v>17761.890000000003</v>
      </c>
      <c r="L98" s="11">
        <f>IF(5 = Q98, AD98 * -1, AD98)</f>
        <v>22454.67</v>
      </c>
      <c r="M98" s="11">
        <f>IF(5 = Q98, AE98 * -1, AE98)</f>
        <v>18125.469999999998</v>
      </c>
      <c r="N98" s="11">
        <f>IF(5 = Q98, AF98 * -1, AF98)</f>
        <v>21770.65</v>
      </c>
      <c r="O98" s="11">
        <f>IF(5 = Q98, AG98 * -1, AG98)</f>
        <v>208476.12</v>
      </c>
      <c r="Q98" s="9">
        <v>5</v>
      </c>
      <c r="R98" s="8" t="str">
        <f>R97</f>
        <v>Argenta Apartments</v>
      </c>
      <c r="S98" s="8">
        <f>S97</f>
        <v>0</v>
      </c>
      <c r="T98" s="9">
        <f>T97</f>
        <v>0</v>
      </c>
      <c r="U98" s="10">
        <f t="shared" ref="U98:AG98" si="76">SUM(U93:U97)</f>
        <v>-12433.77</v>
      </c>
      <c r="V98" s="10">
        <f t="shared" si="76"/>
        <v>-14123.599999999999</v>
      </c>
      <c r="W98" s="10">
        <f t="shared" si="76"/>
        <v>-14090.97</v>
      </c>
      <c r="X98" s="10">
        <f t="shared" si="76"/>
        <v>-19502.86</v>
      </c>
      <c r="Y98" s="10">
        <f t="shared" si="76"/>
        <v>-13437.36</v>
      </c>
      <c r="Z98" s="10">
        <f t="shared" si="76"/>
        <v>-16860.13</v>
      </c>
      <c r="AA98" s="10">
        <f t="shared" si="76"/>
        <v>-19051.39</v>
      </c>
      <c r="AB98" s="10">
        <f t="shared" si="76"/>
        <v>-18863.36</v>
      </c>
      <c r="AC98" s="10">
        <f t="shared" si="76"/>
        <v>-17761.890000000003</v>
      </c>
      <c r="AD98" s="10">
        <f t="shared" si="76"/>
        <v>-22454.67</v>
      </c>
      <c r="AE98" s="10">
        <f t="shared" si="76"/>
        <v>-18125.469999999998</v>
      </c>
      <c r="AF98" s="10">
        <f t="shared" si="76"/>
        <v>-21770.65</v>
      </c>
      <c r="AG98" s="10">
        <f t="shared" si="76"/>
        <v>-208476.12</v>
      </c>
    </row>
    <row r="100" spans="1:33" x14ac:dyDescent="0.25">
      <c r="A100" s="20" t="s">
        <v>222</v>
      </c>
    </row>
    <row r="101" spans="1:33" x14ac:dyDescent="0.25">
      <c r="A101" s="22" t="s">
        <v>223</v>
      </c>
      <c r="B101" s="14" t="s">
        <v>224</v>
      </c>
      <c r="C101" s="17">
        <v>1999.06</v>
      </c>
      <c r="D101" s="17">
        <v>1180.1199999999999</v>
      </c>
      <c r="E101" s="17">
        <v>1863.83</v>
      </c>
      <c r="F101" s="17">
        <v>2044.28</v>
      </c>
      <c r="G101" s="17">
        <v>1356.2</v>
      </c>
      <c r="H101" s="17">
        <v>0</v>
      </c>
      <c r="I101" s="17">
        <v>0</v>
      </c>
      <c r="J101" s="17">
        <v>0</v>
      </c>
      <c r="K101" s="17">
        <v>0</v>
      </c>
      <c r="L101" s="17">
        <v>686.38</v>
      </c>
      <c r="M101" s="17">
        <v>857.97</v>
      </c>
      <c r="N101" s="17">
        <v>44.92</v>
      </c>
      <c r="O101" s="17">
        <v>10032.76</v>
      </c>
      <c r="Q101" s="15">
        <v>5</v>
      </c>
      <c r="R101" s="14" t="s">
        <v>225</v>
      </c>
      <c r="U101" s="16">
        <f>IF(5 = Q101, C101 * -1, C101)</f>
        <v>-1999.06</v>
      </c>
      <c r="V101" s="16">
        <f>IF(5 = Q101, D101 * -1, D101)</f>
        <v>-1180.1199999999999</v>
      </c>
      <c r="W101" s="16">
        <f>IF(5 = Q101, E101 * -1, E101)</f>
        <v>-1863.83</v>
      </c>
      <c r="X101" s="16">
        <f>IF(5 = Q101, F101 * -1, F101)</f>
        <v>-2044.28</v>
      </c>
      <c r="Y101" s="16">
        <f>IF(5 = Q101, G101 * -1, G101)</f>
        <v>-1356.2</v>
      </c>
      <c r="Z101" s="16">
        <f>IF(5 = Q101, H101 * -1, H101)</f>
        <v>0</v>
      </c>
      <c r="AA101" s="16">
        <f>IF(5 = Q101, I101 * -1, I101)</f>
        <v>0</v>
      </c>
      <c r="AB101" s="16">
        <f>IF(5 = Q101, J101 * -1, J101)</f>
        <v>0</v>
      </c>
      <c r="AC101" s="16">
        <f>IF(5 = Q101, K101 * -1, K101)</f>
        <v>0</v>
      </c>
      <c r="AD101" s="16">
        <f>IF(5 = Q101, L101 * -1, L101)</f>
        <v>-686.38</v>
      </c>
      <c r="AE101" s="16">
        <f>IF(5 = Q101, M101 * -1, M101)</f>
        <v>-857.97</v>
      </c>
      <c r="AF101" s="16">
        <f>IF(5 = Q101, N101 * -1, N101)</f>
        <v>-44.92</v>
      </c>
      <c r="AG101" s="16">
        <f>IF(5 = Q101, O101 * -1, O101)</f>
        <v>-10032.76</v>
      </c>
    </row>
    <row r="102" spans="1:33" x14ac:dyDescent="0.25">
      <c r="A102" s="22" t="s">
        <v>226</v>
      </c>
      <c r="B102" s="14" t="s">
        <v>227</v>
      </c>
      <c r="C102" s="17">
        <v>463.77</v>
      </c>
      <c r="D102" s="17">
        <v>355.51</v>
      </c>
      <c r="E102" s="17">
        <v>218.08</v>
      </c>
      <c r="F102" s="17">
        <v>294.11</v>
      </c>
      <c r="G102" s="17">
        <v>466.11</v>
      </c>
      <c r="H102" s="17">
        <v>880.94</v>
      </c>
      <c r="I102" s="17">
        <v>1104.1500000000001</v>
      </c>
      <c r="J102" s="17">
        <v>1138.68</v>
      </c>
      <c r="K102" s="17">
        <v>882.48</v>
      </c>
      <c r="L102" s="17">
        <v>1260.3800000000001</v>
      </c>
      <c r="M102" s="17">
        <v>1089.5</v>
      </c>
      <c r="N102" s="17">
        <v>1050.92</v>
      </c>
      <c r="O102" s="17">
        <v>9204.6299999999992</v>
      </c>
      <c r="Q102" s="15">
        <v>5</v>
      </c>
      <c r="R102" s="14" t="s">
        <v>228</v>
      </c>
      <c r="U102" s="16">
        <f>IF(5 = Q102, C102 * -1, C102)</f>
        <v>-463.77</v>
      </c>
      <c r="V102" s="16">
        <f>IF(5 = Q102, D102 * -1, D102)</f>
        <v>-355.51</v>
      </c>
      <c r="W102" s="16">
        <f>IF(5 = Q102, E102 * -1, E102)</f>
        <v>-218.08</v>
      </c>
      <c r="X102" s="16">
        <f>IF(5 = Q102, F102 * -1, F102)</f>
        <v>-294.11</v>
      </c>
      <c r="Y102" s="16">
        <f>IF(5 = Q102, G102 * -1, G102)</f>
        <v>-466.11</v>
      </c>
      <c r="Z102" s="16">
        <f>IF(5 = Q102, H102 * -1, H102)</f>
        <v>-880.94</v>
      </c>
      <c r="AA102" s="16">
        <f>IF(5 = Q102, I102 * -1, I102)</f>
        <v>-1104.1500000000001</v>
      </c>
      <c r="AB102" s="16">
        <f>IF(5 = Q102, J102 * -1, J102)</f>
        <v>-1138.68</v>
      </c>
      <c r="AC102" s="16">
        <f>IF(5 = Q102, K102 * -1, K102)</f>
        <v>-882.48</v>
      </c>
      <c r="AD102" s="16">
        <f>IF(5 = Q102, L102 * -1, L102)</f>
        <v>-1260.3800000000001</v>
      </c>
      <c r="AE102" s="16">
        <f>IF(5 = Q102, M102 * -1, M102)</f>
        <v>-1089.5</v>
      </c>
      <c r="AF102" s="16">
        <f>IF(5 = Q102, N102 * -1, N102)</f>
        <v>-1050.92</v>
      </c>
      <c r="AG102" s="16">
        <f>IF(5 = Q102, O102 * -1, O102)</f>
        <v>-9204.6299999999992</v>
      </c>
    </row>
    <row r="103" spans="1:33" x14ac:dyDescent="0.25">
      <c r="A103" s="22" t="s">
        <v>229</v>
      </c>
      <c r="B103" s="14" t="s">
        <v>230</v>
      </c>
      <c r="C103" s="17">
        <v>591.11</v>
      </c>
      <c r="D103" s="17">
        <v>450.57</v>
      </c>
      <c r="E103" s="17">
        <v>681.36</v>
      </c>
      <c r="F103" s="17">
        <v>946.69</v>
      </c>
      <c r="G103" s="17">
        <v>299.43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133.75</v>
      </c>
      <c r="N103" s="17">
        <v>79.2</v>
      </c>
      <c r="O103" s="17">
        <v>3182.11</v>
      </c>
      <c r="Q103" s="15">
        <v>5</v>
      </c>
      <c r="R103" s="14" t="s">
        <v>231</v>
      </c>
      <c r="U103" s="16">
        <f>IF(5 = Q103, C103 * -1, C103)</f>
        <v>-591.11</v>
      </c>
      <c r="V103" s="16">
        <f>IF(5 = Q103, D103 * -1, D103)</f>
        <v>-450.57</v>
      </c>
      <c r="W103" s="16">
        <f>IF(5 = Q103, E103 * -1, E103)</f>
        <v>-681.36</v>
      </c>
      <c r="X103" s="16">
        <f>IF(5 = Q103, F103 * -1, F103)</f>
        <v>-946.69</v>
      </c>
      <c r="Y103" s="16">
        <f>IF(5 = Q103, G103 * -1, G103)</f>
        <v>-299.43</v>
      </c>
      <c r="Z103" s="16">
        <f>IF(5 = Q103, H103 * -1, H103)</f>
        <v>0</v>
      </c>
      <c r="AA103" s="16">
        <f>IF(5 = Q103, I103 * -1, I103)</f>
        <v>0</v>
      </c>
      <c r="AB103" s="16">
        <f>IF(5 = Q103, J103 * -1, J103)</f>
        <v>0</v>
      </c>
      <c r="AC103" s="16">
        <f>IF(5 = Q103, K103 * -1, K103)</f>
        <v>0</v>
      </c>
      <c r="AD103" s="16">
        <f>IF(5 = Q103, L103 * -1, L103)</f>
        <v>0</v>
      </c>
      <c r="AE103" s="16">
        <f>IF(5 = Q103, M103 * -1, M103)</f>
        <v>-133.75</v>
      </c>
      <c r="AF103" s="16">
        <f>IF(5 = Q103, N103 * -1, N103)</f>
        <v>-79.2</v>
      </c>
      <c r="AG103" s="16">
        <f>IF(5 = Q103, O103 * -1, O103)</f>
        <v>-3182.11</v>
      </c>
    </row>
    <row r="104" spans="1:33" x14ac:dyDescent="0.25">
      <c r="B104" s="12" t="s">
        <v>232</v>
      </c>
      <c r="C104" s="11">
        <f>IF(5 = Q104, U104 * -1, U104)</f>
        <v>3053.94</v>
      </c>
      <c r="D104" s="11">
        <f>IF(5 = Q104, V104 * -1, V104)</f>
        <v>1986.1999999999998</v>
      </c>
      <c r="E104" s="11">
        <f>IF(5 = Q104, W104 * -1, W104)</f>
        <v>2763.27</v>
      </c>
      <c r="F104" s="11">
        <f>IF(5 = Q104, X104 * -1, X104)</f>
        <v>3285.08</v>
      </c>
      <c r="G104" s="11">
        <f>IF(5 = Q104, Y104 * -1, Y104)</f>
        <v>2121.7399999999998</v>
      </c>
      <c r="H104" s="11">
        <f>IF(5 = Q104, Z104 * -1, Z104)</f>
        <v>880.94</v>
      </c>
      <c r="I104" s="11">
        <f>IF(5 = Q104, AA104 * -1, AA104)</f>
        <v>1104.1500000000001</v>
      </c>
      <c r="J104" s="11">
        <f>IF(5 = Q104, AB104 * -1, AB104)</f>
        <v>1138.68</v>
      </c>
      <c r="K104" s="11">
        <f>IF(5 = Q104, AC104 * -1, AC104)</f>
        <v>882.48</v>
      </c>
      <c r="L104" s="11">
        <f>IF(5 = Q104, AD104 * -1, AD104)</f>
        <v>1946.7600000000002</v>
      </c>
      <c r="M104" s="11">
        <f>IF(5 = Q104, AE104 * -1, AE104)</f>
        <v>2081.2200000000003</v>
      </c>
      <c r="N104" s="11">
        <f>IF(5 = Q104, AF104 * -1, AF104)</f>
        <v>1175.0400000000002</v>
      </c>
      <c r="O104" s="11">
        <f>IF(5 = Q104, AG104 * -1, AG104)</f>
        <v>22419.5</v>
      </c>
      <c r="Q104" s="9">
        <v>5</v>
      </c>
      <c r="R104" s="8" t="str">
        <f>R103</f>
        <v>Argenta Apartments</v>
      </c>
      <c r="S104" s="8">
        <f>S103</f>
        <v>0</v>
      </c>
      <c r="T104" s="9">
        <f>T103</f>
        <v>0</v>
      </c>
      <c r="U104" s="10">
        <f t="shared" ref="U104:AG104" si="77">SUM(U101:U103)</f>
        <v>-3053.94</v>
      </c>
      <c r="V104" s="10">
        <f t="shared" si="77"/>
        <v>-1986.1999999999998</v>
      </c>
      <c r="W104" s="10">
        <f t="shared" si="77"/>
        <v>-2763.27</v>
      </c>
      <c r="X104" s="10">
        <f t="shared" si="77"/>
        <v>-3285.08</v>
      </c>
      <c r="Y104" s="10">
        <f t="shared" si="77"/>
        <v>-2121.7399999999998</v>
      </c>
      <c r="Z104" s="10">
        <f t="shared" si="77"/>
        <v>-880.94</v>
      </c>
      <c r="AA104" s="10">
        <f t="shared" si="77"/>
        <v>-1104.1500000000001</v>
      </c>
      <c r="AB104" s="10">
        <f t="shared" si="77"/>
        <v>-1138.68</v>
      </c>
      <c r="AC104" s="10">
        <f t="shared" si="77"/>
        <v>-882.48</v>
      </c>
      <c r="AD104" s="10">
        <f t="shared" si="77"/>
        <v>-1946.7600000000002</v>
      </c>
      <c r="AE104" s="10">
        <f t="shared" si="77"/>
        <v>-2081.2200000000003</v>
      </c>
      <c r="AF104" s="10">
        <f t="shared" si="77"/>
        <v>-1175.0400000000002</v>
      </c>
      <c r="AG104" s="10">
        <f t="shared" si="77"/>
        <v>-22419.5</v>
      </c>
    </row>
    <row r="106" spans="1:33" x14ac:dyDescent="0.25">
      <c r="B106" s="12" t="s">
        <v>233</v>
      </c>
      <c r="C106" s="11">
        <f>IF(5 = Q106, U106 * -1, U106)</f>
        <v>33928.629999999997</v>
      </c>
      <c r="D106" s="11">
        <f>IF(5 = Q106, V106 * -1, V106)</f>
        <v>35133.699999999997</v>
      </c>
      <c r="E106" s="11">
        <f>IF(5 = Q106, W106 * -1, W106)</f>
        <v>35946.319999999992</v>
      </c>
      <c r="F106" s="11">
        <f>IF(5 = Q106, X106 * -1, X106)</f>
        <v>42602.94</v>
      </c>
      <c r="G106" s="11">
        <f>IF(5 = Q106, Y106 * -1, Y106)</f>
        <v>36216.92</v>
      </c>
      <c r="H106" s="11">
        <f>IF(5 = Q106, Z106 * -1, Z106)</f>
        <v>36041.230000000003</v>
      </c>
      <c r="I106" s="11">
        <f>IF(5 = Q106, AA106 * -1, AA106)</f>
        <v>44756.770000000004</v>
      </c>
      <c r="J106" s="11">
        <f>IF(5 = Q106, AB106 * -1, AB106)</f>
        <v>45613.890000000007</v>
      </c>
      <c r="K106" s="11">
        <f>IF(5 = Q106, AC106 * -1, AC106)</f>
        <v>40316.240000000013</v>
      </c>
      <c r="L106" s="11">
        <f>IF(5 = Q106, AD106 * -1, AD106)</f>
        <v>51607.85</v>
      </c>
      <c r="M106" s="11">
        <f>IF(5 = Q106, AE106 * -1, AE106)</f>
        <v>44832.17</v>
      </c>
      <c r="N106" s="11">
        <f>IF(5 = Q106, AF106 * -1, AF106)</f>
        <v>46881.42</v>
      </c>
      <c r="O106" s="11">
        <f>IF(5 = Q106, AG106 * -1, AG106)</f>
        <v>493878.08</v>
      </c>
      <c r="Q106" s="9">
        <v>5</v>
      </c>
      <c r="R106" s="8" t="str">
        <f>R103</f>
        <v>Argenta Apartments</v>
      </c>
      <c r="S106" s="8">
        <f>S103</f>
        <v>0</v>
      </c>
      <c r="T106" s="9">
        <f>T103</f>
        <v>0</v>
      </c>
      <c r="U106" s="10">
        <f t="shared" ref="U106:AG106" si="78">SUM(U82:U89)+SUM(U93:U97)+SUM(U101:U103)</f>
        <v>-33928.629999999997</v>
      </c>
      <c r="V106" s="10">
        <f t="shared" si="78"/>
        <v>-35133.699999999997</v>
      </c>
      <c r="W106" s="10">
        <f t="shared" si="78"/>
        <v>-35946.319999999992</v>
      </c>
      <c r="X106" s="10">
        <f t="shared" si="78"/>
        <v>-42602.94</v>
      </c>
      <c r="Y106" s="10">
        <f t="shared" si="78"/>
        <v>-36216.92</v>
      </c>
      <c r="Z106" s="10">
        <f t="shared" si="78"/>
        <v>-36041.230000000003</v>
      </c>
      <c r="AA106" s="10">
        <f t="shared" si="78"/>
        <v>-44756.770000000004</v>
      </c>
      <c r="AB106" s="10">
        <f t="shared" si="78"/>
        <v>-45613.890000000007</v>
      </c>
      <c r="AC106" s="10">
        <f t="shared" si="78"/>
        <v>-40316.240000000013</v>
      </c>
      <c r="AD106" s="10">
        <f t="shared" si="78"/>
        <v>-51607.85</v>
      </c>
      <c r="AE106" s="10">
        <f t="shared" si="78"/>
        <v>-44832.17</v>
      </c>
      <c r="AF106" s="10">
        <f t="shared" si="78"/>
        <v>-46881.42</v>
      </c>
      <c r="AG106" s="10">
        <f t="shared" si="78"/>
        <v>-493878.08</v>
      </c>
    </row>
    <row r="108" spans="1:33" x14ac:dyDescent="0.25">
      <c r="A108" s="19" t="s">
        <v>234</v>
      </c>
    </row>
    <row r="109" spans="1:33" x14ac:dyDescent="0.25">
      <c r="A109" s="21" t="s">
        <v>235</v>
      </c>
      <c r="B109" s="14" t="s">
        <v>236</v>
      </c>
      <c r="C109" s="17">
        <v>974</v>
      </c>
      <c r="D109" s="17">
        <v>559</v>
      </c>
      <c r="E109" s="17">
        <v>0</v>
      </c>
      <c r="F109" s="17">
        <v>499</v>
      </c>
      <c r="G109" s="17">
        <v>1023</v>
      </c>
      <c r="H109" s="17">
        <v>534</v>
      </c>
      <c r="I109" s="17">
        <v>799</v>
      </c>
      <c r="J109" s="17">
        <v>499</v>
      </c>
      <c r="K109" s="17">
        <v>807</v>
      </c>
      <c r="L109" s="17">
        <v>2161.9</v>
      </c>
      <c r="M109" s="17">
        <v>3171.75</v>
      </c>
      <c r="N109" s="17">
        <v>1471</v>
      </c>
      <c r="O109" s="17">
        <v>12498.65</v>
      </c>
      <c r="Q109" s="15">
        <v>5</v>
      </c>
      <c r="R109" s="14" t="s">
        <v>237</v>
      </c>
      <c r="U109" s="16">
        <f t="shared" ref="U109:U117" si="79">IF(5 = Q109, C109 * -1, C109)</f>
        <v>-974</v>
      </c>
      <c r="V109" s="16">
        <f t="shared" ref="V109:V117" si="80">IF(5 = Q109, D109 * -1, D109)</f>
        <v>-559</v>
      </c>
      <c r="W109" s="16">
        <f t="shared" ref="W109:W117" si="81">IF(5 = Q109, E109 * -1, E109)</f>
        <v>0</v>
      </c>
      <c r="X109" s="16">
        <f t="shared" ref="X109:X117" si="82">IF(5 = Q109, F109 * -1, F109)</f>
        <v>-499</v>
      </c>
      <c r="Y109" s="16">
        <f t="shared" ref="Y109:Y117" si="83">IF(5 = Q109, G109 * -1, G109)</f>
        <v>-1023</v>
      </c>
      <c r="Z109" s="16">
        <f t="shared" ref="Z109:Z117" si="84">IF(5 = Q109, H109 * -1, H109)</f>
        <v>-534</v>
      </c>
      <c r="AA109" s="16">
        <f t="shared" ref="AA109:AA117" si="85">IF(5 = Q109, I109 * -1, I109)</f>
        <v>-799</v>
      </c>
      <c r="AB109" s="16">
        <f t="shared" ref="AB109:AB117" si="86">IF(5 = Q109, J109 * -1, J109)</f>
        <v>-499</v>
      </c>
      <c r="AC109" s="16">
        <f t="shared" ref="AC109:AC117" si="87">IF(5 = Q109, K109 * -1, K109)</f>
        <v>-807</v>
      </c>
      <c r="AD109" s="16">
        <f t="shared" ref="AD109:AD117" si="88">IF(5 = Q109, L109 * -1, L109)</f>
        <v>-2161.9</v>
      </c>
      <c r="AE109" s="16">
        <f t="shared" ref="AE109:AE117" si="89">IF(5 = Q109, M109 * -1, M109)</f>
        <v>-3171.75</v>
      </c>
      <c r="AF109" s="16">
        <f t="shared" ref="AF109:AF117" si="90">IF(5 = Q109, N109 * -1, N109)</f>
        <v>-1471</v>
      </c>
      <c r="AG109" s="16">
        <f t="shared" ref="AG109:AG117" si="91">IF(5 = Q109, O109 * -1, O109)</f>
        <v>-12498.65</v>
      </c>
    </row>
    <row r="110" spans="1:33" x14ac:dyDescent="0.25">
      <c r="A110" s="21" t="s">
        <v>238</v>
      </c>
      <c r="B110" s="14" t="s">
        <v>239</v>
      </c>
      <c r="C110" s="17">
        <v>395.87</v>
      </c>
      <c r="D110" s="17">
        <v>1555.5</v>
      </c>
      <c r="E110" s="17">
        <v>0</v>
      </c>
      <c r="F110" s="17">
        <v>0</v>
      </c>
      <c r="G110" s="17">
        <v>0</v>
      </c>
      <c r="H110" s="17">
        <v>0</v>
      </c>
      <c r="I110" s="17">
        <v>94.8</v>
      </c>
      <c r="J110" s="17">
        <v>131.78</v>
      </c>
      <c r="K110" s="17">
        <v>36.020000000000003</v>
      </c>
      <c r="L110" s="17">
        <v>0</v>
      </c>
      <c r="M110" s="17">
        <v>0</v>
      </c>
      <c r="N110" s="17">
        <v>0</v>
      </c>
      <c r="O110" s="17">
        <v>2213.9699999999998</v>
      </c>
      <c r="Q110" s="15">
        <v>5</v>
      </c>
      <c r="R110" s="14" t="s">
        <v>240</v>
      </c>
      <c r="U110" s="16">
        <f t="shared" si="79"/>
        <v>-395.87</v>
      </c>
      <c r="V110" s="16">
        <f t="shared" si="80"/>
        <v>-1555.5</v>
      </c>
      <c r="W110" s="16">
        <f t="shared" si="81"/>
        <v>0</v>
      </c>
      <c r="X110" s="16">
        <f t="shared" si="82"/>
        <v>0</v>
      </c>
      <c r="Y110" s="16">
        <f t="shared" si="83"/>
        <v>0</v>
      </c>
      <c r="Z110" s="16">
        <f t="shared" si="84"/>
        <v>0</v>
      </c>
      <c r="AA110" s="16">
        <f t="shared" si="85"/>
        <v>-94.8</v>
      </c>
      <c r="AB110" s="16">
        <f t="shared" si="86"/>
        <v>-131.78</v>
      </c>
      <c r="AC110" s="16">
        <f t="shared" si="87"/>
        <v>-36.020000000000003</v>
      </c>
      <c r="AD110" s="16">
        <f t="shared" si="88"/>
        <v>0</v>
      </c>
      <c r="AE110" s="16">
        <f t="shared" si="89"/>
        <v>0</v>
      </c>
      <c r="AF110" s="16">
        <f t="shared" si="90"/>
        <v>0</v>
      </c>
      <c r="AG110" s="16">
        <f t="shared" si="91"/>
        <v>-2213.9699999999998</v>
      </c>
    </row>
    <row r="111" spans="1:33" x14ac:dyDescent="0.25">
      <c r="A111" s="21" t="s">
        <v>241</v>
      </c>
      <c r="B111" s="14" t="s">
        <v>242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1700</v>
      </c>
      <c r="J111" s="17">
        <v>1975</v>
      </c>
      <c r="K111" s="17">
        <v>600</v>
      </c>
      <c r="L111" s="17">
        <v>800</v>
      </c>
      <c r="M111" s="17">
        <v>1000</v>
      </c>
      <c r="N111" s="17">
        <v>2000</v>
      </c>
      <c r="O111" s="17">
        <v>8075</v>
      </c>
      <c r="Q111" s="15">
        <v>5</v>
      </c>
      <c r="R111" s="14" t="s">
        <v>243</v>
      </c>
      <c r="U111" s="16">
        <f t="shared" si="79"/>
        <v>0</v>
      </c>
      <c r="V111" s="16">
        <f t="shared" si="80"/>
        <v>0</v>
      </c>
      <c r="W111" s="16">
        <f t="shared" si="81"/>
        <v>0</v>
      </c>
      <c r="X111" s="16">
        <f t="shared" si="82"/>
        <v>0</v>
      </c>
      <c r="Y111" s="16">
        <f t="shared" si="83"/>
        <v>0</v>
      </c>
      <c r="Z111" s="16">
        <f t="shared" si="84"/>
        <v>0</v>
      </c>
      <c r="AA111" s="16">
        <f t="shared" si="85"/>
        <v>-1700</v>
      </c>
      <c r="AB111" s="16">
        <f t="shared" si="86"/>
        <v>-1975</v>
      </c>
      <c r="AC111" s="16">
        <f t="shared" si="87"/>
        <v>-600</v>
      </c>
      <c r="AD111" s="16">
        <f t="shared" si="88"/>
        <v>-800</v>
      </c>
      <c r="AE111" s="16">
        <f t="shared" si="89"/>
        <v>-1000</v>
      </c>
      <c r="AF111" s="16">
        <f t="shared" si="90"/>
        <v>-2000</v>
      </c>
      <c r="AG111" s="16">
        <f t="shared" si="91"/>
        <v>-8075</v>
      </c>
    </row>
    <row r="112" spans="1:33" x14ac:dyDescent="0.25">
      <c r="A112" s="21" t="s">
        <v>244</v>
      </c>
      <c r="B112" s="14" t="s">
        <v>245</v>
      </c>
      <c r="C112" s="17">
        <v>6165.48</v>
      </c>
      <c r="D112" s="17">
        <v>6621</v>
      </c>
      <c r="E112" s="17">
        <v>5354.55</v>
      </c>
      <c r="F112" s="17">
        <v>5792.71</v>
      </c>
      <c r="G112" s="17">
        <v>5196</v>
      </c>
      <c r="H112" s="17">
        <v>4783.75</v>
      </c>
      <c r="I112" s="17">
        <v>4559</v>
      </c>
      <c r="J112" s="17">
        <v>4559</v>
      </c>
      <c r="K112" s="17">
        <v>6209</v>
      </c>
      <c r="L112" s="17">
        <v>4559</v>
      </c>
      <c r="M112" s="17">
        <v>4559</v>
      </c>
      <c r="N112" s="17">
        <v>4559</v>
      </c>
      <c r="O112" s="17">
        <v>62917.49</v>
      </c>
      <c r="Q112" s="15">
        <v>5</v>
      </c>
      <c r="R112" s="14" t="s">
        <v>246</v>
      </c>
      <c r="U112" s="16">
        <f t="shared" si="79"/>
        <v>-6165.48</v>
      </c>
      <c r="V112" s="16">
        <f t="shared" si="80"/>
        <v>-6621</v>
      </c>
      <c r="W112" s="16">
        <f t="shared" si="81"/>
        <v>-5354.55</v>
      </c>
      <c r="X112" s="16">
        <f t="shared" si="82"/>
        <v>-5792.71</v>
      </c>
      <c r="Y112" s="16">
        <f t="shared" si="83"/>
        <v>-5196</v>
      </c>
      <c r="Z112" s="16">
        <f t="shared" si="84"/>
        <v>-4783.75</v>
      </c>
      <c r="AA112" s="16">
        <f t="shared" si="85"/>
        <v>-4559</v>
      </c>
      <c r="AB112" s="16">
        <f t="shared" si="86"/>
        <v>-4559</v>
      </c>
      <c r="AC112" s="16">
        <f t="shared" si="87"/>
        <v>-6209</v>
      </c>
      <c r="AD112" s="16">
        <f t="shared" si="88"/>
        <v>-4559</v>
      </c>
      <c r="AE112" s="16">
        <f t="shared" si="89"/>
        <v>-4559</v>
      </c>
      <c r="AF112" s="16">
        <f t="shared" si="90"/>
        <v>-4559</v>
      </c>
      <c r="AG112" s="16">
        <f t="shared" si="91"/>
        <v>-62917.49</v>
      </c>
    </row>
    <row r="113" spans="1:33" x14ac:dyDescent="0.25">
      <c r="A113" s="21" t="s">
        <v>247</v>
      </c>
      <c r="B113" s="14" t="s">
        <v>248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408.41</v>
      </c>
      <c r="I113" s="17">
        <v>0</v>
      </c>
      <c r="J113" s="17">
        <v>0</v>
      </c>
      <c r="K113" s="17">
        <v>2995.83</v>
      </c>
      <c r="L113" s="17">
        <v>0</v>
      </c>
      <c r="M113" s="17">
        <v>0</v>
      </c>
      <c r="N113" s="17">
        <v>-257.33999999999997</v>
      </c>
      <c r="O113" s="17">
        <v>3146.9</v>
      </c>
      <c r="Q113" s="15">
        <v>5</v>
      </c>
      <c r="R113" s="14" t="s">
        <v>249</v>
      </c>
      <c r="U113" s="16">
        <f t="shared" si="79"/>
        <v>0</v>
      </c>
      <c r="V113" s="16">
        <f t="shared" si="80"/>
        <v>0</v>
      </c>
      <c r="W113" s="16">
        <f t="shared" si="81"/>
        <v>0</v>
      </c>
      <c r="X113" s="16">
        <f t="shared" si="82"/>
        <v>0</v>
      </c>
      <c r="Y113" s="16">
        <f t="shared" si="83"/>
        <v>0</v>
      </c>
      <c r="Z113" s="16">
        <f t="shared" si="84"/>
        <v>-408.41</v>
      </c>
      <c r="AA113" s="16">
        <f t="shared" si="85"/>
        <v>0</v>
      </c>
      <c r="AB113" s="16">
        <f t="shared" si="86"/>
        <v>0</v>
      </c>
      <c r="AC113" s="16">
        <f t="shared" si="87"/>
        <v>-2995.83</v>
      </c>
      <c r="AD113" s="16">
        <f t="shared" si="88"/>
        <v>0</v>
      </c>
      <c r="AE113" s="16">
        <f t="shared" si="89"/>
        <v>0</v>
      </c>
      <c r="AF113" s="16">
        <f t="shared" si="90"/>
        <v>257.33999999999997</v>
      </c>
      <c r="AG113" s="16">
        <f t="shared" si="91"/>
        <v>-3146.9</v>
      </c>
    </row>
    <row r="114" spans="1:33" x14ac:dyDescent="0.25">
      <c r="A114" s="21" t="s">
        <v>250</v>
      </c>
      <c r="B114" s="14" t="s">
        <v>251</v>
      </c>
      <c r="C114" s="17">
        <v>1002.8</v>
      </c>
      <c r="D114" s="17">
        <v>1002.8</v>
      </c>
      <c r="E114" s="17">
        <v>1002.8</v>
      </c>
      <c r="F114" s="17">
        <v>1002.8</v>
      </c>
      <c r="G114" s="17">
        <v>1002.8</v>
      </c>
      <c r="H114" s="17">
        <v>0</v>
      </c>
      <c r="I114" s="17">
        <v>2005.6</v>
      </c>
      <c r="J114" s="17">
        <v>1002.8</v>
      </c>
      <c r="K114" s="17">
        <v>534.79999999999995</v>
      </c>
      <c r="L114" s="17">
        <v>885.8</v>
      </c>
      <c r="M114" s="17">
        <v>885.8</v>
      </c>
      <c r="N114" s="17">
        <v>885.8</v>
      </c>
      <c r="O114" s="17">
        <v>11214.6</v>
      </c>
      <c r="Q114" s="15">
        <v>5</v>
      </c>
      <c r="R114" s="14" t="s">
        <v>252</v>
      </c>
      <c r="U114" s="16">
        <f t="shared" si="79"/>
        <v>-1002.8</v>
      </c>
      <c r="V114" s="16">
        <f t="shared" si="80"/>
        <v>-1002.8</v>
      </c>
      <c r="W114" s="16">
        <f t="shared" si="81"/>
        <v>-1002.8</v>
      </c>
      <c r="X114" s="16">
        <f t="shared" si="82"/>
        <v>-1002.8</v>
      </c>
      <c r="Y114" s="16">
        <f t="shared" si="83"/>
        <v>-1002.8</v>
      </c>
      <c r="Z114" s="16">
        <f t="shared" si="84"/>
        <v>0</v>
      </c>
      <c r="AA114" s="16">
        <f t="shared" si="85"/>
        <v>-2005.6</v>
      </c>
      <c r="AB114" s="16">
        <f t="shared" si="86"/>
        <v>-1002.8</v>
      </c>
      <c r="AC114" s="16">
        <f t="shared" si="87"/>
        <v>-534.79999999999995</v>
      </c>
      <c r="AD114" s="16">
        <f t="shared" si="88"/>
        <v>-885.8</v>
      </c>
      <c r="AE114" s="16">
        <f t="shared" si="89"/>
        <v>-885.8</v>
      </c>
      <c r="AF114" s="16">
        <f t="shared" si="90"/>
        <v>-885.8</v>
      </c>
      <c r="AG114" s="16">
        <f t="shared" si="91"/>
        <v>-11214.6</v>
      </c>
    </row>
    <row r="115" spans="1:33" x14ac:dyDescent="0.25">
      <c r="A115" s="21" t="s">
        <v>253</v>
      </c>
      <c r="B115" s="14" t="s">
        <v>254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117</v>
      </c>
      <c r="K115" s="17">
        <v>117</v>
      </c>
      <c r="L115" s="17">
        <v>117</v>
      </c>
      <c r="M115" s="17">
        <v>117</v>
      </c>
      <c r="N115" s="17">
        <v>0</v>
      </c>
      <c r="O115" s="17">
        <v>468</v>
      </c>
      <c r="Q115" s="15">
        <v>5</v>
      </c>
      <c r="R115" s="14" t="s">
        <v>255</v>
      </c>
      <c r="U115" s="16">
        <f t="shared" si="79"/>
        <v>0</v>
      </c>
      <c r="V115" s="16">
        <f t="shared" si="80"/>
        <v>0</v>
      </c>
      <c r="W115" s="16">
        <f t="shared" si="81"/>
        <v>0</v>
      </c>
      <c r="X115" s="16">
        <f t="shared" si="82"/>
        <v>0</v>
      </c>
      <c r="Y115" s="16">
        <f t="shared" si="83"/>
        <v>0</v>
      </c>
      <c r="Z115" s="16">
        <f t="shared" si="84"/>
        <v>0</v>
      </c>
      <c r="AA115" s="16">
        <f t="shared" si="85"/>
        <v>0</v>
      </c>
      <c r="AB115" s="16">
        <f t="shared" si="86"/>
        <v>-117</v>
      </c>
      <c r="AC115" s="16">
        <f t="shared" si="87"/>
        <v>-117</v>
      </c>
      <c r="AD115" s="16">
        <f t="shared" si="88"/>
        <v>-117</v>
      </c>
      <c r="AE115" s="16">
        <f t="shared" si="89"/>
        <v>-117</v>
      </c>
      <c r="AF115" s="16">
        <f t="shared" si="90"/>
        <v>0</v>
      </c>
      <c r="AG115" s="16">
        <f t="shared" si="91"/>
        <v>-468</v>
      </c>
    </row>
    <row r="116" spans="1:33" x14ac:dyDescent="0.25">
      <c r="A116" s="21" t="s">
        <v>256</v>
      </c>
      <c r="B116" s="14" t="s">
        <v>257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90</v>
      </c>
      <c r="I116" s="17">
        <v>612.76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702.76</v>
      </c>
      <c r="Q116" s="15">
        <v>5</v>
      </c>
      <c r="R116" s="14" t="s">
        <v>258</v>
      </c>
      <c r="U116" s="16">
        <f t="shared" si="79"/>
        <v>0</v>
      </c>
      <c r="V116" s="16">
        <f t="shared" si="80"/>
        <v>0</v>
      </c>
      <c r="W116" s="16">
        <f t="shared" si="81"/>
        <v>0</v>
      </c>
      <c r="X116" s="16">
        <f t="shared" si="82"/>
        <v>0</v>
      </c>
      <c r="Y116" s="16">
        <f t="shared" si="83"/>
        <v>0</v>
      </c>
      <c r="Z116" s="16">
        <f t="shared" si="84"/>
        <v>-90</v>
      </c>
      <c r="AA116" s="16">
        <f t="shared" si="85"/>
        <v>-612.76</v>
      </c>
      <c r="AB116" s="16">
        <f t="shared" si="86"/>
        <v>0</v>
      </c>
      <c r="AC116" s="16">
        <f t="shared" si="87"/>
        <v>0</v>
      </c>
      <c r="AD116" s="16">
        <f t="shared" si="88"/>
        <v>0</v>
      </c>
      <c r="AE116" s="16">
        <f t="shared" si="89"/>
        <v>0</v>
      </c>
      <c r="AF116" s="16">
        <f t="shared" si="90"/>
        <v>0</v>
      </c>
      <c r="AG116" s="16">
        <f t="shared" si="91"/>
        <v>-702.76</v>
      </c>
    </row>
    <row r="117" spans="1:33" x14ac:dyDescent="0.25">
      <c r="A117" s="21" t="s">
        <v>259</v>
      </c>
      <c r="B117" s="14" t="s">
        <v>260</v>
      </c>
      <c r="C117" s="17">
        <v>641.38</v>
      </c>
      <c r="D117" s="17">
        <v>641.38</v>
      </c>
      <c r="E117" s="17">
        <v>641.38</v>
      </c>
      <c r="F117" s="17">
        <v>1282.76</v>
      </c>
      <c r="G117" s="17">
        <v>641.38</v>
      </c>
      <c r="H117" s="17">
        <v>0</v>
      </c>
      <c r="I117" s="17">
        <v>783.38</v>
      </c>
      <c r="J117" s="17">
        <v>539.38</v>
      </c>
      <c r="K117" s="17">
        <v>-33.840000000000003</v>
      </c>
      <c r="L117" s="17">
        <v>1881.82</v>
      </c>
      <c r="M117" s="17">
        <v>917.24</v>
      </c>
      <c r="N117" s="17">
        <v>1695.66</v>
      </c>
      <c r="O117" s="17">
        <v>9631.92</v>
      </c>
      <c r="Q117" s="15">
        <v>5</v>
      </c>
      <c r="R117" s="14" t="s">
        <v>261</v>
      </c>
      <c r="U117" s="16">
        <f t="shared" si="79"/>
        <v>-641.38</v>
      </c>
      <c r="V117" s="16">
        <f t="shared" si="80"/>
        <v>-641.38</v>
      </c>
      <c r="W117" s="16">
        <f t="shared" si="81"/>
        <v>-641.38</v>
      </c>
      <c r="X117" s="16">
        <f t="shared" si="82"/>
        <v>-1282.76</v>
      </c>
      <c r="Y117" s="16">
        <f t="shared" si="83"/>
        <v>-641.38</v>
      </c>
      <c r="Z117" s="16">
        <f t="shared" si="84"/>
        <v>0</v>
      </c>
      <c r="AA117" s="16">
        <f t="shared" si="85"/>
        <v>-783.38</v>
      </c>
      <c r="AB117" s="16">
        <f t="shared" si="86"/>
        <v>-539.38</v>
      </c>
      <c r="AC117" s="16">
        <f t="shared" si="87"/>
        <v>33.840000000000003</v>
      </c>
      <c r="AD117" s="16">
        <f t="shared" si="88"/>
        <v>-1881.82</v>
      </c>
      <c r="AE117" s="16">
        <f t="shared" si="89"/>
        <v>-917.24</v>
      </c>
      <c r="AF117" s="16">
        <f t="shared" si="90"/>
        <v>-1695.66</v>
      </c>
      <c r="AG117" s="16">
        <f t="shared" si="91"/>
        <v>-9631.92</v>
      </c>
    </row>
    <row r="118" spans="1:33" x14ac:dyDescent="0.25">
      <c r="B118" s="12" t="s">
        <v>262</v>
      </c>
      <c r="C118" s="11">
        <f>IF(5 = Q118, U118 * -1, U118)</f>
        <v>9179.5299999999988</v>
      </c>
      <c r="D118" s="11">
        <f>IF(5 = Q118, V118 * -1, V118)</f>
        <v>10379.679999999998</v>
      </c>
      <c r="E118" s="11">
        <f>IF(5 = Q118, W118 * -1, W118)</f>
        <v>6998.7300000000005</v>
      </c>
      <c r="F118" s="11">
        <f>IF(5 = Q118, X118 * -1, X118)</f>
        <v>8577.27</v>
      </c>
      <c r="G118" s="11">
        <f>IF(5 = Q118, Y118 * -1, Y118)</f>
        <v>7863.18</v>
      </c>
      <c r="H118" s="11">
        <f>IF(5 = Q118, Z118 * -1, Z118)</f>
        <v>5816.16</v>
      </c>
      <c r="I118" s="11">
        <f>IF(5 = Q118, AA118 * -1, AA118)</f>
        <v>10554.539999999999</v>
      </c>
      <c r="J118" s="11">
        <f>IF(5 = Q118, AB118 * -1, AB118)</f>
        <v>8823.9599999999991</v>
      </c>
      <c r="K118" s="11">
        <f>IF(5 = Q118, AC118 * -1, AC118)</f>
        <v>11265.81</v>
      </c>
      <c r="L118" s="11">
        <f>IF(5 = Q118, AD118 * -1, AD118)</f>
        <v>10405.519999999999</v>
      </c>
      <c r="M118" s="11">
        <f>IF(5 = Q118, AE118 * -1, AE118)</f>
        <v>10650.789999999999</v>
      </c>
      <c r="N118" s="11">
        <f>IF(5 = Q118, AF118 * -1, AF118)</f>
        <v>10354.119999999999</v>
      </c>
      <c r="O118" s="11">
        <f>IF(5 = Q118, AG118 * -1, AG118)</f>
        <v>110869.29</v>
      </c>
      <c r="Q118" s="9">
        <v>5</v>
      </c>
      <c r="R118" s="8" t="str">
        <f>R117</f>
        <v>Argenta Apartments</v>
      </c>
      <c r="S118" s="8">
        <f>S117</f>
        <v>0</v>
      </c>
      <c r="T118" s="9">
        <f>T117</f>
        <v>0</v>
      </c>
      <c r="U118" s="10">
        <f t="shared" ref="U118:AG118" si="92">SUM(U109:U117)</f>
        <v>-9179.5299999999988</v>
      </c>
      <c r="V118" s="10">
        <f t="shared" si="92"/>
        <v>-10379.679999999998</v>
      </c>
      <c r="W118" s="10">
        <f t="shared" si="92"/>
        <v>-6998.7300000000005</v>
      </c>
      <c r="X118" s="10">
        <f t="shared" si="92"/>
        <v>-8577.27</v>
      </c>
      <c r="Y118" s="10">
        <f t="shared" si="92"/>
        <v>-7863.18</v>
      </c>
      <c r="Z118" s="10">
        <f t="shared" si="92"/>
        <v>-5816.16</v>
      </c>
      <c r="AA118" s="10">
        <f t="shared" si="92"/>
        <v>-10554.539999999999</v>
      </c>
      <c r="AB118" s="10">
        <f t="shared" si="92"/>
        <v>-8823.9599999999991</v>
      </c>
      <c r="AC118" s="10">
        <f t="shared" si="92"/>
        <v>-11265.81</v>
      </c>
      <c r="AD118" s="10">
        <f t="shared" si="92"/>
        <v>-10405.519999999999</v>
      </c>
      <c r="AE118" s="10">
        <f t="shared" si="92"/>
        <v>-10650.789999999999</v>
      </c>
      <c r="AF118" s="10">
        <f t="shared" si="92"/>
        <v>-10354.119999999999</v>
      </c>
      <c r="AG118" s="10">
        <f t="shared" si="92"/>
        <v>-110869.29</v>
      </c>
    </row>
    <row r="120" spans="1:33" x14ac:dyDescent="0.25">
      <c r="A120" s="19" t="s">
        <v>263</v>
      </c>
    </row>
    <row r="121" spans="1:33" x14ac:dyDescent="0.25">
      <c r="A121" s="21" t="s">
        <v>264</v>
      </c>
      <c r="B121" s="14" t="s">
        <v>265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1218.75</v>
      </c>
      <c r="K121" s="17">
        <v>0</v>
      </c>
      <c r="L121" s="17">
        <v>0</v>
      </c>
      <c r="M121" s="17">
        <v>600</v>
      </c>
      <c r="N121" s="17">
        <v>1085</v>
      </c>
      <c r="O121" s="17">
        <v>2903.75</v>
      </c>
      <c r="Q121" s="15">
        <v>5</v>
      </c>
      <c r="R121" s="14" t="s">
        <v>266</v>
      </c>
      <c r="U121" s="16">
        <f t="shared" ref="U121:U142" si="93">IF(5 = Q121, C121 * -1, C121)</f>
        <v>0</v>
      </c>
      <c r="V121" s="16">
        <f t="shared" ref="V121:V142" si="94">IF(5 = Q121, D121 * -1, D121)</f>
        <v>0</v>
      </c>
      <c r="W121" s="16">
        <f t="shared" ref="W121:W142" si="95">IF(5 = Q121, E121 * -1, E121)</f>
        <v>0</v>
      </c>
      <c r="X121" s="16">
        <f t="shared" ref="X121:X142" si="96">IF(5 = Q121, F121 * -1, F121)</f>
        <v>0</v>
      </c>
      <c r="Y121" s="16">
        <f t="shared" ref="Y121:Y142" si="97">IF(5 = Q121, G121 * -1, G121)</f>
        <v>0</v>
      </c>
      <c r="Z121" s="16">
        <f t="shared" ref="Z121:Z142" si="98">IF(5 = Q121, H121 * -1, H121)</f>
        <v>0</v>
      </c>
      <c r="AA121" s="16">
        <f t="shared" ref="AA121:AA142" si="99">IF(5 = Q121, I121 * -1, I121)</f>
        <v>0</v>
      </c>
      <c r="AB121" s="16">
        <f t="shared" ref="AB121:AB142" si="100">IF(5 = Q121, J121 * -1, J121)</f>
        <v>-1218.75</v>
      </c>
      <c r="AC121" s="16">
        <f t="shared" ref="AC121:AC142" si="101">IF(5 = Q121, K121 * -1, K121)</f>
        <v>0</v>
      </c>
      <c r="AD121" s="16">
        <f t="shared" ref="AD121:AD142" si="102">IF(5 = Q121, L121 * -1, L121)</f>
        <v>0</v>
      </c>
      <c r="AE121" s="16">
        <f t="shared" ref="AE121:AE142" si="103">IF(5 = Q121, M121 * -1, M121)</f>
        <v>-600</v>
      </c>
      <c r="AF121" s="16">
        <f t="shared" ref="AF121:AF142" si="104">IF(5 = Q121, N121 * -1, N121)</f>
        <v>-1085</v>
      </c>
      <c r="AG121" s="16">
        <f t="shared" ref="AG121:AG142" si="105">IF(5 = Q121, O121 * -1, O121)</f>
        <v>-2903.75</v>
      </c>
    </row>
    <row r="122" spans="1:33" x14ac:dyDescent="0.25">
      <c r="A122" s="21" t="s">
        <v>267</v>
      </c>
      <c r="B122" s="14" t="s">
        <v>268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273.91000000000003</v>
      </c>
      <c r="O122" s="17">
        <v>273.91000000000003</v>
      </c>
      <c r="Q122" s="15">
        <v>5</v>
      </c>
      <c r="R122" s="14" t="s">
        <v>269</v>
      </c>
      <c r="U122" s="16">
        <f t="shared" si="93"/>
        <v>0</v>
      </c>
      <c r="V122" s="16">
        <f t="shared" si="94"/>
        <v>0</v>
      </c>
      <c r="W122" s="16">
        <f t="shared" si="95"/>
        <v>0</v>
      </c>
      <c r="X122" s="16">
        <f t="shared" si="96"/>
        <v>0</v>
      </c>
      <c r="Y122" s="16">
        <f t="shared" si="97"/>
        <v>0</v>
      </c>
      <c r="Z122" s="16">
        <f t="shared" si="98"/>
        <v>0</v>
      </c>
      <c r="AA122" s="16">
        <f t="shared" si="99"/>
        <v>0</v>
      </c>
      <c r="AB122" s="16">
        <f t="shared" si="100"/>
        <v>0</v>
      </c>
      <c r="AC122" s="16">
        <f t="shared" si="101"/>
        <v>0</v>
      </c>
      <c r="AD122" s="16">
        <f t="shared" si="102"/>
        <v>0</v>
      </c>
      <c r="AE122" s="16">
        <f t="shared" si="103"/>
        <v>0</v>
      </c>
      <c r="AF122" s="16">
        <f t="shared" si="104"/>
        <v>-273.91000000000003</v>
      </c>
      <c r="AG122" s="16">
        <f t="shared" si="105"/>
        <v>-273.91000000000003</v>
      </c>
    </row>
    <row r="123" spans="1:33" x14ac:dyDescent="0.25">
      <c r="A123" s="21" t="s">
        <v>270</v>
      </c>
      <c r="B123" s="14" t="s">
        <v>271</v>
      </c>
      <c r="C123" s="17">
        <v>898.04</v>
      </c>
      <c r="D123" s="17">
        <v>394.12</v>
      </c>
      <c r="E123" s="17">
        <v>609.73</v>
      </c>
      <c r="F123" s="17">
        <v>728.03</v>
      </c>
      <c r="G123" s="17">
        <v>1293.6500000000001</v>
      </c>
      <c r="H123" s="17">
        <v>1178.0999999999999</v>
      </c>
      <c r="I123" s="17">
        <v>715.08</v>
      </c>
      <c r="J123" s="17">
        <v>1319.74</v>
      </c>
      <c r="K123" s="17">
        <v>1699.51</v>
      </c>
      <c r="L123" s="17">
        <v>728.92</v>
      </c>
      <c r="M123" s="17">
        <v>-90.78</v>
      </c>
      <c r="N123" s="17">
        <v>280.81</v>
      </c>
      <c r="O123" s="17">
        <v>9754.9500000000007</v>
      </c>
      <c r="Q123" s="15">
        <v>5</v>
      </c>
      <c r="R123" s="14" t="s">
        <v>272</v>
      </c>
      <c r="U123" s="16">
        <f t="shared" si="93"/>
        <v>-898.04</v>
      </c>
      <c r="V123" s="16">
        <f t="shared" si="94"/>
        <v>-394.12</v>
      </c>
      <c r="W123" s="16">
        <f t="shared" si="95"/>
        <v>-609.73</v>
      </c>
      <c r="X123" s="16">
        <f t="shared" si="96"/>
        <v>-728.03</v>
      </c>
      <c r="Y123" s="16">
        <f t="shared" si="97"/>
        <v>-1293.6500000000001</v>
      </c>
      <c r="Z123" s="16">
        <f t="shared" si="98"/>
        <v>-1178.0999999999999</v>
      </c>
      <c r="AA123" s="16">
        <f t="shared" si="99"/>
        <v>-715.08</v>
      </c>
      <c r="AB123" s="16">
        <f t="shared" si="100"/>
        <v>-1319.74</v>
      </c>
      <c r="AC123" s="16">
        <f t="shared" si="101"/>
        <v>-1699.51</v>
      </c>
      <c r="AD123" s="16">
        <f t="shared" si="102"/>
        <v>-728.92</v>
      </c>
      <c r="AE123" s="16">
        <f t="shared" si="103"/>
        <v>90.78</v>
      </c>
      <c r="AF123" s="16">
        <f t="shared" si="104"/>
        <v>-280.81</v>
      </c>
      <c r="AG123" s="16">
        <f t="shared" si="105"/>
        <v>-9754.9500000000007</v>
      </c>
    </row>
    <row r="124" spans="1:33" x14ac:dyDescent="0.25">
      <c r="A124" s="21" t="s">
        <v>273</v>
      </c>
      <c r="B124" s="14" t="s">
        <v>274</v>
      </c>
      <c r="C124" s="17">
        <v>102.77</v>
      </c>
      <c r="D124" s="17">
        <v>130.34</v>
      </c>
      <c r="E124" s="17">
        <v>110.66</v>
      </c>
      <c r="F124" s="17">
        <v>16.82</v>
      </c>
      <c r="G124" s="17">
        <v>471.3</v>
      </c>
      <c r="H124" s="17">
        <v>257.93</v>
      </c>
      <c r="I124" s="17">
        <v>464.66</v>
      </c>
      <c r="J124" s="17">
        <v>895.59</v>
      </c>
      <c r="K124" s="17">
        <v>709.21</v>
      </c>
      <c r="L124" s="17">
        <v>376.15</v>
      </c>
      <c r="M124" s="17">
        <v>19.170000000000002</v>
      </c>
      <c r="N124" s="17">
        <v>-36.200000000000003</v>
      </c>
      <c r="O124" s="17">
        <v>3518.4</v>
      </c>
      <c r="Q124" s="15">
        <v>5</v>
      </c>
      <c r="R124" s="14" t="s">
        <v>275</v>
      </c>
      <c r="U124" s="16">
        <f t="shared" si="93"/>
        <v>-102.77</v>
      </c>
      <c r="V124" s="16">
        <f t="shared" si="94"/>
        <v>-130.34</v>
      </c>
      <c r="W124" s="16">
        <f t="shared" si="95"/>
        <v>-110.66</v>
      </c>
      <c r="X124" s="16">
        <f t="shared" si="96"/>
        <v>-16.82</v>
      </c>
      <c r="Y124" s="16">
        <f t="shared" si="97"/>
        <v>-471.3</v>
      </c>
      <c r="Z124" s="16">
        <f t="shared" si="98"/>
        <v>-257.93</v>
      </c>
      <c r="AA124" s="16">
        <f t="shared" si="99"/>
        <v>-464.66</v>
      </c>
      <c r="AB124" s="16">
        <f t="shared" si="100"/>
        <v>-895.59</v>
      </c>
      <c r="AC124" s="16">
        <f t="shared" si="101"/>
        <v>-709.21</v>
      </c>
      <c r="AD124" s="16">
        <f t="shared" si="102"/>
        <v>-376.15</v>
      </c>
      <c r="AE124" s="16">
        <f t="shared" si="103"/>
        <v>-19.170000000000002</v>
      </c>
      <c r="AF124" s="16">
        <f t="shared" si="104"/>
        <v>36.200000000000003</v>
      </c>
      <c r="AG124" s="16">
        <f t="shared" si="105"/>
        <v>-3518.4</v>
      </c>
    </row>
    <row r="125" spans="1:33" x14ac:dyDescent="0.25">
      <c r="A125" s="21" t="s">
        <v>276</v>
      </c>
      <c r="B125" s="14" t="s">
        <v>277</v>
      </c>
      <c r="C125" s="17">
        <v>497.93</v>
      </c>
      <c r="D125" s="17">
        <v>445.51</v>
      </c>
      <c r="E125" s="17">
        <v>233.73</v>
      </c>
      <c r="F125" s="17">
        <v>844.56</v>
      </c>
      <c r="G125" s="17">
        <v>508.5</v>
      </c>
      <c r="H125" s="17">
        <v>715.55</v>
      </c>
      <c r="I125" s="17">
        <v>312.66000000000003</v>
      </c>
      <c r="J125" s="17">
        <v>1087.42</v>
      </c>
      <c r="K125" s="17">
        <v>715.51</v>
      </c>
      <c r="L125" s="17">
        <v>485.62</v>
      </c>
      <c r="M125" s="17">
        <v>-5.37</v>
      </c>
      <c r="N125" s="17">
        <v>-7.32</v>
      </c>
      <c r="O125" s="17">
        <v>5834.3</v>
      </c>
      <c r="Q125" s="15">
        <v>5</v>
      </c>
      <c r="R125" s="14" t="s">
        <v>278</v>
      </c>
      <c r="U125" s="16">
        <f t="shared" si="93"/>
        <v>-497.93</v>
      </c>
      <c r="V125" s="16">
        <f t="shared" si="94"/>
        <v>-445.51</v>
      </c>
      <c r="W125" s="16">
        <f t="shared" si="95"/>
        <v>-233.73</v>
      </c>
      <c r="X125" s="16">
        <f t="shared" si="96"/>
        <v>-844.56</v>
      </c>
      <c r="Y125" s="16">
        <f t="shared" si="97"/>
        <v>-508.5</v>
      </c>
      <c r="Z125" s="16">
        <f t="shared" si="98"/>
        <v>-715.55</v>
      </c>
      <c r="AA125" s="16">
        <f t="shared" si="99"/>
        <v>-312.66000000000003</v>
      </c>
      <c r="AB125" s="16">
        <f t="shared" si="100"/>
        <v>-1087.42</v>
      </c>
      <c r="AC125" s="16">
        <f t="shared" si="101"/>
        <v>-715.51</v>
      </c>
      <c r="AD125" s="16">
        <f t="shared" si="102"/>
        <v>-485.62</v>
      </c>
      <c r="AE125" s="16">
        <f t="shared" si="103"/>
        <v>5.37</v>
      </c>
      <c r="AF125" s="16">
        <f t="shared" si="104"/>
        <v>7.32</v>
      </c>
      <c r="AG125" s="16">
        <f t="shared" si="105"/>
        <v>-5834.3</v>
      </c>
    </row>
    <row r="126" spans="1:33" x14ac:dyDescent="0.25">
      <c r="A126" s="21" t="s">
        <v>279</v>
      </c>
      <c r="B126" s="14" t="s">
        <v>280</v>
      </c>
      <c r="C126" s="17">
        <v>137.01</v>
      </c>
      <c r="D126" s="17">
        <v>173.78</v>
      </c>
      <c r="E126" s="17">
        <v>147.54</v>
      </c>
      <c r="F126" s="17">
        <v>22.42</v>
      </c>
      <c r="G126" s="17">
        <v>26.45</v>
      </c>
      <c r="H126" s="17">
        <v>423.52</v>
      </c>
      <c r="I126" s="17">
        <v>282.66000000000003</v>
      </c>
      <c r="J126" s="17">
        <v>308.35000000000002</v>
      </c>
      <c r="K126" s="17">
        <v>2016.11</v>
      </c>
      <c r="L126" s="17">
        <v>193.11</v>
      </c>
      <c r="M126" s="17">
        <v>958.48</v>
      </c>
      <c r="N126" s="17">
        <v>881.76</v>
      </c>
      <c r="O126" s="17">
        <v>5571.19</v>
      </c>
      <c r="Q126" s="15">
        <v>5</v>
      </c>
      <c r="R126" s="14" t="s">
        <v>281</v>
      </c>
      <c r="U126" s="16">
        <f t="shared" si="93"/>
        <v>-137.01</v>
      </c>
      <c r="V126" s="16">
        <f t="shared" si="94"/>
        <v>-173.78</v>
      </c>
      <c r="W126" s="16">
        <f t="shared" si="95"/>
        <v>-147.54</v>
      </c>
      <c r="X126" s="16">
        <f t="shared" si="96"/>
        <v>-22.42</v>
      </c>
      <c r="Y126" s="16">
        <f t="shared" si="97"/>
        <v>-26.45</v>
      </c>
      <c r="Z126" s="16">
        <f t="shared" si="98"/>
        <v>-423.52</v>
      </c>
      <c r="AA126" s="16">
        <f t="shared" si="99"/>
        <v>-282.66000000000003</v>
      </c>
      <c r="AB126" s="16">
        <f t="shared" si="100"/>
        <v>-308.35000000000002</v>
      </c>
      <c r="AC126" s="16">
        <f t="shared" si="101"/>
        <v>-2016.11</v>
      </c>
      <c r="AD126" s="16">
        <f t="shared" si="102"/>
        <v>-193.11</v>
      </c>
      <c r="AE126" s="16">
        <f t="shared" si="103"/>
        <v>-958.48</v>
      </c>
      <c r="AF126" s="16">
        <f t="shared" si="104"/>
        <v>-881.76</v>
      </c>
      <c r="AG126" s="16">
        <f t="shared" si="105"/>
        <v>-5571.19</v>
      </c>
    </row>
    <row r="127" spans="1:33" x14ac:dyDescent="0.25">
      <c r="A127" s="21" t="s">
        <v>282</v>
      </c>
      <c r="B127" s="14" t="s">
        <v>283</v>
      </c>
      <c r="C127" s="17">
        <v>214.53</v>
      </c>
      <c r="D127" s="17">
        <v>107.86</v>
      </c>
      <c r="E127" s="17">
        <v>2084.2399999999998</v>
      </c>
      <c r="F127" s="17">
        <v>1367.78</v>
      </c>
      <c r="G127" s="17">
        <v>2014.1</v>
      </c>
      <c r="H127" s="17">
        <v>132.27000000000001</v>
      </c>
      <c r="I127" s="17">
        <v>349.92</v>
      </c>
      <c r="J127" s="17">
        <v>0</v>
      </c>
      <c r="K127" s="17">
        <v>0</v>
      </c>
      <c r="L127" s="17">
        <v>0</v>
      </c>
      <c r="M127" s="17">
        <v>431.38</v>
      </c>
      <c r="N127" s="17">
        <v>144.43</v>
      </c>
      <c r="O127" s="17">
        <v>6846.51</v>
      </c>
      <c r="Q127" s="15">
        <v>5</v>
      </c>
      <c r="R127" s="14" t="s">
        <v>284</v>
      </c>
      <c r="U127" s="16">
        <f t="shared" si="93"/>
        <v>-214.53</v>
      </c>
      <c r="V127" s="16">
        <f t="shared" si="94"/>
        <v>-107.86</v>
      </c>
      <c r="W127" s="16">
        <f t="shared" si="95"/>
        <v>-2084.2399999999998</v>
      </c>
      <c r="X127" s="16">
        <f t="shared" si="96"/>
        <v>-1367.78</v>
      </c>
      <c r="Y127" s="16">
        <f t="shared" si="97"/>
        <v>-2014.1</v>
      </c>
      <c r="Z127" s="16">
        <f t="shared" si="98"/>
        <v>-132.27000000000001</v>
      </c>
      <c r="AA127" s="16">
        <f t="shared" si="99"/>
        <v>-349.92</v>
      </c>
      <c r="AB127" s="16">
        <f t="shared" si="100"/>
        <v>0</v>
      </c>
      <c r="AC127" s="16">
        <f t="shared" si="101"/>
        <v>0</v>
      </c>
      <c r="AD127" s="16">
        <f t="shared" si="102"/>
        <v>0</v>
      </c>
      <c r="AE127" s="16">
        <f t="shared" si="103"/>
        <v>-431.38</v>
      </c>
      <c r="AF127" s="16">
        <f t="shared" si="104"/>
        <v>-144.43</v>
      </c>
      <c r="AG127" s="16">
        <f t="shared" si="105"/>
        <v>-6846.51</v>
      </c>
    </row>
    <row r="128" spans="1:33" x14ac:dyDescent="0.25">
      <c r="A128" s="21" t="s">
        <v>285</v>
      </c>
      <c r="B128" s="14" t="s">
        <v>286</v>
      </c>
      <c r="C128" s="17">
        <v>52.64</v>
      </c>
      <c r="D128" s="17">
        <v>398.21</v>
      </c>
      <c r="E128" s="17">
        <v>900.31</v>
      </c>
      <c r="F128" s="17">
        <v>340.61</v>
      </c>
      <c r="G128" s="17">
        <v>854.69</v>
      </c>
      <c r="H128" s="17">
        <v>2223.77</v>
      </c>
      <c r="I128" s="17">
        <v>2033.78</v>
      </c>
      <c r="J128" s="17">
        <v>1864.19</v>
      </c>
      <c r="K128" s="17">
        <v>1189</v>
      </c>
      <c r="L128" s="17">
        <v>5522.34</v>
      </c>
      <c r="M128" s="17">
        <v>48</v>
      </c>
      <c r="N128" s="17">
        <v>-500</v>
      </c>
      <c r="O128" s="17">
        <v>14927.54</v>
      </c>
      <c r="Q128" s="15">
        <v>5</v>
      </c>
      <c r="R128" s="14" t="s">
        <v>287</v>
      </c>
      <c r="U128" s="16">
        <f t="shared" si="93"/>
        <v>-52.64</v>
      </c>
      <c r="V128" s="16">
        <f t="shared" si="94"/>
        <v>-398.21</v>
      </c>
      <c r="W128" s="16">
        <f t="shared" si="95"/>
        <v>-900.31</v>
      </c>
      <c r="X128" s="16">
        <f t="shared" si="96"/>
        <v>-340.61</v>
      </c>
      <c r="Y128" s="16">
        <f t="shared" si="97"/>
        <v>-854.69</v>
      </c>
      <c r="Z128" s="16">
        <f t="shared" si="98"/>
        <v>-2223.77</v>
      </c>
      <c r="AA128" s="16">
        <f t="shared" si="99"/>
        <v>-2033.78</v>
      </c>
      <c r="AB128" s="16">
        <f t="shared" si="100"/>
        <v>-1864.19</v>
      </c>
      <c r="AC128" s="16">
        <f t="shared" si="101"/>
        <v>-1189</v>
      </c>
      <c r="AD128" s="16">
        <f t="shared" si="102"/>
        <v>-5522.34</v>
      </c>
      <c r="AE128" s="16">
        <f t="shared" si="103"/>
        <v>-48</v>
      </c>
      <c r="AF128" s="16">
        <f t="shared" si="104"/>
        <v>500</v>
      </c>
      <c r="AG128" s="16">
        <f t="shared" si="105"/>
        <v>-14927.54</v>
      </c>
    </row>
    <row r="129" spans="1:33" x14ac:dyDescent="0.25">
      <c r="A129" s="21" t="s">
        <v>288</v>
      </c>
      <c r="B129" s="14" t="s">
        <v>289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675.58</v>
      </c>
      <c r="I129" s="17">
        <v>158.09</v>
      </c>
      <c r="J129" s="17">
        <v>0</v>
      </c>
      <c r="K129" s="17">
        <v>353.65</v>
      </c>
      <c r="L129" s="17">
        <v>237.15</v>
      </c>
      <c r="M129" s="17">
        <v>340.04</v>
      </c>
      <c r="N129" s="17">
        <v>-261.45999999999998</v>
      </c>
      <c r="O129" s="17">
        <v>1503.05</v>
      </c>
      <c r="Q129" s="15">
        <v>5</v>
      </c>
      <c r="R129" s="14" t="s">
        <v>290</v>
      </c>
      <c r="U129" s="16">
        <f t="shared" si="93"/>
        <v>0</v>
      </c>
      <c r="V129" s="16">
        <f t="shared" si="94"/>
        <v>0</v>
      </c>
      <c r="W129" s="16">
        <f t="shared" si="95"/>
        <v>0</v>
      </c>
      <c r="X129" s="16">
        <f t="shared" si="96"/>
        <v>0</v>
      </c>
      <c r="Y129" s="16">
        <f t="shared" si="97"/>
        <v>0</v>
      </c>
      <c r="Z129" s="16">
        <f t="shared" si="98"/>
        <v>-675.58</v>
      </c>
      <c r="AA129" s="16">
        <f t="shared" si="99"/>
        <v>-158.09</v>
      </c>
      <c r="AB129" s="16">
        <f t="shared" si="100"/>
        <v>0</v>
      </c>
      <c r="AC129" s="16">
        <f t="shared" si="101"/>
        <v>-353.65</v>
      </c>
      <c r="AD129" s="16">
        <f t="shared" si="102"/>
        <v>-237.15</v>
      </c>
      <c r="AE129" s="16">
        <f t="shared" si="103"/>
        <v>-340.04</v>
      </c>
      <c r="AF129" s="16">
        <f t="shared" si="104"/>
        <v>261.45999999999998</v>
      </c>
      <c r="AG129" s="16">
        <f t="shared" si="105"/>
        <v>-1503.05</v>
      </c>
    </row>
    <row r="130" spans="1:33" x14ac:dyDescent="0.25">
      <c r="A130" s="21" t="s">
        <v>291</v>
      </c>
      <c r="B130" s="14" t="s">
        <v>292</v>
      </c>
      <c r="C130" s="17">
        <v>0</v>
      </c>
      <c r="D130" s="17">
        <v>0</v>
      </c>
      <c r="E130" s="17">
        <v>0</v>
      </c>
      <c r="F130" s="17">
        <v>0</v>
      </c>
      <c r="G130" s="17">
        <v>215</v>
      </c>
      <c r="H130" s="17">
        <v>0</v>
      </c>
      <c r="I130" s="17">
        <v>468.21</v>
      </c>
      <c r="J130" s="17">
        <v>140</v>
      </c>
      <c r="K130" s="17">
        <v>452.17</v>
      </c>
      <c r="L130" s="17">
        <v>-249.85</v>
      </c>
      <c r="M130" s="17">
        <v>518.28</v>
      </c>
      <c r="N130" s="17">
        <v>-113.83</v>
      </c>
      <c r="O130" s="17">
        <v>1429.98</v>
      </c>
      <c r="Q130" s="15">
        <v>5</v>
      </c>
      <c r="R130" s="14" t="s">
        <v>293</v>
      </c>
      <c r="U130" s="16">
        <f t="shared" si="93"/>
        <v>0</v>
      </c>
      <c r="V130" s="16">
        <f t="shared" si="94"/>
        <v>0</v>
      </c>
      <c r="W130" s="16">
        <f t="shared" si="95"/>
        <v>0</v>
      </c>
      <c r="X130" s="16">
        <f t="shared" si="96"/>
        <v>0</v>
      </c>
      <c r="Y130" s="16">
        <f t="shared" si="97"/>
        <v>-215</v>
      </c>
      <c r="Z130" s="16">
        <f t="shared" si="98"/>
        <v>0</v>
      </c>
      <c r="AA130" s="16">
        <f t="shared" si="99"/>
        <v>-468.21</v>
      </c>
      <c r="AB130" s="16">
        <f t="shared" si="100"/>
        <v>-140</v>
      </c>
      <c r="AC130" s="16">
        <f t="shared" si="101"/>
        <v>-452.17</v>
      </c>
      <c r="AD130" s="16">
        <f t="shared" si="102"/>
        <v>249.85</v>
      </c>
      <c r="AE130" s="16">
        <f t="shared" si="103"/>
        <v>-518.28</v>
      </c>
      <c r="AF130" s="16">
        <f t="shared" si="104"/>
        <v>113.83</v>
      </c>
      <c r="AG130" s="16">
        <f t="shared" si="105"/>
        <v>-1429.98</v>
      </c>
    </row>
    <row r="131" spans="1:33" x14ac:dyDescent="0.25">
      <c r="A131" s="21" t="s">
        <v>294</v>
      </c>
      <c r="B131" s="14" t="s">
        <v>295</v>
      </c>
      <c r="C131" s="17">
        <v>1260.4100000000001</v>
      </c>
      <c r="D131" s="17">
        <v>729.31</v>
      </c>
      <c r="E131" s="17">
        <v>565.88</v>
      </c>
      <c r="F131" s="17">
        <v>1712.39</v>
      </c>
      <c r="G131" s="17">
        <v>266.14999999999998</v>
      </c>
      <c r="H131" s="17">
        <v>494</v>
      </c>
      <c r="I131" s="17">
        <v>750</v>
      </c>
      <c r="J131" s="17">
        <v>1185</v>
      </c>
      <c r="K131" s="17">
        <v>4597</v>
      </c>
      <c r="L131" s="17">
        <v>3804</v>
      </c>
      <c r="M131" s="17">
        <v>5295</v>
      </c>
      <c r="N131" s="17">
        <v>-2137</v>
      </c>
      <c r="O131" s="17">
        <v>18522.14</v>
      </c>
      <c r="Q131" s="15">
        <v>5</v>
      </c>
      <c r="R131" s="14" t="s">
        <v>296</v>
      </c>
      <c r="U131" s="16">
        <f t="shared" si="93"/>
        <v>-1260.4100000000001</v>
      </c>
      <c r="V131" s="16">
        <f t="shared" si="94"/>
        <v>-729.31</v>
      </c>
      <c r="W131" s="16">
        <f t="shared" si="95"/>
        <v>-565.88</v>
      </c>
      <c r="X131" s="16">
        <f t="shared" si="96"/>
        <v>-1712.39</v>
      </c>
      <c r="Y131" s="16">
        <f t="shared" si="97"/>
        <v>-266.14999999999998</v>
      </c>
      <c r="Z131" s="16">
        <f t="shared" si="98"/>
        <v>-494</v>
      </c>
      <c r="AA131" s="16">
        <f t="shared" si="99"/>
        <v>-750</v>
      </c>
      <c r="AB131" s="16">
        <f t="shared" si="100"/>
        <v>-1185</v>
      </c>
      <c r="AC131" s="16">
        <f t="shared" si="101"/>
        <v>-4597</v>
      </c>
      <c r="AD131" s="16">
        <f t="shared" si="102"/>
        <v>-3804</v>
      </c>
      <c r="AE131" s="16">
        <f t="shared" si="103"/>
        <v>-5295</v>
      </c>
      <c r="AF131" s="16">
        <f t="shared" si="104"/>
        <v>2137</v>
      </c>
      <c r="AG131" s="16">
        <f t="shared" si="105"/>
        <v>-18522.14</v>
      </c>
    </row>
    <row r="132" spans="1:33" x14ac:dyDescent="0.25">
      <c r="A132" s="21" t="s">
        <v>297</v>
      </c>
      <c r="B132" s="14" t="s">
        <v>298</v>
      </c>
      <c r="C132" s="17">
        <v>1649.94</v>
      </c>
      <c r="D132" s="17">
        <v>-408.9</v>
      </c>
      <c r="E132" s="17">
        <v>2020</v>
      </c>
      <c r="F132" s="17">
        <v>197.63</v>
      </c>
      <c r="G132" s="17">
        <v>136.38999999999999</v>
      </c>
      <c r="H132" s="17">
        <v>255.89</v>
      </c>
      <c r="I132" s="17">
        <v>0</v>
      </c>
      <c r="J132" s="17">
        <v>200</v>
      </c>
      <c r="K132" s="17">
        <v>0</v>
      </c>
      <c r="L132" s="17">
        <v>0</v>
      </c>
      <c r="M132" s="17">
        <v>0</v>
      </c>
      <c r="N132" s="17">
        <v>0</v>
      </c>
      <c r="O132" s="17">
        <v>4050.95</v>
      </c>
      <c r="Q132" s="15">
        <v>5</v>
      </c>
      <c r="R132" s="14" t="s">
        <v>299</v>
      </c>
      <c r="U132" s="16">
        <f t="shared" si="93"/>
        <v>-1649.94</v>
      </c>
      <c r="V132" s="16">
        <f t="shared" si="94"/>
        <v>408.9</v>
      </c>
      <c r="W132" s="16">
        <f t="shared" si="95"/>
        <v>-2020</v>
      </c>
      <c r="X132" s="16">
        <f t="shared" si="96"/>
        <v>-197.63</v>
      </c>
      <c r="Y132" s="16">
        <f t="shared" si="97"/>
        <v>-136.38999999999999</v>
      </c>
      <c r="Z132" s="16">
        <f t="shared" si="98"/>
        <v>-255.89</v>
      </c>
      <c r="AA132" s="16">
        <f t="shared" si="99"/>
        <v>0</v>
      </c>
      <c r="AB132" s="16">
        <f t="shared" si="100"/>
        <v>-200</v>
      </c>
      <c r="AC132" s="16">
        <f t="shared" si="101"/>
        <v>0</v>
      </c>
      <c r="AD132" s="16">
        <f t="shared" si="102"/>
        <v>0</v>
      </c>
      <c r="AE132" s="16">
        <f t="shared" si="103"/>
        <v>0</v>
      </c>
      <c r="AF132" s="16">
        <f t="shared" si="104"/>
        <v>0</v>
      </c>
      <c r="AG132" s="16">
        <f t="shared" si="105"/>
        <v>-4050.95</v>
      </c>
    </row>
    <row r="133" spans="1:33" x14ac:dyDescent="0.25">
      <c r="A133" s="21" t="s">
        <v>300</v>
      </c>
      <c r="B133" s="14" t="s">
        <v>301</v>
      </c>
      <c r="C133" s="17">
        <v>698.54</v>
      </c>
      <c r="D133" s="17">
        <v>155.9</v>
      </c>
      <c r="E133" s="17">
        <v>211.2</v>
      </c>
      <c r="F133" s="17">
        <v>663.56</v>
      </c>
      <c r="G133" s="17">
        <v>1048.6400000000001</v>
      </c>
      <c r="H133" s="17">
        <v>138.93</v>
      </c>
      <c r="I133" s="17">
        <v>0</v>
      </c>
      <c r="J133" s="17">
        <v>100</v>
      </c>
      <c r="K133" s="17">
        <v>178.82</v>
      </c>
      <c r="L133" s="17">
        <v>0</v>
      </c>
      <c r="M133" s="17">
        <v>443.25</v>
      </c>
      <c r="N133" s="17">
        <v>443.25</v>
      </c>
      <c r="O133" s="17">
        <v>4082.09</v>
      </c>
      <c r="Q133" s="15">
        <v>5</v>
      </c>
      <c r="R133" s="14" t="s">
        <v>302</v>
      </c>
      <c r="U133" s="16">
        <f t="shared" si="93"/>
        <v>-698.54</v>
      </c>
      <c r="V133" s="16">
        <f t="shared" si="94"/>
        <v>-155.9</v>
      </c>
      <c r="W133" s="16">
        <f t="shared" si="95"/>
        <v>-211.2</v>
      </c>
      <c r="X133" s="16">
        <f t="shared" si="96"/>
        <v>-663.56</v>
      </c>
      <c r="Y133" s="16">
        <f t="shared" si="97"/>
        <v>-1048.6400000000001</v>
      </c>
      <c r="Z133" s="16">
        <f t="shared" si="98"/>
        <v>-138.93</v>
      </c>
      <c r="AA133" s="16">
        <f t="shared" si="99"/>
        <v>0</v>
      </c>
      <c r="AB133" s="16">
        <f t="shared" si="100"/>
        <v>-100</v>
      </c>
      <c r="AC133" s="16">
        <f t="shared" si="101"/>
        <v>-178.82</v>
      </c>
      <c r="AD133" s="16">
        <f t="shared" si="102"/>
        <v>0</v>
      </c>
      <c r="AE133" s="16">
        <f t="shared" si="103"/>
        <v>-443.25</v>
      </c>
      <c r="AF133" s="16">
        <f t="shared" si="104"/>
        <v>-443.25</v>
      </c>
      <c r="AG133" s="16">
        <f t="shared" si="105"/>
        <v>-4082.09</v>
      </c>
    </row>
    <row r="134" spans="1:33" x14ac:dyDescent="0.25">
      <c r="A134" s="21" t="s">
        <v>303</v>
      </c>
      <c r="B134" s="14" t="s">
        <v>304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398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398</v>
      </c>
      <c r="Q134" s="15">
        <v>5</v>
      </c>
      <c r="R134" s="14" t="s">
        <v>305</v>
      </c>
      <c r="U134" s="16">
        <f t="shared" si="93"/>
        <v>0</v>
      </c>
      <c r="V134" s="16">
        <f t="shared" si="94"/>
        <v>0</v>
      </c>
      <c r="W134" s="16">
        <f t="shared" si="95"/>
        <v>0</v>
      </c>
      <c r="X134" s="16">
        <f t="shared" si="96"/>
        <v>0</v>
      </c>
      <c r="Y134" s="16">
        <f t="shared" si="97"/>
        <v>0</v>
      </c>
      <c r="Z134" s="16">
        <f t="shared" si="98"/>
        <v>-398</v>
      </c>
      <c r="AA134" s="16">
        <f t="shared" si="99"/>
        <v>0</v>
      </c>
      <c r="AB134" s="16">
        <f t="shared" si="100"/>
        <v>0</v>
      </c>
      <c r="AC134" s="16">
        <f t="shared" si="101"/>
        <v>0</v>
      </c>
      <c r="AD134" s="16">
        <f t="shared" si="102"/>
        <v>0</v>
      </c>
      <c r="AE134" s="16">
        <f t="shared" si="103"/>
        <v>0</v>
      </c>
      <c r="AF134" s="16">
        <f t="shared" si="104"/>
        <v>0</v>
      </c>
      <c r="AG134" s="16">
        <f t="shared" si="105"/>
        <v>-398</v>
      </c>
    </row>
    <row r="135" spans="1:33" x14ac:dyDescent="0.25">
      <c r="A135" s="21" t="s">
        <v>306</v>
      </c>
      <c r="B135" s="14" t="s">
        <v>307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87.01</v>
      </c>
      <c r="I135" s="17">
        <v>0</v>
      </c>
      <c r="J135" s="17">
        <v>0</v>
      </c>
      <c r="K135" s="17">
        <v>0</v>
      </c>
      <c r="L135" s="17">
        <v>157.71</v>
      </c>
      <c r="M135" s="17">
        <v>0</v>
      </c>
      <c r="N135" s="17">
        <v>0</v>
      </c>
      <c r="O135" s="17">
        <v>244.72</v>
      </c>
      <c r="Q135" s="15">
        <v>5</v>
      </c>
      <c r="R135" s="14" t="s">
        <v>308</v>
      </c>
      <c r="U135" s="16">
        <f t="shared" si="93"/>
        <v>0</v>
      </c>
      <c r="V135" s="16">
        <f t="shared" si="94"/>
        <v>0</v>
      </c>
      <c r="W135" s="16">
        <f t="shared" si="95"/>
        <v>0</v>
      </c>
      <c r="X135" s="16">
        <f t="shared" si="96"/>
        <v>0</v>
      </c>
      <c r="Y135" s="16">
        <f t="shared" si="97"/>
        <v>0</v>
      </c>
      <c r="Z135" s="16">
        <f t="shared" si="98"/>
        <v>-87.01</v>
      </c>
      <c r="AA135" s="16">
        <f t="shared" si="99"/>
        <v>0</v>
      </c>
      <c r="AB135" s="16">
        <f t="shared" si="100"/>
        <v>0</v>
      </c>
      <c r="AC135" s="16">
        <f t="shared" si="101"/>
        <v>0</v>
      </c>
      <c r="AD135" s="16">
        <f t="shared" si="102"/>
        <v>-157.71</v>
      </c>
      <c r="AE135" s="16">
        <f t="shared" si="103"/>
        <v>0</v>
      </c>
      <c r="AF135" s="16">
        <f t="shared" si="104"/>
        <v>0</v>
      </c>
      <c r="AG135" s="16">
        <f t="shared" si="105"/>
        <v>-244.72</v>
      </c>
    </row>
    <row r="136" spans="1:33" x14ac:dyDescent="0.25">
      <c r="A136" s="21" t="s">
        <v>309</v>
      </c>
      <c r="B136" s="14" t="s">
        <v>310</v>
      </c>
      <c r="C136" s="17">
        <v>0</v>
      </c>
      <c r="D136" s="17">
        <v>0</v>
      </c>
      <c r="E136" s="17">
        <v>0</v>
      </c>
      <c r="F136" s="17">
        <v>0</v>
      </c>
      <c r="G136" s="17">
        <v>2595.63</v>
      </c>
      <c r="H136" s="17">
        <v>1090</v>
      </c>
      <c r="I136" s="17">
        <v>868.98</v>
      </c>
      <c r="J136" s="17">
        <v>0</v>
      </c>
      <c r="K136" s="17">
        <v>0</v>
      </c>
      <c r="L136" s="17">
        <v>0</v>
      </c>
      <c r="M136" s="17">
        <v>5000</v>
      </c>
      <c r="N136" s="17">
        <v>0</v>
      </c>
      <c r="O136" s="17">
        <v>9554.61</v>
      </c>
      <c r="Q136" s="15">
        <v>5</v>
      </c>
      <c r="R136" s="14" t="s">
        <v>311</v>
      </c>
      <c r="U136" s="16">
        <f t="shared" si="93"/>
        <v>0</v>
      </c>
      <c r="V136" s="16">
        <f t="shared" si="94"/>
        <v>0</v>
      </c>
      <c r="W136" s="16">
        <f t="shared" si="95"/>
        <v>0</v>
      </c>
      <c r="X136" s="16">
        <f t="shared" si="96"/>
        <v>0</v>
      </c>
      <c r="Y136" s="16">
        <f t="shared" si="97"/>
        <v>-2595.63</v>
      </c>
      <c r="Z136" s="16">
        <f t="shared" si="98"/>
        <v>-1090</v>
      </c>
      <c r="AA136" s="16">
        <f t="shared" si="99"/>
        <v>-868.98</v>
      </c>
      <c r="AB136" s="16">
        <f t="shared" si="100"/>
        <v>0</v>
      </c>
      <c r="AC136" s="16">
        <f t="shared" si="101"/>
        <v>0</v>
      </c>
      <c r="AD136" s="16">
        <f t="shared" si="102"/>
        <v>0</v>
      </c>
      <c r="AE136" s="16">
        <f t="shared" si="103"/>
        <v>-5000</v>
      </c>
      <c r="AF136" s="16">
        <f t="shared" si="104"/>
        <v>0</v>
      </c>
      <c r="AG136" s="16">
        <f t="shared" si="105"/>
        <v>-9554.61</v>
      </c>
    </row>
    <row r="137" spans="1:33" x14ac:dyDescent="0.25">
      <c r="A137" s="21" t="s">
        <v>312</v>
      </c>
      <c r="B137" s="14" t="s">
        <v>313</v>
      </c>
      <c r="C137" s="17">
        <v>0</v>
      </c>
      <c r="D137" s="17">
        <v>0</v>
      </c>
      <c r="E137" s="17">
        <v>0</v>
      </c>
      <c r="F137" s="17">
        <v>332.28</v>
      </c>
      <c r="G137" s="17">
        <v>210.05</v>
      </c>
      <c r="H137" s="17">
        <v>0</v>
      </c>
      <c r="I137" s="17">
        <v>2695.51</v>
      </c>
      <c r="J137" s="17">
        <v>239.36</v>
      </c>
      <c r="K137" s="17">
        <v>2650.37</v>
      </c>
      <c r="L137" s="17">
        <v>1419.12</v>
      </c>
      <c r="M137" s="17">
        <v>88.11</v>
      </c>
      <c r="N137" s="17">
        <v>-156.87</v>
      </c>
      <c r="O137" s="17">
        <v>7477.93</v>
      </c>
      <c r="Q137" s="15">
        <v>5</v>
      </c>
      <c r="R137" s="14" t="s">
        <v>314</v>
      </c>
      <c r="U137" s="16">
        <f t="shared" si="93"/>
        <v>0</v>
      </c>
      <c r="V137" s="16">
        <f t="shared" si="94"/>
        <v>0</v>
      </c>
      <c r="W137" s="16">
        <f t="shared" si="95"/>
        <v>0</v>
      </c>
      <c r="X137" s="16">
        <f t="shared" si="96"/>
        <v>-332.28</v>
      </c>
      <c r="Y137" s="16">
        <f t="shared" si="97"/>
        <v>-210.05</v>
      </c>
      <c r="Z137" s="16">
        <f t="shared" si="98"/>
        <v>0</v>
      </c>
      <c r="AA137" s="16">
        <f t="shared" si="99"/>
        <v>-2695.51</v>
      </c>
      <c r="AB137" s="16">
        <f t="shared" si="100"/>
        <v>-239.36</v>
      </c>
      <c r="AC137" s="16">
        <f t="shared" si="101"/>
        <v>-2650.37</v>
      </c>
      <c r="AD137" s="16">
        <f t="shared" si="102"/>
        <v>-1419.12</v>
      </c>
      <c r="AE137" s="16">
        <f t="shared" si="103"/>
        <v>-88.11</v>
      </c>
      <c r="AF137" s="16">
        <f t="shared" si="104"/>
        <v>156.87</v>
      </c>
      <c r="AG137" s="16">
        <f t="shared" si="105"/>
        <v>-7477.93</v>
      </c>
    </row>
    <row r="138" spans="1:33" x14ac:dyDescent="0.25">
      <c r="A138" s="21" t="s">
        <v>315</v>
      </c>
      <c r="B138" s="14" t="s">
        <v>316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54.57</v>
      </c>
      <c r="M138" s="17">
        <v>0</v>
      </c>
      <c r="N138" s="17">
        <v>194.39</v>
      </c>
      <c r="O138" s="17">
        <v>248.96</v>
      </c>
      <c r="Q138" s="15">
        <v>5</v>
      </c>
      <c r="R138" s="14" t="s">
        <v>317</v>
      </c>
      <c r="U138" s="16">
        <f t="shared" si="93"/>
        <v>0</v>
      </c>
      <c r="V138" s="16">
        <f t="shared" si="94"/>
        <v>0</v>
      </c>
      <c r="W138" s="16">
        <f t="shared" si="95"/>
        <v>0</v>
      </c>
      <c r="X138" s="16">
        <f t="shared" si="96"/>
        <v>0</v>
      </c>
      <c r="Y138" s="16">
        <f t="shared" si="97"/>
        <v>0</v>
      </c>
      <c r="Z138" s="16">
        <f t="shared" si="98"/>
        <v>0</v>
      </c>
      <c r="AA138" s="16">
        <f t="shared" si="99"/>
        <v>0</v>
      </c>
      <c r="AB138" s="16">
        <f t="shared" si="100"/>
        <v>0</v>
      </c>
      <c r="AC138" s="16">
        <f t="shared" si="101"/>
        <v>0</v>
      </c>
      <c r="AD138" s="16">
        <f t="shared" si="102"/>
        <v>-54.57</v>
      </c>
      <c r="AE138" s="16">
        <f t="shared" si="103"/>
        <v>0</v>
      </c>
      <c r="AF138" s="16">
        <f t="shared" si="104"/>
        <v>-194.39</v>
      </c>
      <c r="AG138" s="16">
        <f t="shared" si="105"/>
        <v>-248.96</v>
      </c>
    </row>
    <row r="139" spans="1:33" x14ac:dyDescent="0.25">
      <c r="A139" s="21" t="s">
        <v>318</v>
      </c>
      <c r="B139" s="14" t="s">
        <v>319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269.20999999999998</v>
      </c>
      <c r="N139" s="17">
        <v>248.34</v>
      </c>
      <c r="O139" s="17">
        <v>517.54999999999995</v>
      </c>
      <c r="Q139" s="15">
        <v>5</v>
      </c>
      <c r="R139" s="14" t="s">
        <v>320</v>
      </c>
      <c r="U139" s="16">
        <f t="shared" si="93"/>
        <v>0</v>
      </c>
      <c r="V139" s="16">
        <f t="shared" si="94"/>
        <v>0</v>
      </c>
      <c r="W139" s="16">
        <f t="shared" si="95"/>
        <v>0</v>
      </c>
      <c r="X139" s="16">
        <f t="shared" si="96"/>
        <v>0</v>
      </c>
      <c r="Y139" s="16">
        <f t="shared" si="97"/>
        <v>0</v>
      </c>
      <c r="Z139" s="16">
        <f t="shared" si="98"/>
        <v>0</v>
      </c>
      <c r="AA139" s="16">
        <f t="shared" si="99"/>
        <v>0</v>
      </c>
      <c r="AB139" s="16">
        <f t="shared" si="100"/>
        <v>0</v>
      </c>
      <c r="AC139" s="16">
        <f t="shared" si="101"/>
        <v>0</v>
      </c>
      <c r="AD139" s="16">
        <f t="shared" si="102"/>
        <v>0</v>
      </c>
      <c r="AE139" s="16">
        <f t="shared" si="103"/>
        <v>-269.20999999999998</v>
      </c>
      <c r="AF139" s="16">
        <f t="shared" si="104"/>
        <v>-248.34</v>
      </c>
      <c r="AG139" s="16">
        <f t="shared" si="105"/>
        <v>-517.54999999999995</v>
      </c>
    </row>
    <row r="140" spans="1:33" x14ac:dyDescent="0.25">
      <c r="A140" s="21" t="s">
        <v>321</v>
      </c>
      <c r="B140" s="14" t="s">
        <v>322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259.07</v>
      </c>
      <c r="N140" s="17">
        <v>0.03</v>
      </c>
      <c r="O140" s="17">
        <v>259.10000000000002</v>
      </c>
      <c r="Q140" s="15">
        <v>5</v>
      </c>
      <c r="R140" s="14" t="s">
        <v>323</v>
      </c>
      <c r="U140" s="16">
        <f t="shared" si="93"/>
        <v>0</v>
      </c>
      <c r="V140" s="16">
        <f t="shared" si="94"/>
        <v>0</v>
      </c>
      <c r="W140" s="16">
        <f t="shared" si="95"/>
        <v>0</v>
      </c>
      <c r="X140" s="16">
        <f t="shared" si="96"/>
        <v>0</v>
      </c>
      <c r="Y140" s="16">
        <f t="shared" si="97"/>
        <v>0</v>
      </c>
      <c r="Z140" s="16">
        <f t="shared" si="98"/>
        <v>0</v>
      </c>
      <c r="AA140" s="16">
        <f t="shared" si="99"/>
        <v>0</v>
      </c>
      <c r="AB140" s="16">
        <f t="shared" si="100"/>
        <v>0</v>
      </c>
      <c r="AC140" s="16">
        <f t="shared" si="101"/>
        <v>0</v>
      </c>
      <c r="AD140" s="16">
        <f t="shared" si="102"/>
        <v>0</v>
      </c>
      <c r="AE140" s="16">
        <f t="shared" si="103"/>
        <v>-259.07</v>
      </c>
      <c r="AF140" s="16">
        <f t="shared" si="104"/>
        <v>-0.03</v>
      </c>
      <c r="AG140" s="16">
        <f t="shared" si="105"/>
        <v>-259.10000000000002</v>
      </c>
    </row>
    <row r="141" spans="1:33" x14ac:dyDescent="0.25">
      <c r="A141" s="21" t="s">
        <v>324</v>
      </c>
      <c r="B141" s="14" t="s">
        <v>325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1571.32</v>
      </c>
      <c r="O141" s="17">
        <v>1571.32</v>
      </c>
      <c r="Q141" s="15">
        <v>5</v>
      </c>
      <c r="R141" s="14" t="s">
        <v>326</v>
      </c>
      <c r="U141" s="16">
        <f t="shared" si="93"/>
        <v>0</v>
      </c>
      <c r="V141" s="16">
        <f t="shared" si="94"/>
        <v>0</v>
      </c>
      <c r="W141" s="16">
        <f t="shared" si="95"/>
        <v>0</v>
      </c>
      <c r="X141" s="16">
        <f t="shared" si="96"/>
        <v>0</v>
      </c>
      <c r="Y141" s="16">
        <f t="shared" si="97"/>
        <v>0</v>
      </c>
      <c r="Z141" s="16">
        <f t="shared" si="98"/>
        <v>0</v>
      </c>
      <c r="AA141" s="16">
        <f t="shared" si="99"/>
        <v>0</v>
      </c>
      <c r="AB141" s="16">
        <f t="shared" si="100"/>
        <v>0</v>
      </c>
      <c r="AC141" s="16">
        <f t="shared" si="101"/>
        <v>0</v>
      </c>
      <c r="AD141" s="16">
        <f t="shared" si="102"/>
        <v>0</v>
      </c>
      <c r="AE141" s="16">
        <f t="shared" si="103"/>
        <v>0</v>
      </c>
      <c r="AF141" s="16">
        <f t="shared" si="104"/>
        <v>-1571.32</v>
      </c>
      <c r="AG141" s="16">
        <f t="shared" si="105"/>
        <v>-1571.32</v>
      </c>
    </row>
    <row r="142" spans="1:33" x14ac:dyDescent="0.25">
      <c r="A142" s="21" t="s">
        <v>327</v>
      </c>
      <c r="B142" s="14" t="s">
        <v>328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75</v>
      </c>
      <c r="O142" s="17">
        <v>75</v>
      </c>
      <c r="Q142" s="15">
        <v>5</v>
      </c>
      <c r="R142" s="14" t="s">
        <v>329</v>
      </c>
      <c r="U142" s="16">
        <f t="shared" si="93"/>
        <v>0</v>
      </c>
      <c r="V142" s="16">
        <f t="shared" si="94"/>
        <v>0</v>
      </c>
      <c r="W142" s="16">
        <f t="shared" si="95"/>
        <v>0</v>
      </c>
      <c r="X142" s="16">
        <f t="shared" si="96"/>
        <v>0</v>
      </c>
      <c r="Y142" s="16">
        <f t="shared" si="97"/>
        <v>0</v>
      </c>
      <c r="Z142" s="16">
        <f t="shared" si="98"/>
        <v>0</v>
      </c>
      <c r="AA142" s="16">
        <f t="shared" si="99"/>
        <v>0</v>
      </c>
      <c r="AB142" s="16">
        <f t="shared" si="100"/>
        <v>0</v>
      </c>
      <c r="AC142" s="16">
        <f t="shared" si="101"/>
        <v>0</v>
      </c>
      <c r="AD142" s="16">
        <f t="shared" si="102"/>
        <v>0</v>
      </c>
      <c r="AE142" s="16">
        <f t="shared" si="103"/>
        <v>0</v>
      </c>
      <c r="AF142" s="16">
        <f t="shared" si="104"/>
        <v>-75</v>
      </c>
      <c r="AG142" s="16">
        <f t="shared" si="105"/>
        <v>-75</v>
      </c>
    </row>
    <row r="143" spans="1:33" x14ac:dyDescent="0.25">
      <c r="B143" s="12" t="s">
        <v>330</v>
      </c>
      <c r="C143" s="11">
        <f>IF(5 = Q143, U143 * -1, U143)</f>
        <v>5511.81</v>
      </c>
      <c r="D143" s="11">
        <f>IF(5 = Q143, V143 * -1, V143)</f>
        <v>2126.13</v>
      </c>
      <c r="E143" s="11">
        <f>IF(5 = Q143, W143 * -1, W143)</f>
        <v>6883.2899999999991</v>
      </c>
      <c r="F143" s="11">
        <f>IF(5 = Q143, X143 * -1, X143)</f>
        <v>6226.079999999999</v>
      </c>
      <c r="G143" s="11">
        <f>IF(5 = Q143, Y143 * -1, Y143)</f>
        <v>9640.5499999999993</v>
      </c>
      <c r="H143" s="11">
        <f>IF(5 = Q143, Z143 * -1, Z143)</f>
        <v>8070.55</v>
      </c>
      <c r="I143" s="11">
        <f>IF(5 = Q143, AA143 * -1, AA143)</f>
        <v>9099.5500000000011</v>
      </c>
      <c r="J143" s="11">
        <f>IF(5 = Q143, AB143 * -1, AB143)</f>
        <v>8558.4000000000015</v>
      </c>
      <c r="K143" s="11">
        <f>IF(5 = Q143, AC143 * -1, AC143)</f>
        <v>14561.349999999999</v>
      </c>
      <c r="L143" s="11">
        <f>IF(5 = Q143, AD143 * -1, AD143)</f>
        <v>12728.839999999997</v>
      </c>
      <c r="M143" s="11">
        <f>IF(5 = Q143, AE143 * -1, AE143)</f>
        <v>14173.84</v>
      </c>
      <c r="N143" s="11">
        <f>IF(5 = Q143, AF143 * -1, AF143)</f>
        <v>1985.56</v>
      </c>
      <c r="O143" s="11">
        <f>IF(5 = Q143, AG143 * -1, AG143)</f>
        <v>99565.950000000012</v>
      </c>
      <c r="Q143" s="9">
        <v>5</v>
      </c>
      <c r="R143" s="8" t="str">
        <f>R142</f>
        <v>Argenta Apartments</v>
      </c>
      <c r="S143" s="8">
        <f>S142</f>
        <v>0</v>
      </c>
      <c r="T143" s="9">
        <f>T142</f>
        <v>0</v>
      </c>
      <c r="U143" s="10">
        <f t="shared" ref="U143:AG143" si="106">SUM(U121:U142)</f>
        <v>-5511.81</v>
      </c>
      <c r="V143" s="10">
        <f t="shared" si="106"/>
        <v>-2126.13</v>
      </c>
      <c r="W143" s="10">
        <f t="shared" si="106"/>
        <v>-6883.2899999999991</v>
      </c>
      <c r="X143" s="10">
        <f t="shared" si="106"/>
        <v>-6226.079999999999</v>
      </c>
      <c r="Y143" s="10">
        <f t="shared" si="106"/>
        <v>-9640.5499999999993</v>
      </c>
      <c r="Z143" s="10">
        <f t="shared" si="106"/>
        <v>-8070.55</v>
      </c>
      <c r="AA143" s="10">
        <f t="shared" si="106"/>
        <v>-9099.5500000000011</v>
      </c>
      <c r="AB143" s="10">
        <f t="shared" si="106"/>
        <v>-8558.4000000000015</v>
      </c>
      <c r="AC143" s="10">
        <f t="shared" si="106"/>
        <v>-14561.349999999999</v>
      </c>
      <c r="AD143" s="10">
        <f t="shared" si="106"/>
        <v>-12728.839999999997</v>
      </c>
      <c r="AE143" s="10">
        <f t="shared" si="106"/>
        <v>-14173.84</v>
      </c>
      <c r="AF143" s="10">
        <f t="shared" si="106"/>
        <v>-1985.56</v>
      </c>
      <c r="AG143" s="10">
        <f t="shared" si="106"/>
        <v>-99565.950000000012</v>
      </c>
    </row>
    <row r="145" spans="1:33" x14ac:dyDescent="0.25">
      <c r="A145" s="19" t="s">
        <v>331</v>
      </c>
    </row>
    <row r="146" spans="1:33" x14ac:dyDescent="0.25">
      <c r="A146" s="21" t="s">
        <v>332</v>
      </c>
      <c r="B146" s="14" t="s">
        <v>333</v>
      </c>
      <c r="C146" s="17">
        <v>0</v>
      </c>
      <c r="D146" s="17">
        <v>0</v>
      </c>
      <c r="E146" s="17">
        <v>0</v>
      </c>
      <c r="F146" s="17">
        <v>0</v>
      </c>
      <c r="G146" s="17">
        <v>605</v>
      </c>
      <c r="H146" s="17">
        <v>0</v>
      </c>
      <c r="I146" s="17">
        <v>0</v>
      </c>
      <c r="J146" s="17">
        <v>1040.6099999999999</v>
      </c>
      <c r="K146" s="17">
        <v>50</v>
      </c>
      <c r="L146" s="17">
        <v>1178.32</v>
      </c>
      <c r="M146" s="17">
        <v>2536.6799999999998</v>
      </c>
      <c r="N146" s="17">
        <v>704.82</v>
      </c>
      <c r="O146" s="17">
        <v>6115.43</v>
      </c>
      <c r="Q146" s="15">
        <v>5</v>
      </c>
      <c r="R146" s="14" t="s">
        <v>334</v>
      </c>
      <c r="U146" s="16">
        <f t="shared" ref="U146:U154" si="107">IF(5 = Q146, C146 * -1, C146)</f>
        <v>0</v>
      </c>
      <c r="V146" s="16">
        <f t="shared" ref="V146:V154" si="108">IF(5 = Q146, D146 * -1, D146)</f>
        <v>0</v>
      </c>
      <c r="W146" s="16">
        <f t="shared" ref="W146:W154" si="109">IF(5 = Q146, E146 * -1, E146)</f>
        <v>0</v>
      </c>
      <c r="X146" s="16">
        <f t="shared" ref="X146:X154" si="110">IF(5 = Q146, F146 * -1, F146)</f>
        <v>0</v>
      </c>
      <c r="Y146" s="16">
        <f t="shared" ref="Y146:Y154" si="111">IF(5 = Q146, G146 * -1, G146)</f>
        <v>-605</v>
      </c>
      <c r="Z146" s="16">
        <f t="shared" ref="Z146:Z154" si="112">IF(5 = Q146, H146 * -1, H146)</f>
        <v>0</v>
      </c>
      <c r="AA146" s="16">
        <f t="shared" ref="AA146:AA154" si="113">IF(5 = Q146, I146 * -1, I146)</f>
        <v>0</v>
      </c>
      <c r="AB146" s="16">
        <f t="shared" ref="AB146:AB154" si="114">IF(5 = Q146, J146 * -1, J146)</f>
        <v>-1040.6099999999999</v>
      </c>
      <c r="AC146" s="16">
        <f t="shared" ref="AC146:AC154" si="115">IF(5 = Q146, K146 * -1, K146)</f>
        <v>-50</v>
      </c>
      <c r="AD146" s="16">
        <f t="shared" ref="AD146:AD154" si="116">IF(5 = Q146, L146 * -1, L146)</f>
        <v>-1178.32</v>
      </c>
      <c r="AE146" s="16">
        <f t="shared" ref="AE146:AE154" si="117">IF(5 = Q146, M146 * -1, M146)</f>
        <v>-2536.6799999999998</v>
      </c>
      <c r="AF146" s="16">
        <f t="shared" ref="AF146:AF154" si="118">IF(5 = Q146, N146 * -1, N146)</f>
        <v>-704.82</v>
      </c>
      <c r="AG146" s="16">
        <f t="shared" ref="AG146:AG154" si="119">IF(5 = Q146, O146 * -1, O146)</f>
        <v>-6115.43</v>
      </c>
    </row>
    <row r="147" spans="1:33" x14ac:dyDescent="0.25">
      <c r="A147" s="21" t="s">
        <v>335</v>
      </c>
      <c r="B147" s="14" t="s">
        <v>336</v>
      </c>
      <c r="C147" s="17">
        <v>1421.49</v>
      </c>
      <c r="D147" s="17">
        <v>529.25</v>
      </c>
      <c r="E147" s="17">
        <v>4031.51</v>
      </c>
      <c r="F147" s="17">
        <v>1567</v>
      </c>
      <c r="G147" s="17">
        <v>4110.01</v>
      </c>
      <c r="H147" s="17">
        <v>340.3</v>
      </c>
      <c r="I147" s="17">
        <v>458</v>
      </c>
      <c r="J147" s="17">
        <v>-126</v>
      </c>
      <c r="K147" s="17">
        <v>825</v>
      </c>
      <c r="L147" s="17">
        <v>392</v>
      </c>
      <c r="M147" s="17">
        <v>1316.47</v>
      </c>
      <c r="N147" s="17">
        <v>3154.3</v>
      </c>
      <c r="O147" s="17">
        <v>18019.330000000002</v>
      </c>
      <c r="Q147" s="15">
        <v>5</v>
      </c>
      <c r="R147" s="14" t="s">
        <v>337</v>
      </c>
      <c r="U147" s="16">
        <f t="shared" si="107"/>
        <v>-1421.49</v>
      </c>
      <c r="V147" s="16">
        <f t="shared" si="108"/>
        <v>-529.25</v>
      </c>
      <c r="W147" s="16">
        <f t="shared" si="109"/>
        <v>-4031.51</v>
      </c>
      <c r="X147" s="16">
        <f t="shared" si="110"/>
        <v>-1567</v>
      </c>
      <c r="Y147" s="16">
        <f t="shared" si="111"/>
        <v>-4110.01</v>
      </c>
      <c r="Z147" s="16">
        <f t="shared" si="112"/>
        <v>-340.3</v>
      </c>
      <c r="AA147" s="16">
        <f t="shared" si="113"/>
        <v>-458</v>
      </c>
      <c r="AB147" s="16">
        <f t="shared" si="114"/>
        <v>126</v>
      </c>
      <c r="AC147" s="16">
        <f t="shared" si="115"/>
        <v>-825</v>
      </c>
      <c r="AD147" s="16">
        <f t="shared" si="116"/>
        <v>-392</v>
      </c>
      <c r="AE147" s="16">
        <f t="shared" si="117"/>
        <v>-1316.47</v>
      </c>
      <c r="AF147" s="16">
        <f t="shared" si="118"/>
        <v>-3154.3</v>
      </c>
      <c r="AG147" s="16">
        <f t="shared" si="119"/>
        <v>-18019.330000000002</v>
      </c>
    </row>
    <row r="148" spans="1:33" x14ac:dyDescent="0.25">
      <c r="A148" s="21" t="s">
        <v>338</v>
      </c>
      <c r="B148" s="14" t="s">
        <v>339</v>
      </c>
      <c r="C148" s="17">
        <v>1375</v>
      </c>
      <c r="D148" s="17">
        <v>755.59</v>
      </c>
      <c r="E148" s="17">
        <v>3725</v>
      </c>
      <c r="F148" s="17">
        <v>2535</v>
      </c>
      <c r="G148" s="17">
        <v>479.8</v>
      </c>
      <c r="H148" s="17">
        <v>3720</v>
      </c>
      <c r="I148" s="17">
        <v>1150</v>
      </c>
      <c r="J148" s="17">
        <v>2345</v>
      </c>
      <c r="K148" s="17">
        <v>3110</v>
      </c>
      <c r="L148" s="17">
        <v>2340</v>
      </c>
      <c r="M148" s="17">
        <v>2020</v>
      </c>
      <c r="N148" s="17">
        <v>2445</v>
      </c>
      <c r="O148" s="17">
        <v>26000.39</v>
      </c>
      <c r="Q148" s="15">
        <v>5</v>
      </c>
      <c r="R148" s="14" t="s">
        <v>340</v>
      </c>
      <c r="U148" s="16">
        <f t="shared" si="107"/>
        <v>-1375</v>
      </c>
      <c r="V148" s="16">
        <f t="shared" si="108"/>
        <v>-755.59</v>
      </c>
      <c r="W148" s="16">
        <f t="shared" si="109"/>
        <v>-3725</v>
      </c>
      <c r="X148" s="16">
        <f t="shared" si="110"/>
        <v>-2535</v>
      </c>
      <c r="Y148" s="16">
        <f t="shared" si="111"/>
        <v>-479.8</v>
      </c>
      <c r="Z148" s="16">
        <f t="shared" si="112"/>
        <v>-3720</v>
      </c>
      <c r="AA148" s="16">
        <f t="shared" si="113"/>
        <v>-1150</v>
      </c>
      <c r="AB148" s="16">
        <f t="shared" si="114"/>
        <v>-2345</v>
      </c>
      <c r="AC148" s="16">
        <f t="shared" si="115"/>
        <v>-3110</v>
      </c>
      <c r="AD148" s="16">
        <f t="shared" si="116"/>
        <v>-2340</v>
      </c>
      <c r="AE148" s="16">
        <f t="shared" si="117"/>
        <v>-2020</v>
      </c>
      <c r="AF148" s="16">
        <f t="shared" si="118"/>
        <v>-2445</v>
      </c>
      <c r="AG148" s="16">
        <f t="shared" si="119"/>
        <v>-26000.39</v>
      </c>
    </row>
    <row r="149" spans="1:33" x14ac:dyDescent="0.25">
      <c r="A149" s="21" t="s">
        <v>341</v>
      </c>
      <c r="B149" s="14" t="s">
        <v>342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40</v>
      </c>
      <c r="L149" s="17">
        <v>364.5</v>
      </c>
      <c r="M149" s="17">
        <v>598.5</v>
      </c>
      <c r="N149" s="17">
        <v>485</v>
      </c>
      <c r="O149" s="17">
        <v>1488</v>
      </c>
      <c r="Q149" s="15">
        <v>5</v>
      </c>
      <c r="R149" s="14" t="s">
        <v>343</v>
      </c>
      <c r="U149" s="16">
        <f t="shared" si="107"/>
        <v>0</v>
      </c>
      <c r="V149" s="16">
        <f t="shared" si="108"/>
        <v>0</v>
      </c>
      <c r="W149" s="16">
        <f t="shared" si="109"/>
        <v>0</v>
      </c>
      <c r="X149" s="16">
        <f t="shared" si="110"/>
        <v>0</v>
      </c>
      <c r="Y149" s="16">
        <f t="shared" si="111"/>
        <v>0</v>
      </c>
      <c r="Z149" s="16">
        <f t="shared" si="112"/>
        <v>0</v>
      </c>
      <c r="AA149" s="16">
        <f t="shared" si="113"/>
        <v>0</v>
      </c>
      <c r="AB149" s="16">
        <f t="shared" si="114"/>
        <v>0</v>
      </c>
      <c r="AC149" s="16">
        <f t="shared" si="115"/>
        <v>-40</v>
      </c>
      <c r="AD149" s="16">
        <f t="shared" si="116"/>
        <v>-364.5</v>
      </c>
      <c r="AE149" s="16">
        <f t="shared" si="117"/>
        <v>-598.5</v>
      </c>
      <c r="AF149" s="16">
        <f t="shared" si="118"/>
        <v>-485</v>
      </c>
      <c r="AG149" s="16">
        <f t="shared" si="119"/>
        <v>-1488</v>
      </c>
    </row>
    <row r="150" spans="1:33" x14ac:dyDescent="0.25">
      <c r="A150" s="21" t="s">
        <v>344</v>
      </c>
      <c r="B150" s="14" t="s">
        <v>345</v>
      </c>
      <c r="C150" s="17">
        <v>0</v>
      </c>
      <c r="D150" s="17">
        <v>0</v>
      </c>
      <c r="E150" s="17">
        <v>0</v>
      </c>
      <c r="F150" s="17">
        <v>0</v>
      </c>
      <c r="G150" s="17">
        <v>567.27</v>
      </c>
      <c r="H150" s="17">
        <v>9.91</v>
      </c>
      <c r="I150" s="17">
        <v>1548.7</v>
      </c>
      <c r="J150" s="17">
        <v>310.74</v>
      </c>
      <c r="K150" s="17">
        <v>482.48</v>
      </c>
      <c r="L150" s="17">
        <v>0</v>
      </c>
      <c r="M150" s="17">
        <v>688.84</v>
      </c>
      <c r="N150" s="17">
        <v>0</v>
      </c>
      <c r="O150" s="17">
        <v>3607.94</v>
      </c>
      <c r="Q150" s="15">
        <v>5</v>
      </c>
      <c r="R150" s="14" t="s">
        <v>346</v>
      </c>
      <c r="U150" s="16">
        <f t="shared" si="107"/>
        <v>0</v>
      </c>
      <c r="V150" s="16">
        <f t="shared" si="108"/>
        <v>0</v>
      </c>
      <c r="W150" s="16">
        <f t="shared" si="109"/>
        <v>0</v>
      </c>
      <c r="X150" s="16">
        <f t="shared" si="110"/>
        <v>0</v>
      </c>
      <c r="Y150" s="16">
        <f t="shared" si="111"/>
        <v>-567.27</v>
      </c>
      <c r="Z150" s="16">
        <f t="shared" si="112"/>
        <v>-9.91</v>
      </c>
      <c r="AA150" s="16">
        <f t="shared" si="113"/>
        <v>-1548.7</v>
      </c>
      <c r="AB150" s="16">
        <f t="shared" si="114"/>
        <v>-310.74</v>
      </c>
      <c r="AC150" s="16">
        <f t="shared" si="115"/>
        <v>-482.48</v>
      </c>
      <c r="AD150" s="16">
        <f t="shared" si="116"/>
        <v>0</v>
      </c>
      <c r="AE150" s="16">
        <f t="shared" si="117"/>
        <v>-688.84</v>
      </c>
      <c r="AF150" s="16">
        <f t="shared" si="118"/>
        <v>0</v>
      </c>
      <c r="AG150" s="16">
        <f t="shared" si="119"/>
        <v>-3607.94</v>
      </c>
    </row>
    <row r="151" spans="1:33" x14ac:dyDescent="0.25">
      <c r="A151" s="21" t="s">
        <v>347</v>
      </c>
      <c r="B151" s="14" t="s">
        <v>348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133.22999999999999</v>
      </c>
      <c r="K151" s="17">
        <v>69.75</v>
      </c>
      <c r="L151" s="17">
        <v>0</v>
      </c>
      <c r="M151" s="17">
        <v>0</v>
      </c>
      <c r="N151" s="17">
        <v>0</v>
      </c>
      <c r="O151" s="17">
        <v>202.98</v>
      </c>
      <c r="Q151" s="15">
        <v>5</v>
      </c>
      <c r="R151" s="14" t="s">
        <v>349</v>
      </c>
      <c r="U151" s="16">
        <f t="shared" si="107"/>
        <v>0</v>
      </c>
      <c r="V151" s="16">
        <f t="shared" si="108"/>
        <v>0</v>
      </c>
      <c r="W151" s="16">
        <f t="shared" si="109"/>
        <v>0</v>
      </c>
      <c r="X151" s="16">
        <f t="shared" si="110"/>
        <v>0</v>
      </c>
      <c r="Y151" s="16">
        <f t="shared" si="111"/>
        <v>0</v>
      </c>
      <c r="Z151" s="16">
        <f t="shared" si="112"/>
        <v>0</v>
      </c>
      <c r="AA151" s="16">
        <f t="shared" si="113"/>
        <v>0</v>
      </c>
      <c r="AB151" s="16">
        <f t="shared" si="114"/>
        <v>-133.22999999999999</v>
      </c>
      <c r="AC151" s="16">
        <f t="shared" si="115"/>
        <v>-69.75</v>
      </c>
      <c r="AD151" s="16">
        <f t="shared" si="116"/>
        <v>0</v>
      </c>
      <c r="AE151" s="16">
        <f t="shared" si="117"/>
        <v>0</v>
      </c>
      <c r="AF151" s="16">
        <f t="shared" si="118"/>
        <v>0</v>
      </c>
      <c r="AG151" s="16">
        <f t="shared" si="119"/>
        <v>-202.98</v>
      </c>
    </row>
    <row r="152" spans="1:33" x14ac:dyDescent="0.25">
      <c r="A152" s="21" t="s">
        <v>350</v>
      </c>
      <c r="B152" s="14" t="s">
        <v>351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132.27000000000001</v>
      </c>
      <c r="I152" s="17">
        <v>1635.89</v>
      </c>
      <c r="J152" s="17">
        <v>2114.44</v>
      </c>
      <c r="K152" s="17">
        <v>599.5</v>
      </c>
      <c r="L152" s="17">
        <v>481.89</v>
      </c>
      <c r="M152" s="17">
        <v>1008.53</v>
      </c>
      <c r="N152" s="17">
        <v>-817.07</v>
      </c>
      <c r="O152" s="17">
        <v>5155.45</v>
      </c>
      <c r="Q152" s="15">
        <v>5</v>
      </c>
      <c r="R152" s="14" t="s">
        <v>352</v>
      </c>
      <c r="U152" s="16">
        <f t="shared" si="107"/>
        <v>0</v>
      </c>
      <c r="V152" s="16">
        <f t="shared" si="108"/>
        <v>0</v>
      </c>
      <c r="W152" s="16">
        <f t="shared" si="109"/>
        <v>0</v>
      </c>
      <c r="X152" s="16">
        <f t="shared" si="110"/>
        <v>0</v>
      </c>
      <c r="Y152" s="16">
        <f t="shared" si="111"/>
        <v>0</v>
      </c>
      <c r="Z152" s="16">
        <f t="shared" si="112"/>
        <v>-132.27000000000001</v>
      </c>
      <c r="AA152" s="16">
        <f t="shared" si="113"/>
        <v>-1635.89</v>
      </c>
      <c r="AB152" s="16">
        <f t="shared" si="114"/>
        <v>-2114.44</v>
      </c>
      <c r="AC152" s="16">
        <f t="shared" si="115"/>
        <v>-599.5</v>
      </c>
      <c r="AD152" s="16">
        <f t="shared" si="116"/>
        <v>-481.89</v>
      </c>
      <c r="AE152" s="16">
        <f t="shared" si="117"/>
        <v>-1008.53</v>
      </c>
      <c r="AF152" s="16">
        <f t="shared" si="118"/>
        <v>817.07</v>
      </c>
      <c r="AG152" s="16">
        <f t="shared" si="119"/>
        <v>-5155.45</v>
      </c>
    </row>
    <row r="153" spans="1:33" x14ac:dyDescent="0.25">
      <c r="A153" s="21" t="s">
        <v>353</v>
      </c>
      <c r="B153" s="14" t="s">
        <v>354</v>
      </c>
      <c r="C153" s="17">
        <v>2428.58</v>
      </c>
      <c r="D153" s="17">
        <v>1035.5899999999999</v>
      </c>
      <c r="E153" s="17">
        <v>1960.79</v>
      </c>
      <c r="F153" s="17">
        <v>260.54000000000002</v>
      </c>
      <c r="G153" s="17">
        <v>9.08</v>
      </c>
      <c r="H153" s="17">
        <v>1434.85</v>
      </c>
      <c r="I153" s="17">
        <v>298.5</v>
      </c>
      <c r="J153" s="17">
        <v>3106.8</v>
      </c>
      <c r="K153" s="17">
        <v>3514.14</v>
      </c>
      <c r="L153" s="17">
        <v>507.38</v>
      </c>
      <c r="M153" s="17">
        <v>389.52</v>
      </c>
      <c r="N153" s="17">
        <v>1331.2</v>
      </c>
      <c r="O153" s="17">
        <v>16276.97</v>
      </c>
      <c r="Q153" s="15">
        <v>5</v>
      </c>
      <c r="R153" s="14" t="s">
        <v>355</v>
      </c>
      <c r="U153" s="16">
        <f t="shared" si="107"/>
        <v>-2428.58</v>
      </c>
      <c r="V153" s="16">
        <f t="shared" si="108"/>
        <v>-1035.5899999999999</v>
      </c>
      <c r="W153" s="16">
        <f t="shared" si="109"/>
        <v>-1960.79</v>
      </c>
      <c r="X153" s="16">
        <f t="shared" si="110"/>
        <v>-260.54000000000002</v>
      </c>
      <c r="Y153" s="16">
        <f t="shared" si="111"/>
        <v>-9.08</v>
      </c>
      <c r="Z153" s="16">
        <f t="shared" si="112"/>
        <v>-1434.85</v>
      </c>
      <c r="AA153" s="16">
        <f t="shared" si="113"/>
        <v>-298.5</v>
      </c>
      <c r="AB153" s="16">
        <f t="shared" si="114"/>
        <v>-3106.8</v>
      </c>
      <c r="AC153" s="16">
        <f t="shared" si="115"/>
        <v>-3514.14</v>
      </c>
      <c r="AD153" s="16">
        <f t="shared" si="116"/>
        <v>-507.38</v>
      </c>
      <c r="AE153" s="16">
        <f t="shared" si="117"/>
        <v>-389.52</v>
      </c>
      <c r="AF153" s="16">
        <f t="shared" si="118"/>
        <v>-1331.2</v>
      </c>
      <c r="AG153" s="16">
        <f t="shared" si="119"/>
        <v>-16276.97</v>
      </c>
    </row>
    <row r="154" spans="1:33" x14ac:dyDescent="0.25">
      <c r="A154" s="21" t="s">
        <v>356</v>
      </c>
      <c r="B154" s="14" t="s">
        <v>357</v>
      </c>
      <c r="C154" s="17">
        <v>74.400000000000006</v>
      </c>
      <c r="D154" s="17">
        <v>106.67</v>
      </c>
      <c r="E154" s="17">
        <v>0</v>
      </c>
      <c r="F154" s="17">
        <v>0</v>
      </c>
      <c r="G154" s="17">
        <v>822.52</v>
      </c>
      <c r="H154" s="17">
        <v>1369.75</v>
      </c>
      <c r="I154" s="17">
        <v>266.45999999999998</v>
      </c>
      <c r="J154" s="17">
        <v>0</v>
      </c>
      <c r="K154" s="17">
        <v>-145.76</v>
      </c>
      <c r="L154" s="17">
        <v>303.79000000000002</v>
      </c>
      <c r="M154" s="17">
        <v>0</v>
      </c>
      <c r="N154" s="17">
        <v>0</v>
      </c>
      <c r="O154" s="17">
        <v>2797.83</v>
      </c>
      <c r="Q154" s="15">
        <v>5</v>
      </c>
      <c r="R154" s="14" t="s">
        <v>358</v>
      </c>
      <c r="U154" s="16">
        <f t="shared" si="107"/>
        <v>-74.400000000000006</v>
      </c>
      <c r="V154" s="16">
        <f t="shared" si="108"/>
        <v>-106.67</v>
      </c>
      <c r="W154" s="16">
        <f t="shared" si="109"/>
        <v>0</v>
      </c>
      <c r="X154" s="16">
        <f t="shared" si="110"/>
        <v>0</v>
      </c>
      <c r="Y154" s="16">
        <f t="shared" si="111"/>
        <v>-822.52</v>
      </c>
      <c r="Z154" s="16">
        <f t="shared" si="112"/>
        <v>-1369.75</v>
      </c>
      <c r="AA154" s="16">
        <f t="shared" si="113"/>
        <v>-266.45999999999998</v>
      </c>
      <c r="AB154" s="16">
        <f t="shared" si="114"/>
        <v>0</v>
      </c>
      <c r="AC154" s="16">
        <f t="shared" si="115"/>
        <v>145.76</v>
      </c>
      <c r="AD154" s="16">
        <f t="shared" si="116"/>
        <v>-303.79000000000002</v>
      </c>
      <c r="AE154" s="16">
        <f t="shared" si="117"/>
        <v>0</v>
      </c>
      <c r="AF154" s="16">
        <f t="shared" si="118"/>
        <v>0</v>
      </c>
      <c r="AG154" s="16">
        <f t="shared" si="119"/>
        <v>-2797.83</v>
      </c>
    </row>
    <row r="155" spans="1:33" x14ac:dyDescent="0.25">
      <c r="B155" s="12" t="s">
        <v>359</v>
      </c>
      <c r="C155" s="11">
        <f>IF(5 = Q155, U155 * -1, U155)</f>
        <v>5299.4699999999993</v>
      </c>
      <c r="D155" s="11">
        <f>IF(5 = Q155, V155 * -1, V155)</f>
        <v>2427.1000000000004</v>
      </c>
      <c r="E155" s="11">
        <f>IF(5 = Q155, W155 * -1, W155)</f>
        <v>9717.2999999999993</v>
      </c>
      <c r="F155" s="11">
        <f>IF(5 = Q155, X155 * -1, X155)</f>
        <v>4362.54</v>
      </c>
      <c r="G155" s="11">
        <f>IF(5 = Q155, Y155 * -1, Y155)</f>
        <v>6593.68</v>
      </c>
      <c r="H155" s="11">
        <f>IF(5 = Q155, Z155 * -1, Z155)</f>
        <v>7007.08</v>
      </c>
      <c r="I155" s="11">
        <f>IF(5 = Q155, AA155 * -1, AA155)</f>
        <v>5357.55</v>
      </c>
      <c r="J155" s="11">
        <f>IF(5 = Q155, AB155 * -1, AB155)</f>
        <v>8924.82</v>
      </c>
      <c r="K155" s="11">
        <f>IF(5 = Q155, AC155 * -1, AC155)</f>
        <v>8545.1099999999988</v>
      </c>
      <c r="L155" s="11">
        <f>IF(5 = Q155, AD155 * -1, AD155)</f>
        <v>5567.88</v>
      </c>
      <c r="M155" s="11">
        <f>IF(5 = Q155, AE155 * -1, AE155)</f>
        <v>8558.5399999999991</v>
      </c>
      <c r="N155" s="11">
        <f>IF(5 = Q155, AF155 * -1, AF155)</f>
        <v>7303.2500000000009</v>
      </c>
      <c r="O155" s="11">
        <f>IF(5 = Q155, AG155 * -1, AG155)</f>
        <v>79664.320000000007</v>
      </c>
      <c r="Q155" s="9">
        <v>5</v>
      </c>
      <c r="R155" s="8" t="str">
        <f>R154</f>
        <v>Argenta Apartments</v>
      </c>
      <c r="S155" s="8">
        <f>S154</f>
        <v>0</v>
      </c>
      <c r="T155" s="9">
        <f>T154</f>
        <v>0</v>
      </c>
      <c r="U155" s="10">
        <f t="shared" ref="U155:AG155" si="120">SUM(U146:U154)</f>
        <v>-5299.4699999999993</v>
      </c>
      <c r="V155" s="10">
        <f t="shared" si="120"/>
        <v>-2427.1000000000004</v>
      </c>
      <c r="W155" s="10">
        <f t="shared" si="120"/>
        <v>-9717.2999999999993</v>
      </c>
      <c r="X155" s="10">
        <f t="shared" si="120"/>
        <v>-4362.54</v>
      </c>
      <c r="Y155" s="10">
        <f t="shared" si="120"/>
        <v>-6593.68</v>
      </c>
      <c r="Z155" s="10">
        <f t="shared" si="120"/>
        <v>-7007.08</v>
      </c>
      <c r="AA155" s="10">
        <f t="shared" si="120"/>
        <v>-5357.55</v>
      </c>
      <c r="AB155" s="10">
        <f t="shared" si="120"/>
        <v>-8924.82</v>
      </c>
      <c r="AC155" s="10">
        <f t="shared" si="120"/>
        <v>-8545.1099999999988</v>
      </c>
      <c r="AD155" s="10">
        <f t="shared" si="120"/>
        <v>-5567.88</v>
      </c>
      <c r="AE155" s="10">
        <f t="shared" si="120"/>
        <v>-8558.5399999999991</v>
      </c>
      <c r="AF155" s="10">
        <f t="shared" si="120"/>
        <v>-7303.2500000000009</v>
      </c>
      <c r="AG155" s="10">
        <f t="shared" si="120"/>
        <v>-79664.320000000007</v>
      </c>
    </row>
    <row r="157" spans="1:33" x14ac:dyDescent="0.25">
      <c r="A157" s="19" t="s">
        <v>360</v>
      </c>
    </row>
    <row r="158" spans="1:33" x14ac:dyDescent="0.25">
      <c r="A158" s="21" t="s">
        <v>361</v>
      </c>
      <c r="B158" s="14" t="s">
        <v>362</v>
      </c>
      <c r="C158" s="17">
        <v>6046.21</v>
      </c>
      <c r="D158" s="17">
        <v>2406</v>
      </c>
      <c r="E158" s="17">
        <v>7665.2</v>
      </c>
      <c r="F158" s="17">
        <v>5092</v>
      </c>
      <c r="G158" s="17">
        <v>5095.49</v>
      </c>
      <c r="H158" s="17">
        <v>1190</v>
      </c>
      <c r="I158" s="17">
        <v>2180.4899999999998</v>
      </c>
      <c r="J158" s="17">
        <v>963.75</v>
      </c>
      <c r="K158" s="17">
        <v>1360.25</v>
      </c>
      <c r="L158" s="17">
        <v>4881.59</v>
      </c>
      <c r="M158" s="17">
        <v>4321.93</v>
      </c>
      <c r="N158" s="17">
        <v>3757.75</v>
      </c>
      <c r="O158" s="17">
        <v>44960.66</v>
      </c>
      <c r="Q158" s="15">
        <v>5</v>
      </c>
      <c r="R158" s="14" t="s">
        <v>363</v>
      </c>
      <c r="U158" s="16">
        <f t="shared" ref="U158:U164" si="121">IF(5 = Q158, C158 * -1, C158)</f>
        <v>-6046.21</v>
      </c>
      <c r="V158" s="16">
        <f t="shared" ref="V158:V164" si="122">IF(5 = Q158, D158 * -1, D158)</f>
        <v>-2406</v>
      </c>
      <c r="W158" s="16">
        <f t="shared" ref="W158:W164" si="123">IF(5 = Q158, E158 * -1, E158)</f>
        <v>-7665.2</v>
      </c>
      <c r="X158" s="16">
        <f t="shared" ref="X158:X164" si="124">IF(5 = Q158, F158 * -1, F158)</f>
        <v>-5092</v>
      </c>
      <c r="Y158" s="16">
        <f t="shared" ref="Y158:Y164" si="125">IF(5 = Q158, G158 * -1, G158)</f>
        <v>-5095.49</v>
      </c>
      <c r="Z158" s="16">
        <f t="shared" ref="Z158:Z164" si="126">IF(5 = Q158, H158 * -1, H158)</f>
        <v>-1190</v>
      </c>
      <c r="AA158" s="16">
        <f t="shared" ref="AA158:AA164" si="127">IF(5 = Q158, I158 * -1, I158)</f>
        <v>-2180.4899999999998</v>
      </c>
      <c r="AB158" s="16">
        <f t="shared" ref="AB158:AB164" si="128">IF(5 = Q158, J158 * -1, J158)</f>
        <v>-963.75</v>
      </c>
      <c r="AC158" s="16">
        <f t="shared" ref="AC158:AC164" si="129">IF(5 = Q158, K158 * -1, K158)</f>
        <v>-1360.25</v>
      </c>
      <c r="AD158" s="16">
        <f t="shared" ref="AD158:AD164" si="130">IF(5 = Q158, L158 * -1, L158)</f>
        <v>-4881.59</v>
      </c>
      <c r="AE158" s="16">
        <f t="shared" ref="AE158:AE164" si="131">IF(5 = Q158, M158 * -1, M158)</f>
        <v>-4321.93</v>
      </c>
      <c r="AF158" s="16">
        <f t="shared" ref="AF158:AF164" si="132">IF(5 = Q158, N158 * -1, N158)</f>
        <v>-3757.75</v>
      </c>
      <c r="AG158" s="16">
        <f t="shared" ref="AG158:AG164" si="133">IF(5 = Q158, O158 * -1, O158)</f>
        <v>-44960.66</v>
      </c>
    </row>
    <row r="159" spans="1:33" x14ac:dyDescent="0.25">
      <c r="A159" s="21" t="s">
        <v>364</v>
      </c>
      <c r="B159" s="14" t="s">
        <v>365</v>
      </c>
      <c r="C159" s="17">
        <v>200</v>
      </c>
      <c r="D159" s="17">
        <v>200</v>
      </c>
      <c r="E159" s="17">
        <v>0</v>
      </c>
      <c r="F159" s="17">
        <v>0</v>
      </c>
      <c r="G159" s="17">
        <v>600</v>
      </c>
      <c r="H159" s="17">
        <v>0</v>
      </c>
      <c r="I159" s="17">
        <v>339</v>
      </c>
      <c r="J159" s="17">
        <v>339</v>
      </c>
      <c r="K159" s="17">
        <v>1017</v>
      </c>
      <c r="L159" s="17">
        <v>339</v>
      </c>
      <c r="M159" s="17">
        <v>678</v>
      </c>
      <c r="N159" s="17">
        <v>1356</v>
      </c>
      <c r="O159" s="17">
        <v>5068</v>
      </c>
      <c r="Q159" s="15">
        <v>5</v>
      </c>
      <c r="R159" s="14" t="s">
        <v>366</v>
      </c>
      <c r="U159" s="16">
        <f t="shared" si="121"/>
        <v>-200</v>
      </c>
      <c r="V159" s="16">
        <f t="shared" si="122"/>
        <v>-200</v>
      </c>
      <c r="W159" s="16">
        <f t="shared" si="123"/>
        <v>0</v>
      </c>
      <c r="X159" s="16">
        <f t="shared" si="124"/>
        <v>0</v>
      </c>
      <c r="Y159" s="16">
        <f t="shared" si="125"/>
        <v>-600</v>
      </c>
      <c r="Z159" s="16">
        <f t="shared" si="126"/>
        <v>0</v>
      </c>
      <c r="AA159" s="16">
        <f t="shared" si="127"/>
        <v>-339</v>
      </c>
      <c r="AB159" s="16">
        <f t="shared" si="128"/>
        <v>-339</v>
      </c>
      <c r="AC159" s="16">
        <f t="shared" si="129"/>
        <v>-1017</v>
      </c>
      <c r="AD159" s="16">
        <f t="shared" si="130"/>
        <v>-339</v>
      </c>
      <c r="AE159" s="16">
        <f t="shared" si="131"/>
        <v>-678</v>
      </c>
      <c r="AF159" s="16">
        <f t="shared" si="132"/>
        <v>-1356</v>
      </c>
      <c r="AG159" s="16">
        <f t="shared" si="133"/>
        <v>-5068</v>
      </c>
    </row>
    <row r="160" spans="1:33" x14ac:dyDescent="0.25">
      <c r="A160" s="21" t="s">
        <v>367</v>
      </c>
      <c r="B160" s="14" t="s">
        <v>368</v>
      </c>
      <c r="C160" s="17">
        <v>416.93</v>
      </c>
      <c r="D160" s="17">
        <v>497.96</v>
      </c>
      <c r="E160" s="17">
        <v>384.38</v>
      </c>
      <c r="F160" s="17">
        <v>590.20000000000005</v>
      </c>
      <c r="G160" s="17">
        <v>-290.82</v>
      </c>
      <c r="H160" s="17">
        <v>22.17</v>
      </c>
      <c r="I160" s="17">
        <v>75.819999999999993</v>
      </c>
      <c r="J160" s="17">
        <v>0</v>
      </c>
      <c r="K160" s="17">
        <v>303.14</v>
      </c>
      <c r="L160" s="17">
        <v>871.86</v>
      </c>
      <c r="M160" s="17">
        <v>0</v>
      </c>
      <c r="N160" s="17">
        <v>955.94</v>
      </c>
      <c r="O160" s="17">
        <v>3827.58</v>
      </c>
      <c r="Q160" s="15">
        <v>5</v>
      </c>
      <c r="R160" s="14" t="s">
        <v>369</v>
      </c>
      <c r="U160" s="16">
        <f t="shared" si="121"/>
        <v>-416.93</v>
      </c>
      <c r="V160" s="16">
        <f t="shared" si="122"/>
        <v>-497.96</v>
      </c>
      <c r="W160" s="16">
        <f t="shared" si="123"/>
        <v>-384.38</v>
      </c>
      <c r="X160" s="16">
        <f t="shared" si="124"/>
        <v>-590.20000000000005</v>
      </c>
      <c r="Y160" s="16">
        <f t="shared" si="125"/>
        <v>290.82</v>
      </c>
      <c r="Z160" s="16">
        <f t="shared" si="126"/>
        <v>-22.17</v>
      </c>
      <c r="AA160" s="16">
        <f t="shared" si="127"/>
        <v>-75.819999999999993</v>
      </c>
      <c r="AB160" s="16">
        <f t="shared" si="128"/>
        <v>0</v>
      </c>
      <c r="AC160" s="16">
        <f t="shared" si="129"/>
        <v>-303.14</v>
      </c>
      <c r="AD160" s="16">
        <f t="shared" si="130"/>
        <v>-871.86</v>
      </c>
      <c r="AE160" s="16">
        <f t="shared" si="131"/>
        <v>0</v>
      </c>
      <c r="AF160" s="16">
        <f t="shared" si="132"/>
        <v>-955.94</v>
      </c>
      <c r="AG160" s="16">
        <f t="shared" si="133"/>
        <v>-3827.58</v>
      </c>
    </row>
    <row r="161" spans="1:33" x14ac:dyDescent="0.25">
      <c r="A161" s="21" t="s">
        <v>370</v>
      </c>
      <c r="B161" s="14" t="s">
        <v>371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598.09</v>
      </c>
      <c r="K161" s="17">
        <v>0</v>
      </c>
      <c r="L161" s="17">
        <v>0</v>
      </c>
      <c r="M161" s="17">
        <v>3427.4</v>
      </c>
      <c r="N161" s="17">
        <v>40.32</v>
      </c>
      <c r="O161" s="17">
        <v>4065.81</v>
      </c>
      <c r="Q161" s="15">
        <v>5</v>
      </c>
      <c r="R161" s="14" t="s">
        <v>372</v>
      </c>
      <c r="U161" s="16">
        <f t="shared" si="121"/>
        <v>0</v>
      </c>
      <c r="V161" s="16">
        <f t="shared" si="122"/>
        <v>0</v>
      </c>
      <c r="W161" s="16">
        <f t="shared" si="123"/>
        <v>0</v>
      </c>
      <c r="X161" s="16">
        <f t="shared" si="124"/>
        <v>0</v>
      </c>
      <c r="Y161" s="16">
        <f t="shared" si="125"/>
        <v>0</v>
      </c>
      <c r="Z161" s="16">
        <f t="shared" si="126"/>
        <v>0</v>
      </c>
      <c r="AA161" s="16">
        <f t="shared" si="127"/>
        <v>0</v>
      </c>
      <c r="AB161" s="16">
        <f t="shared" si="128"/>
        <v>-598.09</v>
      </c>
      <c r="AC161" s="16">
        <f t="shared" si="129"/>
        <v>0</v>
      </c>
      <c r="AD161" s="16">
        <f t="shared" si="130"/>
        <v>0</v>
      </c>
      <c r="AE161" s="16">
        <f t="shared" si="131"/>
        <v>-3427.4</v>
      </c>
      <c r="AF161" s="16">
        <f t="shared" si="132"/>
        <v>-40.32</v>
      </c>
      <c r="AG161" s="16">
        <f t="shared" si="133"/>
        <v>-4065.81</v>
      </c>
    </row>
    <row r="162" spans="1:33" x14ac:dyDescent="0.25">
      <c r="A162" s="21" t="s">
        <v>373</v>
      </c>
      <c r="B162" s="14" t="s">
        <v>374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124.63</v>
      </c>
      <c r="L162" s="17">
        <v>0</v>
      </c>
      <c r="M162" s="17">
        <v>0</v>
      </c>
      <c r="N162" s="17">
        <v>1230.31</v>
      </c>
      <c r="O162" s="17">
        <v>1354.94</v>
      </c>
      <c r="Q162" s="15">
        <v>5</v>
      </c>
      <c r="R162" s="14" t="s">
        <v>375</v>
      </c>
      <c r="U162" s="16">
        <f t="shared" si="121"/>
        <v>0</v>
      </c>
      <c r="V162" s="16">
        <f t="shared" si="122"/>
        <v>0</v>
      </c>
      <c r="W162" s="16">
        <f t="shared" si="123"/>
        <v>0</v>
      </c>
      <c r="X162" s="16">
        <f t="shared" si="124"/>
        <v>0</v>
      </c>
      <c r="Y162" s="16">
        <f t="shared" si="125"/>
        <v>0</v>
      </c>
      <c r="Z162" s="16">
        <f t="shared" si="126"/>
        <v>0</v>
      </c>
      <c r="AA162" s="16">
        <f t="shared" si="127"/>
        <v>0</v>
      </c>
      <c r="AB162" s="16">
        <f t="shared" si="128"/>
        <v>0</v>
      </c>
      <c r="AC162" s="16">
        <f t="shared" si="129"/>
        <v>-124.63</v>
      </c>
      <c r="AD162" s="16">
        <f t="shared" si="130"/>
        <v>0</v>
      </c>
      <c r="AE162" s="16">
        <f t="shared" si="131"/>
        <v>0</v>
      </c>
      <c r="AF162" s="16">
        <f t="shared" si="132"/>
        <v>-1230.31</v>
      </c>
      <c r="AG162" s="16">
        <f t="shared" si="133"/>
        <v>-1354.94</v>
      </c>
    </row>
    <row r="163" spans="1:33" x14ac:dyDescent="0.25">
      <c r="A163" s="21" t="s">
        <v>376</v>
      </c>
      <c r="B163" s="14" t="s">
        <v>377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780</v>
      </c>
      <c r="K163" s="17">
        <v>0</v>
      </c>
      <c r="L163" s="17">
        <v>0</v>
      </c>
      <c r="M163" s="17">
        <v>0</v>
      </c>
      <c r="N163" s="17">
        <v>0</v>
      </c>
      <c r="O163" s="17">
        <v>780</v>
      </c>
      <c r="Q163" s="15">
        <v>5</v>
      </c>
      <c r="R163" s="14" t="s">
        <v>378</v>
      </c>
      <c r="U163" s="16">
        <f t="shared" si="121"/>
        <v>0</v>
      </c>
      <c r="V163" s="16">
        <f t="shared" si="122"/>
        <v>0</v>
      </c>
      <c r="W163" s="16">
        <f t="shared" si="123"/>
        <v>0</v>
      </c>
      <c r="X163" s="16">
        <f t="shared" si="124"/>
        <v>0</v>
      </c>
      <c r="Y163" s="16">
        <f t="shared" si="125"/>
        <v>0</v>
      </c>
      <c r="Z163" s="16">
        <f t="shared" si="126"/>
        <v>0</v>
      </c>
      <c r="AA163" s="16">
        <f t="shared" si="127"/>
        <v>0</v>
      </c>
      <c r="AB163" s="16">
        <f t="shared" si="128"/>
        <v>-780</v>
      </c>
      <c r="AC163" s="16">
        <f t="shared" si="129"/>
        <v>0</v>
      </c>
      <c r="AD163" s="16">
        <f t="shared" si="130"/>
        <v>0</v>
      </c>
      <c r="AE163" s="16">
        <f t="shared" si="131"/>
        <v>0</v>
      </c>
      <c r="AF163" s="16">
        <f t="shared" si="132"/>
        <v>0</v>
      </c>
      <c r="AG163" s="16">
        <f t="shared" si="133"/>
        <v>-780</v>
      </c>
    </row>
    <row r="164" spans="1:33" x14ac:dyDescent="0.25">
      <c r="A164" s="21" t="s">
        <v>379</v>
      </c>
      <c r="B164" s="14" t="s">
        <v>380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208.75</v>
      </c>
      <c r="K164" s="17">
        <v>208.75</v>
      </c>
      <c r="L164" s="17">
        <v>25</v>
      </c>
      <c r="M164" s="17">
        <v>25</v>
      </c>
      <c r="N164" s="17">
        <v>25</v>
      </c>
      <c r="O164" s="17">
        <v>492.5</v>
      </c>
      <c r="Q164" s="15">
        <v>5</v>
      </c>
      <c r="R164" s="14" t="s">
        <v>381</v>
      </c>
      <c r="U164" s="16">
        <f t="shared" si="121"/>
        <v>0</v>
      </c>
      <c r="V164" s="16">
        <f t="shared" si="122"/>
        <v>0</v>
      </c>
      <c r="W164" s="16">
        <f t="shared" si="123"/>
        <v>0</v>
      </c>
      <c r="X164" s="16">
        <f t="shared" si="124"/>
        <v>0</v>
      </c>
      <c r="Y164" s="16">
        <f t="shared" si="125"/>
        <v>0</v>
      </c>
      <c r="Z164" s="16">
        <f t="shared" si="126"/>
        <v>0</v>
      </c>
      <c r="AA164" s="16">
        <f t="shared" si="127"/>
        <v>0</v>
      </c>
      <c r="AB164" s="16">
        <f t="shared" si="128"/>
        <v>-208.75</v>
      </c>
      <c r="AC164" s="16">
        <f t="shared" si="129"/>
        <v>-208.75</v>
      </c>
      <c r="AD164" s="16">
        <f t="shared" si="130"/>
        <v>-25</v>
      </c>
      <c r="AE164" s="16">
        <f t="shared" si="131"/>
        <v>-25</v>
      </c>
      <c r="AF164" s="16">
        <f t="shared" si="132"/>
        <v>-25</v>
      </c>
      <c r="AG164" s="16">
        <f t="shared" si="133"/>
        <v>-492.5</v>
      </c>
    </row>
    <row r="165" spans="1:33" x14ac:dyDescent="0.25">
      <c r="B165" s="12" t="s">
        <v>382</v>
      </c>
      <c r="C165" s="11">
        <f>IF(5 = Q165, U165 * -1, U165)</f>
        <v>6663.14</v>
      </c>
      <c r="D165" s="11">
        <f>IF(5 = Q165, V165 * -1, V165)</f>
        <v>3103.96</v>
      </c>
      <c r="E165" s="11">
        <f>IF(5 = Q165, W165 * -1, W165)</f>
        <v>8049.58</v>
      </c>
      <c r="F165" s="11">
        <f>IF(5 = Q165, X165 * -1, X165)</f>
        <v>5682.2</v>
      </c>
      <c r="G165" s="11">
        <f>IF(5 = Q165, Y165 * -1, Y165)</f>
        <v>5404.67</v>
      </c>
      <c r="H165" s="11">
        <f>IF(5 = Q165, Z165 * -1, Z165)</f>
        <v>1212.17</v>
      </c>
      <c r="I165" s="11">
        <f>IF(5 = Q165, AA165 * -1, AA165)</f>
        <v>2595.31</v>
      </c>
      <c r="J165" s="11">
        <f>IF(5 = Q165, AB165 * -1, AB165)</f>
        <v>2889.59</v>
      </c>
      <c r="K165" s="11">
        <f>IF(5 = Q165, AC165 * -1, AC165)</f>
        <v>3013.77</v>
      </c>
      <c r="L165" s="11">
        <f>IF(5 = Q165, AD165 * -1, AD165)</f>
        <v>6117.45</v>
      </c>
      <c r="M165" s="11">
        <f>IF(5 = Q165, AE165 * -1, AE165)</f>
        <v>8452.33</v>
      </c>
      <c r="N165" s="11">
        <f>IF(5 = Q165, AF165 * -1, AF165)</f>
        <v>7365.32</v>
      </c>
      <c r="O165" s="11">
        <f>IF(5 = Q165, AG165 * -1, AG165)</f>
        <v>60549.490000000005</v>
      </c>
      <c r="Q165" s="9">
        <v>5</v>
      </c>
      <c r="R165" s="8" t="str">
        <f>R164</f>
        <v>Argenta Apartments</v>
      </c>
      <c r="S165" s="8">
        <f>S164</f>
        <v>0</v>
      </c>
      <c r="T165" s="9">
        <f>T164</f>
        <v>0</v>
      </c>
      <c r="U165" s="10">
        <f t="shared" ref="U165:AG165" si="134">SUM(U158:U164)</f>
        <v>-6663.14</v>
      </c>
      <c r="V165" s="10">
        <f t="shared" si="134"/>
        <v>-3103.96</v>
      </c>
      <c r="W165" s="10">
        <f t="shared" si="134"/>
        <v>-8049.58</v>
      </c>
      <c r="X165" s="10">
        <f t="shared" si="134"/>
        <v>-5682.2</v>
      </c>
      <c r="Y165" s="10">
        <f t="shared" si="134"/>
        <v>-5404.67</v>
      </c>
      <c r="Z165" s="10">
        <f t="shared" si="134"/>
        <v>-1212.17</v>
      </c>
      <c r="AA165" s="10">
        <f t="shared" si="134"/>
        <v>-2595.31</v>
      </c>
      <c r="AB165" s="10">
        <f t="shared" si="134"/>
        <v>-2889.59</v>
      </c>
      <c r="AC165" s="10">
        <f t="shared" si="134"/>
        <v>-3013.77</v>
      </c>
      <c r="AD165" s="10">
        <f t="shared" si="134"/>
        <v>-6117.45</v>
      </c>
      <c r="AE165" s="10">
        <f t="shared" si="134"/>
        <v>-8452.33</v>
      </c>
      <c r="AF165" s="10">
        <f t="shared" si="134"/>
        <v>-7365.32</v>
      </c>
      <c r="AG165" s="10">
        <f t="shared" si="134"/>
        <v>-60549.490000000005</v>
      </c>
    </row>
    <row r="167" spans="1:33" x14ac:dyDescent="0.25">
      <c r="A167" s="19" t="s">
        <v>383</v>
      </c>
    </row>
    <row r="168" spans="1:33" x14ac:dyDescent="0.25">
      <c r="A168" s="21" t="s">
        <v>384</v>
      </c>
      <c r="B168" s="14" t="s">
        <v>385</v>
      </c>
      <c r="C168" s="17">
        <v>621.41</v>
      </c>
      <c r="D168" s="17">
        <v>269.07</v>
      </c>
      <c r="E168" s="17">
        <v>958.5</v>
      </c>
      <c r="F168" s="17">
        <v>-682.78</v>
      </c>
      <c r="G168" s="17">
        <v>-61.25</v>
      </c>
      <c r="H168" s="17">
        <v>0</v>
      </c>
      <c r="I168" s="17">
        <v>0</v>
      </c>
      <c r="J168" s="17">
        <v>0</v>
      </c>
      <c r="K168" s="17">
        <v>0</v>
      </c>
      <c r="L168" s="17">
        <v>1509.04</v>
      </c>
      <c r="M168" s="17">
        <v>0</v>
      </c>
      <c r="N168" s="17">
        <v>0</v>
      </c>
      <c r="O168" s="17">
        <v>2613.9899999999998</v>
      </c>
      <c r="Q168" s="15">
        <v>5</v>
      </c>
      <c r="R168" s="14" t="s">
        <v>386</v>
      </c>
      <c r="U168" s="16">
        <f t="shared" ref="U168:U187" si="135">IF(5 = Q168, C168 * -1, C168)</f>
        <v>-621.41</v>
      </c>
      <c r="V168" s="16">
        <f t="shared" ref="V168:V187" si="136">IF(5 = Q168, D168 * -1, D168)</f>
        <v>-269.07</v>
      </c>
      <c r="W168" s="16">
        <f t="shared" ref="W168:W187" si="137">IF(5 = Q168, E168 * -1, E168)</f>
        <v>-958.5</v>
      </c>
      <c r="X168" s="16">
        <f t="shared" ref="X168:X187" si="138">IF(5 = Q168, F168 * -1, F168)</f>
        <v>682.78</v>
      </c>
      <c r="Y168" s="16">
        <f t="shared" ref="Y168:Y187" si="139">IF(5 = Q168, G168 * -1, G168)</f>
        <v>61.25</v>
      </c>
      <c r="Z168" s="16">
        <f t="shared" ref="Z168:Z187" si="140">IF(5 = Q168, H168 * -1, H168)</f>
        <v>0</v>
      </c>
      <c r="AA168" s="16">
        <f t="shared" ref="AA168:AA187" si="141">IF(5 = Q168, I168 * -1, I168)</f>
        <v>0</v>
      </c>
      <c r="AB168" s="16">
        <f t="shared" ref="AB168:AB187" si="142">IF(5 = Q168, J168 * -1, J168)</f>
        <v>0</v>
      </c>
      <c r="AC168" s="16">
        <f t="shared" ref="AC168:AC187" si="143">IF(5 = Q168, K168 * -1, K168)</f>
        <v>0</v>
      </c>
      <c r="AD168" s="16">
        <f t="shared" ref="AD168:AD187" si="144">IF(5 = Q168, L168 * -1, L168)</f>
        <v>-1509.04</v>
      </c>
      <c r="AE168" s="16">
        <f t="shared" ref="AE168:AE187" si="145">IF(5 = Q168, M168 * -1, M168)</f>
        <v>0</v>
      </c>
      <c r="AF168" s="16">
        <f t="shared" ref="AF168:AF187" si="146">IF(5 = Q168, N168 * -1, N168)</f>
        <v>0</v>
      </c>
      <c r="AG168" s="16">
        <f t="shared" ref="AG168:AG187" si="147">IF(5 = Q168, O168 * -1, O168)</f>
        <v>-2613.9899999999998</v>
      </c>
    </row>
    <row r="169" spans="1:33" x14ac:dyDescent="0.25">
      <c r="A169" s="21" t="s">
        <v>387</v>
      </c>
      <c r="B169" s="14" t="s">
        <v>388</v>
      </c>
      <c r="C169" s="17">
        <v>850</v>
      </c>
      <c r="D169" s="17">
        <v>636</v>
      </c>
      <c r="E169" s="17">
        <v>88</v>
      </c>
      <c r="F169" s="17">
        <v>963.25</v>
      </c>
      <c r="G169" s="17">
        <v>750</v>
      </c>
      <c r="H169" s="17">
        <v>365.75</v>
      </c>
      <c r="I169" s="17">
        <v>1091</v>
      </c>
      <c r="J169" s="17">
        <v>1194</v>
      </c>
      <c r="K169" s="17">
        <v>802.5</v>
      </c>
      <c r="L169" s="17">
        <v>428.75</v>
      </c>
      <c r="M169" s="17">
        <v>632.75</v>
      </c>
      <c r="N169" s="17">
        <v>491</v>
      </c>
      <c r="O169" s="17">
        <v>8293</v>
      </c>
      <c r="Q169" s="15">
        <v>5</v>
      </c>
      <c r="R169" s="14" t="s">
        <v>389</v>
      </c>
      <c r="U169" s="16">
        <f t="shared" si="135"/>
        <v>-850</v>
      </c>
      <c r="V169" s="16">
        <f t="shared" si="136"/>
        <v>-636</v>
      </c>
      <c r="W169" s="16">
        <f t="shared" si="137"/>
        <v>-88</v>
      </c>
      <c r="X169" s="16">
        <f t="shared" si="138"/>
        <v>-963.25</v>
      </c>
      <c r="Y169" s="16">
        <f t="shared" si="139"/>
        <v>-750</v>
      </c>
      <c r="Z169" s="16">
        <f t="shared" si="140"/>
        <v>-365.75</v>
      </c>
      <c r="AA169" s="16">
        <f t="shared" si="141"/>
        <v>-1091</v>
      </c>
      <c r="AB169" s="16">
        <f t="shared" si="142"/>
        <v>-1194</v>
      </c>
      <c r="AC169" s="16">
        <f t="shared" si="143"/>
        <v>-802.5</v>
      </c>
      <c r="AD169" s="16">
        <f t="shared" si="144"/>
        <v>-428.75</v>
      </c>
      <c r="AE169" s="16">
        <f t="shared" si="145"/>
        <v>-632.75</v>
      </c>
      <c r="AF169" s="16">
        <f t="shared" si="146"/>
        <v>-491</v>
      </c>
      <c r="AG169" s="16">
        <f t="shared" si="147"/>
        <v>-8293</v>
      </c>
    </row>
    <row r="170" spans="1:33" x14ac:dyDescent="0.25">
      <c r="A170" s="21" t="s">
        <v>390</v>
      </c>
      <c r="B170" s="14" t="s">
        <v>391</v>
      </c>
      <c r="C170" s="17">
        <v>904.95</v>
      </c>
      <c r="D170" s="17">
        <v>439.1</v>
      </c>
      <c r="E170" s="17">
        <v>759.1</v>
      </c>
      <c r="F170" s="17">
        <v>684.1</v>
      </c>
      <c r="G170" s="17">
        <v>779</v>
      </c>
      <c r="H170" s="17">
        <v>951.43</v>
      </c>
      <c r="I170" s="17">
        <v>604.5</v>
      </c>
      <c r="J170" s="17">
        <v>794.31</v>
      </c>
      <c r="K170" s="17">
        <v>530.86</v>
      </c>
      <c r="L170" s="17">
        <v>542.42999999999995</v>
      </c>
      <c r="M170" s="17">
        <v>530.63</v>
      </c>
      <c r="N170" s="17">
        <v>560.47</v>
      </c>
      <c r="O170" s="17">
        <v>8080.88</v>
      </c>
      <c r="Q170" s="15">
        <v>5</v>
      </c>
      <c r="R170" s="14" t="s">
        <v>392</v>
      </c>
      <c r="U170" s="16">
        <f t="shared" si="135"/>
        <v>-904.95</v>
      </c>
      <c r="V170" s="16">
        <f t="shared" si="136"/>
        <v>-439.1</v>
      </c>
      <c r="W170" s="16">
        <f t="shared" si="137"/>
        <v>-759.1</v>
      </c>
      <c r="X170" s="16">
        <f t="shared" si="138"/>
        <v>-684.1</v>
      </c>
      <c r="Y170" s="16">
        <f t="shared" si="139"/>
        <v>-779</v>
      </c>
      <c r="Z170" s="16">
        <f t="shared" si="140"/>
        <v>-951.43</v>
      </c>
      <c r="AA170" s="16">
        <f t="shared" si="141"/>
        <v>-604.5</v>
      </c>
      <c r="AB170" s="16">
        <f t="shared" si="142"/>
        <v>-794.31</v>
      </c>
      <c r="AC170" s="16">
        <f t="shared" si="143"/>
        <v>-530.86</v>
      </c>
      <c r="AD170" s="16">
        <f t="shared" si="144"/>
        <v>-542.42999999999995</v>
      </c>
      <c r="AE170" s="16">
        <f t="shared" si="145"/>
        <v>-530.63</v>
      </c>
      <c r="AF170" s="16">
        <f t="shared" si="146"/>
        <v>-560.47</v>
      </c>
      <c r="AG170" s="16">
        <f t="shared" si="147"/>
        <v>-8080.88</v>
      </c>
    </row>
    <row r="171" spans="1:33" x14ac:dyDescent="0.25">
      <c r="A171" s="21" t="s">
        <v>393</v>
      </c>
      <c r="B171" s="14" t="s">
        <v>394</v>
      </c>
      <c r="C171" s="17">
        <v>0</v>
      </c>
      <c r="D171" s="17">
        <v>0</v>
      </c>
      <c r="E171" s="17">
        <v>0</v>
      </c>
      <c r="F171" s="17">
        <v>534.6</v>
      </c>
      <c r="G171" s="17">
        <v>0</v>
      </c>
      <c r="H171" s="17">
        <v>500.38</v>
      </c>
      <c r="I171" s="17">
        <v>0</v>
      </c>
      <c r="J171" s="17">
        <v>149</v>
      </c>
      <c r="K171" s="17">
        <v>237.6</v>
      </c>
      <c r="L171" s="17">
        <v>0</v>
      </c>
      <c r="M171" s="17">
        <v>0</v>
      </c>
      <c r="N171" s="17">
        <v>0</v>
      </c>
      <c r="O171" s="17">
        <v>1421.58</v>
      </c>
      <c r="Q171" s="15">
        <v>5</v>
      </c>
      <c r="R171" s="14" t="s">
        <v>395</v>
      </c>
      <c r="U171" s="16">
        <f t="shared" si="135"/>
        <v>0</v>
      </c>
      <c r="V171" s="16">
        <f t="shared" si="136"/>
        <v>0</v>
      </c>
      <c r="W171" s="16">
        <f t="shared" si="137"/>
        <v>0</v>
      </c>
      <c r="X171" s="16">
        <f t="shared" si="138"/>
        <v>-534.6</v>
      </c>
      <c r="Y171" s="16">
        <f t="shared" si="139"/>
        <v>0</v>
      </c>
      <c r="Z171" s="16">
        <f t="shared" si="140"/>
        <v>-500.38</v>
      </c>
      <c r="AA171" s="16">
        <f t="shared" si="141"/>
        <v>0</v>
      </c>
      <c r="AB171" s="16">
        <f t="shared" si="142"/>
        <v>-149</v>
      </c>
      <c r="AC171" s="16">
        <f t="shared" si="143"/>
        <v>-237.6</v>
      </c>
      <c r="AD171" s="16">
        <f t="shared" si="144"/>
        <v>0</v>
      </c>
      <c r="AE171" s="16">
        <f t="shared" si="145"/>
        <v>0</v>
      </c>
      <c r="AF171" s="16">
        <f t="shared" si="146"/>
        <v>0</v>
      </c>
      <c r="AG171" s="16">
        <f t="shared" si="147"/>
        <v>-1421.58</v>
      </c>
    </row>
    <row r="172" spans="1:33" x14ac:dyDescent="0.25">
      <c r="A172" s="21" t="s">
        <v>396</v>
      </c>
      <c r="B172" s="14" t="s">
        <v>397</v>
      </c>
      <c r="C172" s="17">
        <v>350</v>
      </c>
      <c r="D172" s="17">
        <v>500</v>
      </c>
      <c r="E172" s="17">
        <v>350</v>
      </c>
      <c r="F172" s="17">
        <v>650</v>
      </c>
      <c r="G172" s="17">
        <v>577.94000000000005</v>
      </c>
      <c r="H172" s="17">
        <v>0</v>
      </c>
      <c r="I172" s="17">
        <v>0</v>
      </c>
      <c r="J172" s="17">
        <v>0</v>
      </c>
      <c r="K172" s="17">
        <v>0</v>
      </c>
      <c r="L172" s="17">
        <v>125</v>
      </c>
      <c r="M172" s="17">
        <v>0</v>
      </c>
      <c r="N172" s="17">
        <v>0</v>
      </c>
      <c r="O172" s="17">
        <v>2552.94</v>
      </c>
      <c r="Q172" s="15">
        <v>5</v>
      </c>
      <c r="R172" s="14" t="s">
        <v>398</v>
      </c>
      <c r="U172" s="16">
        <f t="shared" si="135"/>
        <v>-350</v>
      </c>
      <c r="V172" s="16">
        <f t="shared" si="136"/>
        <v>-500</v>
      </c>
      <c r="W172" s="16">
        <f t="shared" si="137"/>
        <v>-350</v>
      </c>
      <c r="X172" s="16">
        <f t="shared" si="138"/>
        <v>-650</v>
      </c>
      <c r="Y172" s="16">
        <f t="shared" si="139"/>
        <v>-577.94000000000005</v>
      </c>
      <c r="Z172" s="16">
        <f t="shared" si="140"/>
        <v>0</v>
      </c>
      <c r="AA172" s="16">
        <f t="shared" si="141"/>
        <v>0</v>
      </c>
      <c r="AB172" s="16">
        <f t="shared" si="142"/>
        <v>0</v>
      </c>
      <c r="AC172" s="16">
        <f t="shared" si="143"/>
        <v>0</v>
      </c>
      <c r="AD172" s="16">
        <f t="shared" si="144"/>
        <v>-125</v>
      </c>
      <c r="AE172" s="16">
        <f t="shared" si="145"/>
        <v>0</v>
      </c>
      <c r="AF172" s="16">
        <f t="shared" si="146"/>
        <v>0</v>
      </c>
      <c r="AG172" s="16">
        <f t="shared" si="147"/>
        <v>-2552.94</v>
      </c>
    </row>
    <row r="173" spans="1:33" x14ac:dyDescent="0.25">
      <c r="A173" s="21" t="s">
        <v>399</v>
      </c>
      <c r="B173" s="14" t="s">
        <v>400</v>
      </c>
      <c r="C173" s="17">
        <v>0</v>
      </c>
      <c r="D173" s="17">
        <v>407.44</v>
      </c>
      <c r="E173" s="17">
        <v>124.13</v>
      </c>
      <c r="F173" s="17">
        <v>191</v>
      </c>
      <c r="G173" s="17">
        <v>255</v>
      </c>
      <c r="H173" s="17">
        <v>255</v>
      </c>
      <c r="I173" s="17">
        <v>255</v>
      </c>
      <c r="J173" s="17">
        <v>255</v>
      </c>
      <c r="K173" s="17">
        <v>630</v>
      </c>
      <c r="L173" s="17">
        <v>-1785</v>
      </c>
      <c r="M173" s="17">
        <v>0</v>
      </c>
      <c r="N173" s="17">
        <v>0</v>
      </c>
      <c r="O173" s="17">
        <v>587.57000000000005</v>
      </c>
      <c r="Q173" s="15">
        <v>5</v>
      </c>
      <c r="R173" s="14" t="s">
        <v>401</v>
      </c>
      <c r="U173" s="16">
        <f t="shared" si="135"/>
        <v>0</v>
      </c>
      <c r="V173" s="16">
        <f t="shared" si="136"/>
        <v>-407.44</v>
      </c>
      <c r="W173" s="16">
        <f t="shared" si="137"/>
        <v>-124.13</v>
      </c>
      <c r="X173" s="16">
        <f t="shared" si="138"/>
        <v>-191</v>
      </c>
      <c r="Y173" s="16">
        <f t="shared" si="139"/>
        <v>-255</v>
      </c>
      <c r="Z173" s="16">
        <f t="shared" si="140"/>
        <v>-255</v>
      </c>
      <c r="AA173" s="16">
        <f t="shared" si="141"/>
        <v>-255</v>
      </c>
      <c r="AB173" s="16">
        <f t="shared" si="142"/>
        <v>-255</v>
      </c>
      <c r="AC173" s="16">
        <f t="shared" si="143"/>
        <v>-630</v>
      </c>
      <c r="AD173" s="16">
        <f t="shared" si="144"/>
        <v>1785</v>
      </c>
      <c r="AE173" s="16">
        <f t="shared" si="145"/>
        <v>0</v>
      </c>
      <c r="AF173" s="16">
        <f t="shared" si="146"/>
        <v>0</v>
      </c>
      <c r="AG173" s="16">
        <f t="shared" si="147"/>
        <v>-587.57000000000005</v>
      </c>
    </row>
    <row r="174" spans="1:33" x14ac:dyDescent="0.25">
      <c r="A174" s="21" t="s">
        <v>402</v>
      </c>
      <c r="B174" s="14" t="s">
        <v>403</v>
      </c>
      <c r="C174" s="17">
        <v>0</v>
      </c>
      <c r="D174" s="17">
        <v>990</v>
      </c>
      <c r="E174" s="17">
        <v>650</v>
      </c>
      <c r="F174" s="17">
        <v>-365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1275</v>
      </c>
      <c r="Q174" s="15">
        <v>5</v>
      </c>
      <c r="R174" s="14" t="s">
        <v>404</v>
      </c>
      <c r="U174" s="16">
        <f t="shared" si="135"/>
        <v>0</v>
      </c>
      <c r="V174" s="16">
        <f t="shared" si="136"/>
        <v>-990</v>
      </c>
      <c r="W174" s="16">
        <f t="shared" si="137"/>
        <v>-650</v>
      </c>
      <c r="X174" s="16">
        <f t="shared" si="138"/>
        <v>365</v>
      </c>
      <c r="Y174" s="16">
        <f t="shared" si="139"/>
        <v>0</v>
      </c>
      <c r="Z174" s="16">
        <f t="shared" si="140"/>
        <v>0</v>
      </c>
      <c r="AA174" s="16">
        <f t="shared" si="141"/>
        <v>0</v>
      </c>
      <c r="AB174" s="16">
        <f t="shared" si="142"/>
        <v>0</v>
      </c>
      <c r="AC174" s="16">
        <f t="shared" si="143"/>
        <v>0</v>
      </c>
      <c r="AD174" s="16">
        <f t="shared" si="144"/>
        <v>0</v>
      </c>
      <c r="AE174" s="16">
        <f t="shared" si="145"/>
        <v>0</v>
      </c>
      <c r="AF174" s="16">
        <f t="shared" si="146"/>
        <v>0</v>
      </c>
      <c r="AG174" s="16">
        <f t="shared" si="147"/>
        <v>-1275</v>
      </c>
    </row>
    <row r="175" spans="1:33" x14ac:dyDescent="0.25">
      <c r="A175" s="21" t="s">
        <v>405</v>
      </c>
      <c r="B175" s="14" t="s">
        <v>406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27.8</v>
      </c>
      <c r="K175" s="17">
        <v>0</v>
      </c>
      <c r="L175" s="17">
        <v>0</v>
      </c>
      <c r="M175" s="17">
        <v>0</v>
      </c>
      <c r="N175" s="17">
        <v>0</v>
      </c>
      <c r="O175" s="17">
        <v>27.8</v>
      </c>
      <c r="Q175" s="15">
        <v>5</v>
      </c>
      <c r="R175" s="14" t="s">
        <v>407</v>
      </c>
      <c r="U175" s="16">
        <f t="shared" si="135"/>
        <v>0</v>
      </c>
      <c r="V175" s="16">
        <f t="shared" si="136"/>
        <v>0</v>
      </c>
      <c r="W175" s="16">
        <f t="shared" si="137"/>
        <v>0</v>
      </c>
      <c r="X175" s="16">
        <f t="shared" si="138"/>
        <v>0</v>
      </c>
      <c r="Y175" s="16">
        <f t="shared" si="139"/>
        <v>0</v>
      </c>
      <c r="Z175" s="16">
        <f t="shared" si="140"/>
        <v>0</v>
      </c>
      <c r="AA175" s="16">
        <f t="shared" si="141"/>
        <v>0</v>
      </c>
      <c r="AB175" s="16">
        <f t="shared" si="142"/>
        <v>-27.8</v>
      </c>
      <c r="AC175" s="16">
        <f t="shared" si="143"/>
        <v>0</v>
      </c>
      <c r="AD175" s="16">
        <f t="shared" si="144"/>
        <v>0</v>
      </c>
      <c r="AE175" s="16">
        <f t="shared" si="145"/>
        <v>0</v>
      </c>
      <c r="AF175" s="16">
        <f t="shared" si="146"/>
        <v>0</v>
      </c>
      <c r="AG175" s="16">
        <f t="shared" si="147"/>
        <v>-27.8</v>
      </c>
    </row>
    <row r="176" spans="1:33" x14ac:dyDescent="0.25">
      <c r="A176" s="21" t="s">
        <v>408</v>
      </c>
      <c r="B176" s="14" t="s">
        <v>409</v>
      </c>
      <c r="C176" s="17">
        <v>0</v>
      </c>
      <c r="D176" s="17">
        <v>0</v>
      </c>
      <c r="E176" s="17">
        <v>26.58</v>
      </c>
      <c r="F176" s="17">
        <v>0</v>
      </c>
      <c r="G176" s="17">
        <v>0</v>
      </c>
      <c r="H176" s="17">
        <v>109.71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136.29</v>
      </c>
      <c r="Q176" s="15">
        <v>5</v>
      </c>
      <c r="R176" s="14" t="s">
        <v>410</v>
      </c>
      <c r="U176" s="16">
        <f t="shared" si="135"/>
        <v>0</v>
      </c>
      <c r="V176" s="16">
        <f t="shared" si="136"/>
        <v>0</v>
      </c>
      <c r="W176" s="16">
        <f t="shared" si="137"/>
        <v>-26.58</v>
      </c>
      <c r="X176" s="16">
        <f t="shared" si="138"/>
        <v>0</v>
      </c>
      <c r="Y176" s="16">
        <f t="shared" si="139"/>
        <v>0</v>
      </c>
      <c r="Z176" s="16">
        <f t="shared" si="140"/>
        <v>-109.71</v>
      </c>
      <c r="AA176" s="16">
        <f t="shared" si="141"/>
        <v>0</v>
      </c>
      <c r="AB176" s="16">
        <f t="shared" si="142"/>
        <v>0</v>
      </c>
      <c r="AC176" s="16">
        <f t="shared" si="143"/>
        <v>0</v>
      </c>
      <c r="AD176" s="16">
        <f t="shared" si="144"/>
        <v>0</v>
      </c>
      <c r="AE176" s="16">
        <f t="shared" si="145"/>
        <v>0</v>
      </c>
      <c r="AF176" s="16">
        <f t="shared" si="146"/>
        <v>0</v>
      </c>
      <c r="AG176" s="16">
        <f t="shared" si="147"/>
        <v>-136.29</v>
      </c>
    </row>
    <row r="177" spans="1:33" x14ac:dyDescent="0.25">
      <c r="A177" s="21" t="s">
        <v>411</v>
      </c>
      <c r="B177" s="14" t="s">
        <v>412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25</v>
      </c>
      <c r="K177" s="17">
        <v>0</v>
      </c>
      <c r="L177" s="17">
        <v>0</v>
      </c>
      <c r="M177" s="17">
        <v>0</v>
      </c>
      <c r="N177" s="17">
        <v>0</v>
      </c>
      <c r="O177" s="17">
        <v>25</v>
      </c>
      <c r="Q177" s="15">
        <v>5</v>
      </c>
      <c r="R177" s="14" t="s">
        <v>413</v>
      </c>
      <c r="U177" s="16">
        <f t="shared" si="135"/>
        <v>0</v>
      </c>
      <c r="V177" s="16">
        <f t="shared" si="136"/>
        <v>0</v>
      </c>
      <c r="W177" s="16">
        <f t="shared" si="137"/>
        <v>0</v>
      </c>
      <c r="X177" s="16">
        <f t="shared" si="138"/>
        <v>0</v>
      </c>
      <c r="Y177" s="16">
        <f t="shared" si="139"/>
        <v>0</v>
      </c>
      <c r="Z177" s="16">
        <f t="shared" si="140"/>
        <v>0</v>
      </c>
      <c r="AA177" s="16">
        <f t="shared" si="141"/>
        <v>0</v>
      </c>
      <c r="AB177" s="16">
        <f t="shared" si="142"/>
        <v>-25</v>
      </c>
      <c r="AC177" s="16">
        <f t="shared" si="143"/>
        <v>0</v>
      </c>
      <c r="AD177" s="16">
        <f t="shared" si="144"/>
        <v>0</v>
      </c>
      <c r="AE177" s="16">
        <f t="shared" si="145"/>
        <v>0</v>
      </c>
      <c r="AF177" s="16">
        <f t="shared" si="146"/>
        <v>0</v>
      </c>
      <c r="AG177" s="16">
        <f t="shared" si="147"/>
        <v>-25</v>
      </c>
    </row>
    <row r="178" spans="1:33" x14ac:dyDescent="0.25">
      <c r="A178" s="21" t="s">
        <v>414</v>
      </c>
      <c r="B178" s="14" t="s">
        <v>415</v>
      </c>
      <c r="C178" s="17">
        <v>344.34</v>
      </c>
      <c r="D178" s="17">
        <v>260</v>
      </c>
      <c r="E178" s="17">
        <v>238.96</v>
      </c>
      <c r="F178" s="17">
        <v>260</v>
      </c>
      <c r="G178" s="17">
        <v>0</v>
      </c>
      <c r="H178" s="17">
        <v>278.19</v>
      </c>
      <c r="I178" s="17">
        <v>38.520000000000003</v>
      </c>
      <c r="J178" s="17">
        <v>0</v>
      </c>
      <c r="K178" s="17">
        <v>313.52</v>
      </c>
      <c r="L178" s="17">
        <v>143.63</v>
      </c>
      <c r="M178" s="17">
        <v>364.83</v>
      </c>
      <c r="N178" s="17">
        <v>705.7</v>
      </c>
      <c r="O178" s="17">
        <v>2947.69</v>
      </c>
      <c r="Q178" s="15">
        <v>5</v>
      </c>
      <c r="R178" s="14" t="s">
        <v>416</v>
      </c>
      <c r="U178" s="16">
        <f t="shared" si="135"/>
        <v>-344.34</v>
      </c>
      <c r="V178" s="16">
        <f t="shared" si="136"/>
        <v>-260</v>
      </c>
      <c r="W178" s="16">
        <f t="shared" si="137"/>
        <v>-238.96</v>
      </c>
      <c r="X178" s="16">
        <f t="shared" si="138"/>
        <v>-260</v>
      </c>
      <c r="Y178" s="16">
        <f t="shared" si="139"/>
        <v>0</v>
      </c>
      <c r="Z178" s="16">
        <f t="shared" si="140"/>
        <v>-278.19</v>
      </c>
      <c r="AA178" s="16">
        <f t="shared" si="141"/>
        <v>-38.520000000000003</v>
      </c>
      <c r="AB178" s="16">
        <f t="shared" si="142"/>
        <v>0</v>
      </c>
      <c r="AC178" s="16">
        <f t="shared" si="143"/>
        <v>-313.52</v>
      </c>
      <c r="AD178" s="16">
        <f t="shared" si="144"/>
        <v>-143.63</v>
      </c>
      <c r="AE178" s="16">
        <f t="shared" si="145"/>
        <v>-364.83</v>
      </c>
      <c r="AF178" s="16">
        <f t="shared" si="146"/>
        <v>-705.7</v>
      </c>
      <c r="AG178" s="16">
        <f t="shared" si="147"/>
        <v>-2947.69</v>
      </c>
    </row>
    <row r="179" spans="1:33" x14ac:dyDescent="0.25">
      <c r="A179" s="21" t="s">
        <v>417</v>
      </c>
      <c r="B179" s="14" t="s">
        <v>418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1077.6600000000001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60.19</v>
      </c>
      <c r="O179" s="17">
        <v>1137.8499999999999</v>
      </c>
      <c r="Q179" s="15">
        <v>5</v>
      </c>
      <c r="R179" s="14" t="s">
        <v>419</v>
      </c>
      <c r="U179" s="16">
        <f t="shared" si="135"/>
        <v>0</v>
      </c>
      <c r="V179" s="16">
        <f t="shared" si="136"/>
        <v>0</v>
      </c>
      <c r="W179" s="16">
        <f t="shared" si="137"/>
        <v>0</v>
      </c>
      <c r="X179" s="16">
        <f t="shared" si="138"/>
        <v>0</v>
      </c>
      <c r="Y179" s="16">
        <f t="shared" si="139"/>
        <v>0</v>
      </c>
      <c r="Z179" s="16">
        <f t="shared" si="140"/>
        <v>-1077.6600000000001</v>
      </c>
      <c r="AA179" s="16">
        <f t="shared" si="141"/>
        <v>0</v>
      </c>
      <c r="AB179" s="16">
        <f t="shared" si="142"/>
        <v>0</v>
      </c>
      <c r="AC179" s="16">
        <f t="shared" si="143"/>
        <v>0</v>
      </c>
      <c r="AD179" s="16">
        <f t="shared" si="144"/>
        <v>0</v>
      </c>
      <c r="AE179" s="16">
        <f t="shared" si="145"/>
        <v>0</v>
      </c>
      <c r="AF179" s="16">
        <f t="shared" si="146"/>
        <v>-60.19</v>
      </c>
      <c r="AG179" s="16">
        <f t="shared" si="147"/>
        <v>-1137.8499999999999</v>
      </c>
    </row>
    <row r="180" spans="1:33" x14ac:dyDescent="0.25">
      <c r="A180" s="21" t="s">
        <v>420</v>
      </c>
      <c r="B180" s="14" t="s">
        <v>421</v>
      </c>
      <c r="C180" s="17">
        <v>3018.51</v>
      </c>
      <c r="D180" s="17">
        <v>2429.17</v>
      </c>
      <c r="E180" s="17">
        <v>2777.77</v>
      </c>
      <c r="F180" s="17">
        <v>2891.17</v>
      </c>
      <c r="G180" s="17">
        <v>2927.27</v>
      </c>
      <c r="H180" s="17">
        <v>1126.8699999999999</v>
      </c>
      <c r="I180" s="17">
        <v>1530.84</v>
      </c>
      <c r="J180" s="17">
        <v>2401.04</v>
      </c>
      <c r="K180" s="17">
        <v>1172.99</v>
      </c>
      <c r="L180" s="17">
        <v>1172.99</v>
      </c>
      <c r="M180" s="17">
        <v>1172.99</v>
      </c>
      <c r="N180" s="17">
        <v>1172.99</v>
      </c>
      <c r="O180" s="17">
        <v>23794.6</v>
      </c>
      <c r="Q180" s="15">
        <v>5</v>
      </c>
      <c r="R180" s="14" t="s">
        <v>422</v>
      </c>
      <c r="U180" s="16">
        <f t="shared" si="135"/>
        <v>-3018.51</v>
      </c>
      <c r="V180" s="16">
        <f t="shared" si="136"/>
        <v>-2429.17</v>
      </c>
      <c r="W180" s="16">
        <f t="shared" si="137"/>
        <v>-2777.77</v>
      </c>
      <c r="X180" s="16">
        <f t="shared" si="138"/>
        <v>-2891.17</v>
      </c>
      <c r="Y180" s="16">
        <f t="shared" si="139"/>
        <v>-2927.27</v>
      </c>
      <c r="Z180" s="16">
        <f t="shared" si="140"/>
        <v>-1126.8699999999999</v>
      </c>
      <c r="AA180" s="16">
        <f t="shared" si="141"/>
        <v>-1530.84</v>
      </c>
      <c r="AB180" s="16">
        <f t="shared" si="142"/>
        <v>-2401.04</v>
      </c>
      <c r="AC180" s="16">
        <f t="shared" si="143"/>
        <v>-1172.99</v>
      </c>
      <c r="AD180" s="16">
        <f t="shared" si="144"/>
        <v>-1172.99</v>
      </c>
      <c r="AE180" s="16">
        <f t="shared" si="145"/>
        <v>-1172.99</v>
      </c>
      <c r="AF180" s="16">
        <f t="shared" si="146"/>
        <v>-1172.99</v>
      </c>
      <c r="AG180" s="16">
        <f t="shared" si="147"/>
        <v>-23794.6</v>
      </c>
    </row>
    <row r="181" spans="1:33" x14ac:dyDescent="0.25">
      <c r="A181" s="21" t="s">
        <v>423</v>
      </c>
      <c r="B181" s="14" t="s">
        <v>424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412.04</v>
      </c>
      <c r="O181" s="17">
        <v>412.04</v>
      </c>
      <c r="Q181" s="15">
        <v>5</v>
      </c>
      <c r="R181" s="14" t="s">
        <v>425</v>
      </c>
      <c r="U181" s="16">
        <f t="shared" si="135"/>
        <v>0</v>
      </c>
      <c r="V181" s="16">
        <f t="shared" si="136"/>
        <v>0</v>
      </c>
      <c r="W181" s="16">
        <f t="shared" si="137"/>
        <v>0</v>
      </c>
      <c r="X181" s="16">
        <f t="shared" si="138"/>
        <v>0</v>
      </c>
      <c r="Y181" s="16">
        <f t="shared" si="139"/>
        <v>0</v>
      </c>
      <c r="Z181" s="16">
        <f t="shared" si="140"/>
        <v>0</v>
      </c>
      <c r="AA181" s="16">
        <f t="shared" si="141"/>
        <v>0</v>
      </c>
      <c r="AB181" s="16">
        <f t="shared" si="142"/>
        <v>0</v>
      </c>
      <c r="AC181" s="16">
        <f t="shared" si="143"/>
        <v>0</v>
      </c>
      <c r="AD181" s="16">
        <f t="shared" si="144"/>
        <v>0</v>
      </c>
      <c r="AE181" s="16">
        <f t="shared" si="145"/>
        <v>0</v>
      </c>
      <c r="AF181" s="16">
        <f t="shared" si="146"/>
        <v>-412.04</v>
      </c>
      <c r="AG181" s="16">
        <f t="shared" si="147"/>
        <v>-412.04</v>
      </c>
    </row>
    <row r="182" spans="1:33" x14ac:dyDescent="0.25">
      <c r="A182" s="21" t="s">
        <v>426</v>
      </c>
      <c r="B182" s="14" t="s">
        <v>427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412.04</v>
      </c>
      <c r="L182" s="17">
        <v>412.04</v>
      </c>
      <c r="M182" s="17">
        <v>412.04</v>
      </c>
      <c r="N182" s="17">
        <v>0</v>
      </c>
      <c r="O182" s="17">
        <v>1236.1199999999999</v>
      </c>
      <c r="Q182" s="15">
        <v>5</v>
      </c>
      <c r="R182" s="14" t="s">
        <v>428</v>
      </c>
      <c r="U182" s="16">
        <f t="shared" si="135"/>
        <v>0</v>
      </c>
      <c r="V182" s="16">
        <f t="shared" si="136"/>
        <v>0</v>
      </c>
      <c r="W182" s="16">
        <f t="shared" si="137"/>
        <v>0</v>
      </c>
      <c r="X182" s="16">
        <f t="shared" si="138"/>
        <v>0</v>
      </c>
      <c r="Y182" s="16">
        <f t="shared" si="139"/>
        <v>0</v>
      </c>
      <c r="Z182" s="16">
        <f t="shared" si="140"/>
        <v>0</v>
      </c>
      <c r="AA182" s="16">
        <f t="shared" si="141"/>
        <v>0</v>
      </c>
      <c r="AB182" s="16">
        <f t="shared" si="142"/>
        <v>0</v>
      </c>
      <c r="AC182" s="16">
        <f t="shared" si="143"/>
        <v>-412.04</v>
      </c>
      <c r="AD182" s="16">
        <f t="shared" si="144"/>
        <v>-412.04</v>
      </c>
      <c r="AE182" s="16">
        <f t="shared" si="145"/>
        <v>-412.04</v>
      </c>
      <c r="AF182" s="16">
        <f t="shared" si="146"/>
        <v>0</v>
      </c>
      <c r="AG182" s="16">
        <f t="shared" si="147"/>
        <v>-1236.1199999999999</v>
      </c>
    </row>
    <row r="183" spans="1:33" x14ac:dyDescent="0.25">
      <c r="A183" s="21" t="s">
        <v>429</v>
      </c>
      <c r="B183" s="14" t="s">
        <v>430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461</v>
      </c>
      <c r="O183" s="17">
        <v>461</v>
      </c>
      <c r="Q183" s="15">
        <v>5</v>
      </c>
      <c r="R183" s="14" t="s">
        <v>431</v>
      </c>
      <c r="U183" s="16">
        <f t="shared" si="135"/>
        <v>0</v>
      </c>
      <c r="V183" s="16">
        <f t="shared" si="136"/>
        <v>0</v>
      </c>
      <c r="W183" s="16">
        <f t="shared" si="137"/>
        <v>0</v>
      </c>
      <c r="X183" s="16">
        <f t="shared" si="138"/>
        <v>0</v>
      </c>
      <c r="Y183" s="16">
        <f t="shared" si="139"/>
        <v>0</v>
      </c>
      <c r="Z183" s="16">
        <f t="shared" si="140"/>
        <v>0</v>
      </c>
      <c r="AA183" s="16">
        <f t="shared" si="141"/>
        <v>0</v>
      </c>
      <c r="AB183" s="16">
        <f t="shared" si="142"/>
        <v>0</v>
      </c>
      <c r="AC183" s="16">
        <f t="shared" si="143"/>
        <v>0</v>
      </c>
      <c r="AD183" s="16">
        <f t="shared" si="144"/>
        <v>0</v>
      </c>
      <c r="AE183" s="16">
        <f t="shared" si="145"/>
        <v>0</v>
      </c>
      <c r="AF183" s="16">
        <f t="shared" si="146"/>
        <v>-461</v>
      </c>
      <c r="AG183" s="16">
        <f t="shared" si="147"/>
        <v>-461</v>
      </c>
    </row>
    <row r="184" spans="1:33" x14ac:dyDescent="0.25">
      <c r="A184" s="21" t="s">
        <v>432</v>
      </c>
      <c r="B184" s="14" t="s">
        <v>433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1655.08</v>
      </c>
      <c r="M184" s="17">
        <v>263.95</v>
      </c>
      <c r="N184" s="17">
        <v>561.20000000000005</v>
      </c>
      <c r="O184" s="17">
        <v>2480.23</v>
      </c>
      <c r="Q184" s="15">
        <v>5</v>
      </c>
      <c r="R184" s="14" t="s">
        <v>434</v>
      </c>
      <c r="U184" s="16">
        <f t="shared" si="135"/>
        <v>0</v>
      </c>
      <c r="V184" s="16">
        <f t="shared" si="136"/>
        <v>0</v>
      </c>
      <c r="W184" s="16">
        <f t="shared" si="137"/>
        <v>0</v>
      </c>
      <c r="X184" s="16">
        <f t="shared" si="138"/>
        <v>0</v>
      </c>
      <c r="Y184" s="16">
        <f t="shared" si="139"/>
        <v>0</v>
      </c>
      <c r="Z184" s="16">
        <f t="shared" si="140"/>
        <v>0</v>
      </c>
      <c r="AA184" s="16">
        <f t="shared" si="141"/>
        <v>0</v>
      </c>
      <c r="AB184" s="16">
        <f t="shared" si="142"/>
        <v>0</v>
      </c>
      <c r="AC184" s="16">
        <f t="shared" si="143"/>
        <v>0</v>
      </c>
      <c r="AD184" s="16">
        <f t="shared" si="144"/>
        <v>-1655.08</v>
      </c>
      <c r="AE184" s="16">
        <f t="shared" si="145"/>
        <v>-263.95</v>
      </c>
      <c r="AF184" s="16">
        <f t="shared" si="146"/>
        <v>-561.20000000000005</v>
      </c>
      <c r="AG184" s="16">
        <f t="shared" si="147"/>
        <v>-2480.23</v>
      </c>
    </row>
    <row r="185" spans="1:33" x14ac:dyDescent="0.25">
      <c r="A185" s="21" t="s">
        <v>435</v>
      </c>
      <c r="B185" s="14" t="s">
        <v>436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234</v>
      </c>
      <c r="J185" s="17">
        <v>0</v>
      </c>
      <c r="K185" s="17">
        <v>0</v>
      </c>
      <c r="L185" s="17">
        <v>0</v>
      </c>
      <c r="M185" s="17">
        <v>0</v>
      </c>
      <c r="N185" s="17">
        <v>117</v>
      </c>
      <c r="O185" s="17">
        <v>351</v>
      </c>
      <c r="Q185" s="15">
        <v>5</v>
      </c>
      <c r="R185" s="14" t="s">
        <v>437</v>
      </c>
      <c r="U185" s="16">
        <f t="shared" si="135"/>
        <v>0</v>
      </c>
      <c r="V185" s="16">
        <f t="shared" si="136"/>
        <v>0</v>
      </c>
      <c r="W185" s="16">
        <f t="shared" si="137"/>
        <v>0</v>
      </c>
      <c r="X185" s="16">
        <f t="shared" si="138"/>
        <v>0</v>
      </c>
      <c r="Y185" s="16">
        <f t="shared" si="139"/>
        <v>0</v>
      </c>
      <c r="Z185" s="16">
        <f t="shared" si="140"/>
        <v>0</v>
      </c>
      <c r="AA185" s="16">
        <f t="shared" si="141"/>
        <v>-234</v>
      </c>
      <c r="AB185" s="16">
        <f t="shared" si="142"/>
        <v>0</v>
      </c>
      <c r="AC185" s="16">
        <f t="shared" si="143"/>
        <v>0</v>
      </c>
      <c r="AD185" s="16">
        <f t="shared" si="144"/>
        <v>0</v>
      </c>
      <c r="AE185" s="16">
        <f t="shared" si="145"/>
        <v>0</v>
      </c>
      <c r="AF185" s="16">
        <f t="shared" si="146"/>
        <v>-117</v>
      </c>
      <c r="AG185" s="16">
        <f t="shared" si="147"/>
        <v>-351</v>
      </c>
    </row>
    <row r="186" spans="1:33" x14ac:dyDescent="0.25">
      <c r="A186" s="21" t="s">
        <v>438</v>
      </c>
      <c r="B186" s="14" t="s">
        <v>439</v>
      </c>
      <c r="C186" s="17">
        <v>1101.02</v>
      </c>
      <c r="D186" s="17">
        <v>147.83000000000001</v>
      </c>
      <c r="E186" s="17">
        <v>-621.19000000000005</v>
      </c>
      <c r="F186" s="17">
        <v>864.42</v>
      </c>
      <c r="G186" s="17">
        <v>3206.26</v>
      </c>
      <c r="H186" s="17">
        <v>788.22</v>
      </c>
      <c r="I186" s="17">
        <v>788.22</v>
      </c>
      <c r="J186" s="17">
        <v>787.25</v>
      </c>
      <c r="K186" s="17">
        <v>940.7</v>
      </c>
      <c r="L186" s="17">
        <v>1296.73</v>
      </c>
      <c r="M186" s="17">
        <v>761.98</v>
      </c>
      <c r="N186" s="17">
        <v>1120.45</v>
      </c>
      <c r="O186" s="17">
        <v>11181.89</v>
      </c>
      <c r="Q186" s="15">
        <v>5</v>
      </c>
      <c r="R186" s="14" t="s">
        <v>440</v>
      </c>
      <c r="U186" s="16">
        <f t="shared" si="135"/>
        <v>-1101.02</v>
      </c>
      <c r="V186" s="16">
        <f t="shared" si="136"/>
        <v>-147.83000000000001</v>
      </c>
      <c r="W186" s="16">
        <f t="shared" si="137"/>
        <v>621.19000000000005</v>
      </c>
      <c r="X186" s="16">
        <f t="shared" si="138"/>
        <v>-864.42</v>
      </c>
      <c r="Y186" s="16">
        <f t="shared" si="139"/>
        <v>-3206.26</v>
      </c>
      <c r="Z186" s="16">
        <f t="shared" si="140"/>
        <v>-788.22</v>
      </c>
      <c r="AA186" s="16">
        <f t="shared" si="141"/>
        <v>-788.22</v>
      </c>
      <c r="AB186" s="16">
        <f t="shared" si="142"/>
        <v>-787.25</v>
      </c>
      <c r="AC186" s="16">
        <f t="shared" si="143"/>
        <v>-940.7</v>
      </c>
      <c r="AD186" s="16">
        <f t="shared" si="144"/>
        <v>-1296.73</v>
      </c>
      <c r="AE186" s="16">
        <f t="shared" si="145"/>
        <v>-761.98</v>
      </c>
      <c r="AF186" s="16">
        <f t="shared" si="146"/>
        <v>-1120.45</v>
      </c>
      <c r="AG186" s="16">
        <f t="shared" si="147"/>
        <v>-11181.89</v>
      </c>
    </row>
    <row r="187" spans="1:33" x14ac:dyDescent="0.25">
      <c r="A187" s="21" t="s">
        <v>441</v>
      </c>
      <c r="B187" s="14" t="s">
        <v>442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90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90</v>
      </c>
      <c r="Q187" s="15">
        <v>5</v>
      </c>
      <c r="R187" s="14" t="s">
        <v>443</v>
      </c>
      <c r="U187" s="16">
        <f t="shared" si="135"/>
        <v>0</v>
      </c>
      <c r="V187" s="16">
        <f t="shared" si="136"/>
        <v>0</v>
      </c>
      <c r="W187" s="16">
        <f t="shared" si="137"/>
        <v>0</v>
      </c>
      <c r="X187" s="16">
        <f t="shared" si="138"/>
        <v>0</v>
      </c>
      <c r="Y187" s="16">
        <f t="shared" si="139"/>
        <v>0</v>
      </c>
      <c r="Z187" s="16">
        <f t="shared" si="140"/>
        <v>0</v>
      </c>
      <c r="AA187" s="16">
        <f t="shared" si="141"/>
        <v>-90</v>
      </c>
      <c r="AB187" s="16">
        <f t="shared" si="142"/>
        <v>0</v>
      </c>
      <c r="AC187" s="16">
        <f t="shared" si="143"/>
        <v>0</v>
      </c>
      <c r="AD187" s="16">
        <f t="shared" si="144"/>
        <v>0</v>
      </c>
      <c r="AE187" s="16">
        <f t="shared" si="145"/>
        <v>0</v>
      </c>
      <c r="AF187" s="16">
        <f t="shared" si="146"/>
        <v>0</v>
      </c>
      <c r="AG187" s="16">
        <f t="shared" si="147"/>
        <v>-90</v>
      </c>
    </row>
    <row r="188" spans="1:33" x14ac:dyDescent="0.25">
      <c r="B188" s="12" t="s">
        <v>444</v>
      </c>
      <c r="C188" s="11">
        <f>IF(5 = Q188, U188 * -1, U188)</f>
        <v>7190.23</v>
      </c>
      <c r="D188" s="11">
        <f>IF(5 = Q188, V188 * -1, V188)</f>
        <v>6078.6100000000006</v>
      </c>
      <c r="E188" s="11">
        <f>IF(5 = Q188, W188 * -1, W188)</f>
        <v>5351.85</v>
      </c>
      <c r="F188" s="11">
        <f>IF(5 = Q188, X188 * -1, X188)</f>
        <v>5990.76</v>
      </c>
      <c r="G188" s="11">
        <f>IF(5 = Q188, Y188 * -1, Y188)</f>
        <v>8434.2200000000012</v>
      </c>
      <c r="H188" s="11">
        <f>IF(5 = Q188, Z188 * -1, Z188)</f>
        <v>5453.21</v>
      </c>
      <c r="I188" s="11">
        <f>IF(5 = Q188, AA188 * -1, AA188)</f>
        <v>4632.08</v>
      </c>
      <c r="J188" s="11">
        <f>IF(5 = Q188, AB188 * -1, AB188)</f>
        <v>5633.4</v>
      </c>
      <c r="K188" s="11">
        <f>IF(5 = Q188, AC188 * -1, AC188)</f>
        <v>5040.21</v>
      </c>
      <c r="L188" s="11">
        <f>IF(5 = Q188, AD188 * -1, AD188)</f>
        <v>5500.6899999999987</v>
      </c>
      <c r="M188" s="11">
        <f>IF(5 = Q188, AE188 * -1, AE188)</f>
        <v>4139.17</v>
      </c>
      <c r="N188" s="11">
        <f>IF(5 = Q188, AF188 * -1, AF188)</f>
        <v>5662.04</v>
      </c>
      <c r="O188" s="11">
        <f>IF(5 = Q188, AG188 * -1, AG188)</f>
        <v>69106.47</v>
      </c>
      <c r="Q188" s="9">
        <v>5</v>
      </c>
      <c r="R188" s="8" t="str">
        <f>R187</f>
        <v>Argenta Apartments</v>
      </c>
      <c r="S188" s="8">
        <f>S187</f>
        <v>0</v>
      </c>
      <c r="T188" s="9">
        <f>T187</f>
        <v>0</v>
      </c>
      <c r="U188" s="10">
        <f t="shared" ref="U188:AG188" si="148">SUM(U168:U187)</f>
        <v>-7190.23</v>
      </c>
      <c r="V188" s="10">
        <f t="shared" si="148"/>
        <v>-6078.6100000000006</v>
      </c>
      <c r="W188" s="10">
        <f t="shared" si="148"/>
        <v>-5351.85</v>
      </c>
      <c r="X188" s="10">
        <f t="shared" si="148"/>
        <v>-5990.76</v>
      </c>
      <c r="Y188" s="10">
        <f t="shared" si="148"/>
        <v>-8434.2200000000012</v>
      </c>
      <c r="Z188" s="10">
        <f t="shared" si="148"/>
        <v>-5453.21</v>
      </c>
      <c r="AA188" s="10">
        <f t="shared" si="148"/>
        <v>-4632.08</v>
      </c>
      <c r="AB188" s="10">
        <f t="shared" si="148"/>
        <v>-5633.4</v>
      </c>
      <c r="AC188" s="10">
        <f t="shared" si="148"/>
        <v>-5040.21</v>
      </c>
      <c r="AD188" s="10">
        <f t="shared" si="148"/>
        <v>-5500.6899999999987</v>
      </c>
      <c r="AE188" s="10">
        <f t="shared" si="148"/>
        <v>-4139.17</v>
      </c>
      <c r="AF188" s="10">
        <f t="shared" si="148"/>
        <v>-5662.04</v>
      </c>
      <c r="AG188" s="10">
        <f t="shared" si="148"/>
        <v>-69106.47</v>
      </c>
    </row>
    <row r="190" spans="1:33" x14ac:dyDescent="0.25">
      <c r="A190" s="19" t="s">
        <v>445</v>
      </c>
    </row>
    <row r="191" spans="1:33" x14ac:dyDescent="0.25">
      <c r="A191" s="21" t="s">
        <v>446</v>
      </c>
      <c r="B191" s="14" t="s">
        <v>447</v>
      </c>
      <c r="C191" s="17">
        <v>0</v>
      </c>
      <c r="D191" s="17">
        <v>0</v>
      </c>
      <c r="E191" s="17">
        <v>0</v>
      </c>
      <c r="F191" s="17">
        <v>493</v>
      </c>
      <c r="G191" s="17">
        <v>0</v>
      </c>
      <c r="H191" s="17">
        <v>303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796</v>
      </c>
      <c r="Q191" s="15">
        <v>5</v>
      </c>
      <c r="R191" s="14" t="s">
        <v>448</v>
      </c>
      <c r="U191" s="16">
        <f>IF(5 = Q191, C191 * -1, C191)</f>
        <v>0</v>
      </c>
      <c r="V191" s="16">
        <f>IF(5 = Q191, D191 * -1, D191)</f>
        <v>0</v>
      </c>
      <c r="W191" s="16">
        <f>IF(5 = Q191, E191 * -1, E191)</f>
        <v>0</v>
      </c>
      <c r="X191" s="16">
        <f>IF(5 = Q191, F191 * -1, F191)</f>
        <v>-493</v>
      </c>
      <c r="Y191" s="16">
        <f>IF(5 = Q191, G191 * -1, G191)</f>
        <v>0</v>
      </c>
      <c r="Z191" s="16">
        <f>IF(5 = Q191, H191 * -1, H191)</f>
        <v>-303</v>
      </c>
      <c r="AA191" s="16">
        <f>IF(5 = Q191, I191 * -1, I191)</f>
        <v>0</v>
      </c>
      <c r="AB191" s="16">
        <f>IF(5 = Q191, J191 * -1, J191)</f>
        <v>0</v>
      </c>
      <c r="AC191" s="16">
        <f>IF(5 = Q191, K191 * -1, K191)</f>
        <v>0</v>
      </c>
      <c r="AD191" s="16">
        <f>IF(5 = Q191, L191 * -1, L191)</f>
        <v>0</v>
      </c>
      <c r="AE191" s="16">
        <f>IF(5 = Q191, M191 * -1, M191)</f>
        <v>0</v>
      </c>
      <c r="AF191" s="16">
        <f>IF(5 = Q191, N191 * -1, N191)</f>
        <v>0</v>
      </c>
      <c r="AG191" s="16">
        <f>IF(5 = Q191, O191 * -1, O191)</f>
        <v>-796</v>
      </c>
    </row>
    <row r="192" spans="1:33" x14ac:dyDescent="0.25">
      <c r="A192" s="21" t="s">
        <v>449</v>
      </c>
      <c r="B192" s="14" t="s">
        <v>450</v>
      </c>
      <c r="C192" s="17">
        <v>2441</v>
      </c>
      <c r="D192" s="17">
        <v>2476</v>
      </c>
      <c r="E192" s="17">
        <v>878</v>
      </c>
      <c r="F192" s="17">
        <v>483</v>
      </c>
      <c r="G192" s="17">
        <v>2266</v>
      </c>
      <c r="H192" s="17">
        <v>1111</v>
      </c>
      <c r="I192" s="17">
        <v>1878</v>
      </c>
      <c r="J192" s="17">
        <v>4299.5</v>
      </c>
      <c r="K192" s="17">
        <v>0</v>
      </c>
      <c r="L192" s="17">
        <v>5702.25</v>
      </c>
      <c r="M192" s="17">
        <v>6294</v>
      </c>
      <c r="N192" s="17">
        <v>1338</v>
      </c>
      <c r="O192" s="17">
        <v>29166.75</v>
      </c>
      <c r="Q192" s="15">
        <v>5</v>
      </c>
      <c r="R192" s="14" t="s">
        <v>451</v>
      </c>
      <c r="U192" s="16">
        <f>IF(5 = Q192, C192 * -1, C192)</f>
        <v>-2441</v>
      </c>
      <c r="V192" s="16">
        <f>IF(5 = Q192, D192 * -1, D192)</f>
        <v>-2476</v>
      </c>
      <c r="W192" s="16">
        <f>IF(5 = Q192, E192 * -1, E192)</f>
        <v>-878</v>
      </c>
      <c r="X192" s="16">
        <f>IF(5 = Q192, F192 * -1, F192)</f>
        <v>-483</v>
      </c>
      <c r="Y192" s="16">
        <f>IF(5 = Q192, G192 * -1, G192)</f>
        <v>-2266</v>
      </c>
      <c r="Z192" s="16">
        <f>IF(5 = Q192, H192 * -1, H192)</f>
        <v>-1111</v>
      </c>
      <c r="AA192" s="16">
        <f>IF(5 = Q192, I192 * -1, I192)</f>
        <v>-1878</v>
      </c>
      <c r="AB192" s="16">
        <f>IF(5 = Q192, J192 * -1, J192)</f>
        <v>-4299.5</v>
      </c>
      <c r="AC192" s="16">
        <f>IF(5 = Q192, K192 * -1, K192)</f>
        <v>0</v>
      </c>
      <c r="AD192" s="16">
        <f>IF(5 = Q192, L192 * -1, L192)</f>
        <v>-5702.25</v>
      </c>
      <c r="AE192" s="16">
        <f>IF(5 = Q192, M192 * -1, M192)</f>
        <v>-6294</v>
      </c>
      <c r="AF192" s="16">
        <f>IF(5 = Q192, N192 * -1, N192)</f>
        <v>-1338</v>
      </c>
      <c r="AG192" s="16">
        <f>IF(5 = Q192, O192 * -1, O192)</f>
        <v>-29166.75</v>
      </c>
    </row>
    <row r="193" spans="1:33" x14ac:dyDescent="0.25">
      <c r="B193" s="12" t="s">
        <v>452</v>
      </c>
      <c r="C193" s="11">
        <f>IF(5 = Q193, U193 * -1, U193)</f>
        <v>2441</v>
      </c>
      <c r="D193" s="11">
        <f>IF(5 = Q193, V193 * -1, V193)</f>
        <v>2476</v>
      </c>
      <c r="E193" s="11">
        <f>IF(5 = Q193, W193 * -1, W193)</f>
        <v>878</v>
      </c>
      <c r="F193" s="11">
        <f>IF(5 = Q193, X193 * -1, X193)</f>
        <v>976</v>
      </c>
      <c r="G193" s="11">
        <f>IF(5 = Q193, Y193 * -1, Y193)</f>
        <v>2266</v>
      </c>
      <c r="H193" s="11">
        <f>IF(5 = Q193, Z193 * -1, Z193)</f>
        <v>1414</v>
      </c>
      <c r="I193" s="11">
        <f>IF(5 = Q193, AA193 * -1, AA193)</f>
        <v>1878</v>
      </c>
      <c r="J193" s="11">
        <f>IF(5 = Q193, AB193 * -1, AB193)</f>
        <v>4299.5</v>
      </c>
      <c r="K193" s="11">
        <f>IF(5 = Q193, AC193 * -1, AC193)</f>
        <v>0</v>
      </c>
      <c r="L193" s="11">
        <f>IF(5 = Q193, AD193 * -1, AD193)</f>
        <v>5702.25</v>
      </c>
      <c r="M193" s="11">
        <f>IF(5 = Q193, AE193 * -1, AE193)</f>
        <v>6294</v>
      </c>
      <c r="N193" s="11">
        <f>IF(5 = Q193, AF193 * -1, AF193)</f>
        <v>1338</v>
      </c>
      <c r="O193" s="11">
        <f>IF(5 = Q193, AG193 * -1, AG193)</f>
        <v>29962.75</v>
      </c>
      <c r="Q193" s="9">
        <v>5</v>
      </c>
      <c r="R193" s="8" t="str">
        <f>R192</f>
        <v>Argenta Apartments</v>
      </c>
      <c r="S193" s="8">
        <f>S192</f>
        <v>0</v>
      </c>
      <c r="T193" s="9">
        <f>T192</f>
        <v>0</v>
      </c>
      <c r="U193" s="10">
        <f t="shared" ref="U193:AG193" si="149">SUM(U191:U192)</f>
        <v>-2441</v>
      </c>
      <c r="V193" s="10">
        <f t="shared" si="149"/>
        <v>-2476</v>
      </c>
      <c r="W193" s="10">
        <f t="shared" si="149"/>
        <v>-878</v>
      </c>
      <c r="X193" s="10">
        <f t="shared" si="149"/>
        <v>-976</v>
      </c>
      <c r="Y193" s="10">
        <f t="shared" si="149"/>
        <v>-2266</v>
      </c>
      <c r="Z193" s="10">
        <f t="shared" si="149"/>
        <v>-1414</v>
      </c>
      <c r="AA193" s="10">
        <f t="shared" si="149"/>
        <v>-1878</v>
      </c>
      <c r="AB193" s="10">
        <f t="shared" si="149"/>
        <v>-4299.5</v>
      </c>
      <c r="AC193" s="10">
        <f t="shared" si="149"/>
        <v>0</v>
      </c>
      <c r="AD193" s="10">
        <f t="shared" si="149"/>
        <v>-5702.25</v>
      </c>
      <c r="AE193" s="10">
        <f t="shared" si="149"/>
        <v>-6294</v>
      </c>
      <c r="AF193" s="10">
        <f t="shared" si="149"/>
        <v>-1338</v>
      </c>
      <c r="AG193" s="10">
        <f t="shared" si="149"/>
        <v>-29962.75</v>
      </c>
    </row>
    <row r="195" spans="1:33" x14ac:dyDescent="0.25">
      <c r="B195" s="12" t="s">
        <v>453</v>
      </c>
      <c r="C195" s="11">
        <f>IF(5 = Q195, U195 * -1, U195)</f>
        <v>94410.01999999999</v>
      </c>
      <c r="D195" s="11">
        <f>IF(5 = Q195, V195 * -1, V195)</f>
        <v>90494.860000000015</v>
      </c>
      <c r="E195" s="11">
        <f>IF(5 = Q195, W195 * -1, W195)</f>
        <v>103728.46</v>
      </c>
      <c r="F195" s="11">
        <f>IF(5 = Q195, X195 * -1, X195)</f>
        <v>105389.32999999999</v>
      </c>
      <c r="G195" s="11">
        <f>IF(5 = Q195, Y195 * -1, Y195)</f>
        <v>103053.23</v>
      </c>
      <c r="H195" s="11">
        <f>IF(5 = Q195, Z195 * -1, Z195)</f>
        <v>94759.250000000015</v>
      </c>
      <c r="I195" s="11">
        <f>IF(5 = Q195, AA195 * -1, AA195)</f>
        <v>112191.19</v>
      </c>
      <c r="J195" s="11">
        <f>IF(5 = Q195, AB195 * -1, AB195)</f>
        <v>118118.56</v>
      </c>
      <c r="K195" s="11">
        <f>IF(5 = Q195, AC195 * -1, AC195)</f>
        <v>114716.91000000002</v>
      </c>
      <c r="L195" s="11">
        <f>IF(5 = Q195, AD195 * -1, AD195)</f>
        <v>130634.65999999999</v>
      </c>
      <c r="M195" s="11">
        <f>IF(5 = Q195, AE195 * -1, AE195)</f>
        <v>120440.90999999999</v>
      </c>
      <c r="N195" s="11">
        <f>IF(5 = Q195, AF195 * -1, AF195)</f>
        <v>115438.92999999998</v>
      </c>
      <c r="O195" s="11">
        <f>IF(5 = Q195, AG195 * -1, AG195)</f>
        <v>1303376.31</v>
      </c>
      <c r="Q195" s="9">
        <v>5</v>
      </c>
      <c r="R195" s="8" t="str">
        <f>R192</f>
        <v>Argenta Apartments</v>
      </c>
      <c r="S195" s="8">
        <f>S192</f>
        <v>0</v>
      </c>
      <c r="T195" s="9">
        <f>T192</f>
        <v>0</v>
      </c>
      <c r="U195" s="10">
        <f t="shared" ref="U195:AG195" si="150">SUM(U72:U77)+SUM(U82:U89)+SUM(U93:U97)+SUM(U101:U103)+SUM(U109:U117)+SUM(U121:U142)+SUM(U146:U154)+SUM(U158:U164)+SUM(U168:U187)+SUM(U191:U192)</f>
        <v>-94410.01999999999</v>
      </c>
      <c r="V195" s="10">
        <f t="shared" si="150"/>
        <v>-90494.860000000015</v>
      </c>
      <c r="W195" s="10">
        <f t="shared" si="150"/>
        <v>-103728.46</v>
      </c>
      <c r="X195" s="10">
        <f t="shared" si="150"/>
        <v>-105389.32999999999</v>
      </c>
      <c r="Y195" s="10">
        <f t="shared" si="150"/>
        <v>-103053.23</v>
      </c>
      <c r="Z195" s="10">
        <f t="shared" si="150"/>
        <v>-94759.250000000015</v>
      </c>
      <c r="AA195" s="10">
        <f t="shared" si="150"/>
        <v>-112191.19</v>
      </c>
      <c r="AB195" s="10">
        <f t="shared" si="150"/>
        <v>-118118.56</v>
      </c>
      <c r="AC195" s="10">
        <f t="shared" si="150"/>
        <v>-114716.91000000002</v>
      </c>
      <c r="AD195" s="10">
        <f t="shared" si="150"/>
        <v>-130634.65999999999</v>
      </c>
      <c r="AE195" s="10">
        <f t="shared" si="150"/>
        <v>-120440.90999999999</v>
      </c>
      <c r="AF195" s="10">
        <f t="shared" si="150"/>
        <v>-115438.92999999998</v>
      </c>
      <c r="AG195" s="10">
        <f t="shared" si="150"/>
        <v>-1303376.31</v>
      </c>
    </row>
    <row r="197" spans="1:33" x14ac:dyDescent="0.25">
      <c r="A197" s="18" t="s">
        <v>454</v>
      </c>
    </row>
    <row r="198" spans="1:33" x14ac:dyDescent="0.25">
      <c r="A198" s="19" t="s">
        <v>455</v>
      </c>
    </row>
    <row r="199" spans="1:33" x14ac:dyDescent="0.25">
      <c r="A199" s="21" t="s">
        <v>456</v>
      </c>
      <c r="B199" s="14" t="s">
        <v>457</v>
      </c>
      <c r="C199" s="17">
        <v>11636</v>
      </c>
      <c r="D199" s="17">
        <v>10369.16</v>
      </c>
      <c r="E199" s="17">
        <v>13023.74</v>
      </c>
      <c r="F199" s="17">
        <v>12282.69</v>
      </c>
      <c r="G199" s="17">
        <v>13285.84</v>
      </c>
      <c r="H199" s="17">
        <v>11784.03</v>
      </c>
      <c r="I199" s="17">
        <v>11431.26</v>
      </c>
      <c r="J199" s="17">
        <v>12505.01</v>
      </c>
      <c r="K199" s="17">
        <v>11724.62</v>
      </c>
      <c r="L199" s="17">
        <v>11970.23</v>
      </c>
      <c r="M199" s="17">
        <v>12279.69</v>
      </c>
      <c r="N199" s="17">
        <v>12789.2</v>
      </c>
      <c r="O199" s="17">
        <v>145081.47</v>
      </c>
      <c r="Q199" s="15">
        <v>5</v>
      </c>
      <c r="R199" s="14" t="s">
        <v>458</v>
      </c>
      <c r="U199" s="16">
        <f>IF(5 = Q199, C199 * -1, C199)</f>
        <v>-11636</v>
      </c>
      <c r="V199" s="16">
        <f>IF(5 = Q199, D199 * -1, D199)</f>
        <v>-10369.16</v>
      </c>
      <c r="W199" s="16">
        <f>IF(5 = Q199, E199 * -1, E199)</f>
        <v>-13023.74</v>
      </c>
      <c r="X199" s="16">
        <f>IF(5 = Q199, F199 * -1, F199)</f>
        <v>-12282.69</v>
      </c>
      <c r="Y199" s="16">
        <f>IF(5 = Q199, G199 * -1, G199)</f>
        <v>-13285.84</v>
      </c>
      <c r="Z199" s="16">
        <f>IF(5 = Q199, H199 * -1, H199)</f>
        <v>-11784.03</v>
      </c>
      <c r="AA199" s="16">
        <f>IF(5 = Q199, I199 * -1, I199)</f>
        <v>-11431.26</v>
      </c>
      <c r="AB199" s="16">
        <f>IF(5 = Q199, J199 * -1, J199)</f>
        <v>-12505.01</v>
      </c>
      <c r="AC199" s="16">
        <f>IF(5 = Q199, K199 * -1, K199)</f>
        <v>-11724.62</v>
      </c>
      <c r="AD199" s="16">
        <f>IF(5 = Q199, L199 * -1, L199)</f>
        <v>-11970.23</v>
      </c>
      <c r="AE199" s="16">
        <f>IF(5 = Q199, M199 * -1, M199)</f>
        <v>-12279.69</v>
      </c>
      <c r="AF199" s="16">
        <f>IF(5 = Q199, N199 * -1, N199)</f>
        <v>-12789.2</v>
      </c>
      <c r="AG199" s="16">
        <f>IF(5 = Q199, O199 * -1, O199)</f>
        <v>-145081.47</v>
      </c>
    </row>
    <row r="200" spans="1:33" x14ac:dyDescent="0.25">
      <c r="B200" s="12" t="s">
        <v>459</v>
      </c>
      <c r="C200" s="11">
        <f>IF(5 = Q200, U200 * -1, U200)</f>
        <v>11636</v>
      </c>
      <c r="D200" s="11">
        <f>IF(5 = Q200, V200 * -1, V200)</f>
        <v>10369.16</v>
      </c>
      <c r="E200" s="11">
        <f>IF(5 = Q200, W200 * -1, W200)</f>
        <v>13023.74</v>
      </c>
      <c r="F200" s="11">
        <f>IF(5 = Q200, X200 * -1, X200)</f>
        <v>12282.69</v>
      </c>
      <c r="G200" s="11">
        <f>IF(5 = Q200, Y200 * -1, Y200)</f>
        <v>13285.84</v>
      </c>
      <c r="H200" s="11">
        <f>IF(5 = Q200, Z200 * -1, Z200)</f>
        <v>11784.03</v>
      </c>
      <c r="I200" s="11">
        <f>IF(5 = Q200, AA200 * -1, AA200)</f>
        <v>11431.26</v>
      </c>
      <c r="J200" s="11">
        <f>IF(5 = Q200, AB200 * -1, AB200)</f>
        <v>12505.01</v>
      </c>
      <c r="K200" s="11">
        <f>IF(5 = Q200, AC200 * -1, AC200)</f>
        <v>11724.62</v>
      </c>
      <c r="L200" s="11">
        <f>IF(5 = Q200, AD200 * -1, AD200)</f>
        <v>11970.23</v>
      </c>
      <c r="M200" s="11">
        <f>IF(5 = Q200, AE200 * -1, AE200)</f>
        <v>12279.69</v>
      </c>
      <c r="N200" s="11">
        <f>IF(5 = Q200, AF200 * -1, AF200)</f>
        <v>12789.2</v>
      </c>
      <c r="O200" s="11">
        <f>IF(5 = Q200, AG200 * -1, AG200)</f>
        <v>145081.47</v>
      </c>
      <c r="Q200" s="9">
        <v>5</v>
      </c>
      <c r="R200" s="8" t="str">
        <f>R199</f>
        <v>Argenta Apartments</v>
      </c>
      <c r="S200" s="8">
        <f>S199</f>
        <v>0</v>
      </c>
      <c r="T200" s="9">
        <f>T199</f>
        <v>0</v>
      </c>
      <c r="U200" s="10">
        <f t="shared" ref="U200:AG200" si="151">SUM(U199:U199)</f>
        <v>-11636</v>
      </c>
      <c r="V200" s="10">
        <f t="shared" si="151"/>
        <v>-10369.16</v>
      </c>
      <c r="W200" s="10">
        <f t="shared" si="151"/>
        <v>-13023.74</v>
      </c>
      <c r="X200" s="10">
        <f t="shared" si="151"/>
        <v>-12282.69</v>
      </c>
      <c r="Y200" s="10">
        <f t="shared" si="151"/>
        <v>-13285.84</v>
      </c>
      <c r="Z200" s="10">
        <f t="shared" si="151"/>
        <v>-11784.03</v>
      </c>
      <c r="AA200" s="10">
        <f t="shared" si="151"/>
        <v>-11431.26</v>
      </c>
      <c r="AB200" s="10">
        <f t="shared" si="151"/>
        <v>-12505.01</v>
      </c>
      <c r="AC200" s="10">
        <f t="shared" si="151"/>
        <v>-11724.62</v>
      </c>
      <c r="AD200" s="10">
        <f t="shared" si="151"/>
        <v>-11970.23</v>
      </c>
      <c r="AE200" s="10">
        <f t="shared" si="151"/>
        <v>-12279.69</v>
      </c>
      <c r="AF200" s="10">
        <f t="shared" si="151"/>
        <v>-12789.2</v>
      </c>
      <c r="AG200" s="10">
        <f t="shared" si="151"/>
        <v>-145081.47</v>
      </c>
    </row>
    <row r="202" spans="1:33" x14ac:dyDescent="0.25">
      <c r="A202" s="19" t="s">
        <v>460</v>
      </c>
    </row>
    <row r="203" spans="1:33" x14ac:dyDescent="0.25">
      <c r="A203" s="21" t="s">
        <v>461</v>
      </c>
      <c r="B203" s="14" t="s">
        <v>462</v>
      </c>
      <c r="C203" s="17">
        <v>-4193.04</v>
      </c>
      <c r="D203" s="17">
        <v>-4312.5600000000004</v>
      </c>
      <c r="E203" s="17">
        <v>-4411.51</v>
      </c>
      <c r="F203" s="17">
        <v>-4423.6899999999996</v>
      </c>
      <c r="G203" s="17">
        <v>-4652.5600000000004</v>
      </c>
      <c r="H203" s="17">
        <v>-4423.8999999999996</v>
      </c>
      <c r="I203" s="17">
        <v>-4435.5</v>
      </c>
      <c r="J203" s="17">
        <v>-13465.86</v>
      </c>
      <c r="K203" s="17">
        <v>-4580.45</v>
      </c>
      <c r="L203" s="17">
        <v>-4525.95</v>
      </c>
      <c r="M203" s="17">
        <v>-4518.6099999999997</v>
      </c>
      <c r="N203" s="17">
        <v>-4548.41</v>
      </c>
      <c r="O203" s="17">
        <v>-62492.04</v>
      </c>
      <c r="Q203" s="15">
        <v>5</v>
      </c>
      <c r="R203" s="14" t="s">
        <v>463</v>
      </c>
      <c r="U203" s="16">
        <f>IF(5 = Q203, C203 * -1, C203)</f>
        <v>4193.04</v>
      </c>
      <c r="V203" s="16">
        <f>IF(5 = Q203, D203 * -1, D203)</f>
        <v>4312.5600000000004</v>
      </c>
      <c r="W203" s="16">
        <f>IF(5 = Q203, E203 * -1, E203)</f>
        <v>4411.51</v>
      </c>
      <c r="X203" s="16">
        <f>IF(5 = Q203, F203 * -1, F203)</f>
        <v>4423.6899999999996</v>
      </c>
      <c r="Y203" s="16">
        <f>IF(5 = Q203, G203 * -1, G203)</f>
        <v>4652.5600000000004</v>
      </c>
      <c r="Z203" s="16">
        <f>IF(5 = Q203, H203 * -1, H203)</f>
        <v>4423.8999999999996</v>
      </c>
      <c r="AA203" s="16">
        <f>IF(5 = Q203, I203 * -1, I203)</f>
        <v>4435.5</v>
      </c>
      <c r="AB203" s="16">
        <f>IF(5 = Q203, J203 * -1, J203)</f>
        <v>13465.86</v>
      </c>
      <c r="AC203" s="16">
        <f>IF(5 = Q203, K203 * -1, K203)</f>
        <v>4580.45</v>
      </c>
      <c r="AD203" s="16">
        <f>IF(5 = Q203, L203 * -1, L203)</f>
        <v>4525.95</v>
      </c>
      <c r="AE203" s="16">
        <f>IF(5 = Q203, M203 * -1, M203)</f>
        <v>4518.6099999999997</v>
      </c>
      <c r="AF203" s="16">
        <f>IF(5 = Q203, N203 * -1, N203)</f>
        <v>4548.41</v>
      </c>
      <c r="AG203" s="16">
        <f>IF(5 = Q203, O203 * -1, O203)</f>
        <v>62492.04</v>
      </c>
    </row>
    <row r="204" spans="1:33" x14ac:dyDescent="0.25">
      <c r="A204" s="21" t="s">
        <v>464</v>
      </c>
      <c r="B204" s="14" t="s">
        <v>465</v>
      </c>
      <c r="C204" s="17">
        <v>3982.25</v>
      </c>
      <c r="D204" s="17">
        <v>3483.5</v>
      </c>
      <c r="E204" s="17">
        <v>3982.25</v>
      </c>
      <c r="F204" s="17">
        <v>3982.25</v>
      </c>
      <c r="G204" s="17">
        <v>4102</v>
      </c>
      <c r="H204" s="17">
        <v>4173.25</v>
      </c>
      <c r="I204" s="17">
        <v>4173.25</v>
      </c>
      <c r="J204" s="17">
        <v>4173.25</v>
      </c>
      <c r="K204" s="17">
        <v>4173.25</v>
      </c>
      <c r="L204" s="17">
        <v>4173.25</v>
      </c>
      <c r="M204" s="17">
        <v>4173.25</v>
      </c>
      <c r="N204" s="17">
        <v>4173.25</v>
      </c>
      <c r="O204" s="17">
        <v>48745</v>
      </c>
      <c r="Q204" s="15">
        <v>5</v>
      </c>
      <c r="R204" s="14" t="s">
        <v>466</v>
      </c>
      <c r="U204" s="16">
        <f>IF(5 = Q204, C204 * -1, C204)</f>
        <v>-3982.25</v>
      </c>
      <c r="V204" s="16">
        <f>IF(5 = Q204, D204 * -1, D204)</f>
        <v>-3483.5</v>
      </c>
      <c r="W204" s="16">
        <f>IF(5 = Q204, E204 * -1, E204)</f>
        <v>-3982.25</v>
      </c>
      <c r="X204" s="16">
        <f>IF(5 = Q204, F204 * -1, F204)</f>
        <v>-3982.25</v>
      </c>
      <c r="Y204" s="16">
        <f>IF(5 = Q204, G204 * -1, G204)</f>
        <v>-4102</v>
      </c>
      <c r="Z204" s="16">
        <f>IF(5 = Q204, H204 * -1, H204)</f>
        <v>-4173.25</v>
      </c>
      <c r="AA204" s="16">
        <f>IF(5 = Q204, I204 * -1, I204)</f>
        <v>-4173.25</v>
      </c>
      <c r="AB204" s="16">
        <f>IF(5 = Q204, J204 * -1, J204)</f>
        <v>-4173.25</v>
      </c>
      <c r="AC204" s="16">
        <f>IF(5 = Q204, K204 * -1, K204)</f>
        <v>-4173.25</v>
      </c>
      <c r="AD204" s="16">
        <f>IF(5 = Q204, L204 * -1, L204)</f>
        <v>-4173.25</v>
      </c>
      <c r="AE204" s="16">
        <f>IF(5 = Q204, M204 * -1, M204)</f>
        <v>-4173.25</v>
      </c>
      <c r="AF204" s="16">
        <f>IF(5 = Q204, N204 * -1, N204)</f>
        <v>-4173.25</v>
      </c>
      <c r="AG204" s="16">
        <f>IF(5 = Q204, O204 * -1, O204)</f>
        <v>-48745</v>
      </c>
    </row>
    <row r="205" spans="1:33" x14ac:dyDescent="0.25">
      <c r="A205" s="21" t="s">
        <v>467</v>
      </c>
      <c r="B205" s="14" t="s">
        <v>468</v>
      </c>
      <c r="C205" s="17">
        <v>4490</v>
      </c>
      <c r="D205" s="17">
        <v>4378</v>
      </c>
      <c r="E205" s="17">
        <v>4486</v>
      </c>
      <c r="F205" s="17">
        <v>4560</v>
      </c>
      <c r="G205" s="17">
        <v>4200</v>
      </c>
      <c r="H205" s="17">
        <v>4200</v>
      </c>
      <c r="I205" s="17">
        <v>4512</v>
      </c>
      <c r="J205" s="17">
        <v>13460</v>
      </c>
      <c r="K205" s="17">
        <v>9046</v>
      </c>
      <c r="L205" s="17">
        <v>4598</v>
      </c>
      <c r="M205" s="17">
        <v>4584</v>
      </c>
      <c r="N205" s="17">
        <v>4677</v>
      </c>
      <c r="O205" s="17">
        <v>67191</v>
      </c>
      <c r="Q205" s="15">
        <v>5</v>
      </c>
      <c r="R205" s="14" t="s">
        <v>469</v>
      </c>
      <c r="U205" s="16">
        <f>IF(5 = Q205, C205 * -1, C205)</f>
        <v>-4490</v>
      </c>
      <c r="V205" s="16">
        <f>IF(5 = Q205, D205 * -1, D205)</f>
        <v>-4378</v>
      </c>
      <c r="W205" s="16">
        <f>IF(5 = Q205, E205 * -1, E205)</f>
        <v>-4486</v>
      </c>
      <c r="X205" s="16">
        <f>IF(5 = Q205, F205 * -1, F205)</f>
        <v>-4560</v>
      </c>
      <c r="Y205" s="16">
        <f>IF(5 = Q205, G205 * -1, G205)</f>
        <v>-4200</v>
      </c>
      <c r="Z205" s="16">
        <f>IF(5 = Q205, H205 * -1, H205)</f>
        <v>-4200</v>
      </c>
      <c r="AA205" s="16">
        <f>IF(5 = Q205, I205 * -1, I205)</f>
        <v>-4512</v>
      </c>
      <c r="AB205" s="16">
        <f>IF(5 = Q205, J205 * -1, J205)</f>
        <v>-13460</v>
      </c>
      <c r="AC205" s="16">
        <f>IF(5 = Q205, K205 * -1, K205)</f>
        <v>-9046</v>
      </c>
      <c r="AD205" s="16">
        <f>IF(5 = Q205, L205 * -1, L205)</f>
        <v>-4598</v>
      </c>
      <c r="AE205" s="16">
        <f>IF(5 = Q205, M205 * -1, M205)</f>
        <v>-4584</v>
      </c>
      <c r="AF205" s="16">
        <f>IF(5 = Q205, N205 * -1, N205)</f>
        <v>-4677</v>
      </c>
      <c r="AG205" s="16">
        <f>IF(5 = Q205, O205 * -1, O205)</f>
        <v>-67191</v>
      </c>
    </row>
    <row r="206" spans="1:33" x14ac:dyDescent="0.25">
      <c r="B206" s="12" t="s">
        <v>470</v>
      </c>
      <c r="C206" s="11">
        <f>IF(5 = Q206, U206 * -1, U206)</f>
        <v>4279.21</v>
      </c>
      <c r="D206" s="11">
        <f>IF(5 = Q206, V206 * -1, V206)</f>
        <v>3548.9399999999996</v>
      </c>
      <c r="E206" s="11">
        <f>IF(5 = Q206, W206 * -1, W206)</f>
        <v>4056.74</v>
      </c>
      <c r="F206" s="11">
        <f>IF(5 = Q206, X206 * -1, X206)</f>
        <v>4118.5600000000004</v>
      </c>
      <c r="G206" s="11">
        <f>IF(5 = Q206, Y206 * -1, Y206)</f>
        <v>3649.4399999999996</v>
      </c>
      <c r="H206" s="11">
        <f>IF(5 = Q206, Z206 * -1, Z206)</f>
        <v>3949.3500000000004</v>
      </c>
      <c r="I206" s="11">
        <f>IF(5 = Q206, AA206 * -1, AA206)</f>
        <v>4249.75</v>
      </c>
      <c r="J206" s="11">
        <f>IF(5 = Q206, AB206 * -1, AB206)</f>
        <v>4167.3899999999994</v>
      </c>
      <c r="K206" s="11">
        <f>IF(5 = Q206, AC206 * -1, AC206)</f>
        <v>8638.7999999999993</v>
      </c>
      <c r="L206" s="11">
        <f>IF(5 = Q206, AD206 * -1, AD206)</f>
        <v>4245.3</v>
      </c>
      <c r="M206" s="11">
        <f>IF(5 = Q206, AE206 * -1, AE206)</f>
        <v>4238.6400000000003</v>
      </c>
      <c r="N206" s="11">
        <f>IF(5 = Q206, AF206 * -1, AF206)</f>
        <v>4301.84</v>
      </c>
      <c r="O206" s="11">
        <f>IF(5 = Q206, AG206 * -1, AG206)</f>
        <v>53443.96</v>
      </c>
      <c r="Q206" s="9">
        <v>5</v>
      </c>
      <c r="R206" s="8" t="str">
        <f>R205</f>
        <v>Argenta Apartments</v>
      </c>
      <c r="S206" s="8">
        <f>S205</f>
        <v>0</v>
      </c>
      <c r="T206" s="9">
        <f>T205</f>
        <v>0</v>
      </c>
      <c r="U206" s="10">
        <f t="shared" ref="U206:AG206" si="152">SUM(U203:U205)</f>
        <v>-4279.21</v>
      </c>
      <c r="V206" s="10">
        <f t="shared" si="152"/>
        <v>-3548.9399999999996</v>
      </c>
      <c r="W206" s="10">
        <f t="shared" si="152"/>
        <v>-4056.74</v>
      </c>
      <c r="X206" s="10">
        <f t="shared" si="152"/>
        <v>-4118.5600000000004</v>
      </c>
      <c r="Y206" s="10">
        <f t="shared" si="152"/>
        <v>-3649.4399999999996</v>
      </c>
      <c r="Z206" s="10">
        <f t="shared" si="152"/>
        <v>-3949.3500000000004</v>
      </c>
      <c r="AA206" s="10">
        <f t="shared" si="152"/>
        <v>-4249.75</v>
      </c>
      <c r="AB206" s="10">
        <f t="shared" si="152"/>
        <v>-4167.3899999999994</v>
      </c>
      <c r="AC206" s="10">
        <f t="shared" si="152"/>
        <v>-8638.7999999999993</v>
      </c>
      <c r="AD206" s="10">
        <f t="shared" si="152"/>
        <v>-4245.3</v>
      </c>
      <c r="AE206" s="10">
        <f t="shared" si="152"/>
        <v>-4238.6400000000003</v>
      </c>
      <c r="AF206" s="10">
        <f t="shared" si="152"/>
        <v>-4301.84</v>
      </c>
      <c r="AG206" s="10">
        <f t="shared" si="152"/>
        <v>-53443.96</v>
      </c>
    </row>
    <row r="208" spans="1:33" x14ac:dyDescent="0.25">
      <c r="A208" s="19" t="s">
        <v>471</v>
      </c>
    </row>
    <row r="209" spans="1:33" x14ac:dyDescent="0.25">
      <c r="A209" s="21" t="s">
        <v>472</v>
      </c>
      <c r="B209" s="14" t="s">
        <v>473</v>
      </c>
      <c r="C209" s="17">
        <v>21379</v>
      </c>
      <c r="D209" s="17">
        <v>21379</v>
      </c>
      <c r="E209" s="17">
        <v>21379</v>
      </c>
      <c r="F209" s="17">
        <v>21379</v>
      </c>
      <c r="G209" s="17">
        <v>21379</v>
      </c>
      <c r="H209" s="17">
        <v>21379</v>
      </c>
      <c r="I209" s="17">
        <v>21379</v>
      </c>
      <c r="J209" s="17">
        <v>21379</v>
      </c>
      <c r="K209" s="17">
        <v>21379</v>
      </c>
      <c r="L209" s="17">
        <v>21379</v>
      </c>
      <c r="M209" s="17">
        <v>21379</v>
      </c>
      <c r="N209" s="17">
        <v>21379</v>
      </c>
      <c r="O209" s="17">
        <v>256548</v>
      </c>
      <c r="Q209" s="15">
        <v>5</v>
      </c>
      <c r="R209" s="14" t="s">
        <v>474</v>
      </c>
      <c r="U209" s="16">
        <f>IF(5 = Q209, C209 * -1, C209)</f>
        <v>-21379</v>
      </c>
      <c r="V209" s="16">
        <f>IF(5 = Q209, D209 * -1, D209)</f>
        <v>-21379</v>
      </c>
      <c r="W209" s="16">
        <f>IF(5 = Q209, E209 * -1, E209)</f>
        <v>-21379</v>
      </c>
      <c r="X209" s="16">
        <f>IF(5 = Q209, F209 * -1, F209)</f>
        <v>-21379</v>
      </c>
      <c r="Y209" s="16">
        <f>IF(5 = Q209, G209 * -1, G209)</f>
        <v>-21379</v>
      </c>
      <c r="Z209" s="16">
        <f>IF(5 = Q209, H209 * -1, H209)</f>
        <v>-21379</v>
      </c>
      <c r="AA209" s="16">
        <f>IF(5 = Q209, I209 * -1, I209)</f>
        <v>-21379</v>
      </c>
      <c r="AB209" s="16">
        <f>IF(5 = Q209, J209 * -1, J209)</f>
        <v>-21379</v>
      </c>
      <c r="AC209" s="16">
        <f>IF(5 = Q209, K209 * -1, K209)</f>
        <v>-21379</v>
      </c>
      <c r="AD209" s="16">
        <f>IF(5 = Q209, L209 * -1, L209)</f>
        <v>-21379</v>
      </c>
      <c r="AE209" s="16">
        <f>IF(5 = Q209, M209 * -1, M209)</f>
        <v>-21379</v>
      </c>
      <c r="AF209" s="16">
        <f>IF(5 = Q209, N209 * -1, N209)</f>
        <v>-21379</v>
      </c>
      <c r="AG209" s="16">
        <f>IF(5 = Q209, O209 * -1, O209)</f>
        <v>-256548</v>
      </c>
    </row>
    <row r="210" spans="1:33" x14ac:dyDescent="0.25">
      <c r="B210" s="12" t="s">
        <v>475</v>
      </c>
      <c r="C210" s="11">
        <f>IF(5 = Q210, U210 * -1, U210)</f>
        <v>21379</v>
      </c>
      <c r="D210" s="11">
        <f>IF(5 = Q210, V210 * -1, V210)</f>
        <v>21379</v>
      </c>
      <c r="E210" s="11">
        <f>IF(5 = Q210, W210 * -1, W210)</f>
        <v>21379</v>
      </c>
      <c r="F210" s="11">
        <f>IF(5 = Q210, X210 * -1, X210)</f>
        <v>21379</v>
      </c>
      <c r="G210" s="11">
        <f>IF(5 = Q210, Y210 * -1, Y210)</f>
        <v>21379</v>
      </c>
      <c r="H210" s="11">
        <f>IF(5 = Q210, Z210 * -1, Z210)</f>
        <v>21379</v>
      </c>
      <c r="I210" s="11">
        <f>IF(5 = Q210, AA210 * -1, AA210)</f>
        <v>21379</v>
      </c>
      <c r="J210" s="11">
        <f>IF(5 = Q210, AB210 * -1, AB210)</f>
        <v>21379</v>
      </c>
      <c r="K210" s="11">
        <f>IF(5 = Q210, AC210 * -1, AC210)</f>
        <v>21379</v>
      </c>
      <c r="L210" s="11">
        <f>IF(5 = Q210, AD210 * -1, AD210)</f>
        <v>21379</v>
      </c>
      <c r="M210" s="11">
        <f>IF(5 = Q210, AE210 * -1, AE210)</f>
        <v>21379</v>
      </c>
      <c r="N210" s="11">
        <f>IF(5 = Q210, AF210 * -1, AF210)</f>
        <v>21379</v>
      </c>
      <c r="O210" s="11">
        <f>IF(5 = Q210, AG210 * -1, AG210)</f>
        <v>256548</v>
      </c>
      <c r="Q210" s="9">
        <v>5</v>
      </c>
      <c r="R210" s="8" t="str">
        <f>R209</f>
        <v>Argenta Apartments</v>
      </c>
      <c r="S210" s="8">
        <f>S209</f>
        <v>0</v>
      </c>
      <c r="T210" s="9">
        <f>T209</f>
        <v>0</v>
      </c>
      <c r="U210" s="10">
        <f t="shared" ref="U210:AG210" si="153">SUM(U209:U209)</f>
        <v>-21379</v>
      </c>
      <c r="V210" s="10">
        <f t="shared" si="153"/>
        <v>-21379</v>
      </c>
      <c r="W210" s="10">
        <f t="shared" si="153"/>
        <v>-21379</v>
      </c>
      <c r="X210" s="10">
        <f t="shared" si="153"/>
        <v>-21379</v>
      </c>
      <c r="Y210" s="10">
        <f t="shared" si="153"/>
        <v>-21379</v>
      </c>
      <c r="Z210" s="10">
        <f t="shared" si="153"/>
        <v>-21379</v>
      </c>
      <c r="AA210" s="10">
        <f t="shared" si="153"/>
        <v>-21379</v>
      </c>
      <c r="AB210" s="10">
        <f t="shared" si="153"/>
        <v>-21379</v>
      </c>
      <c r="AC210" s="10">
        <f t="shared" si="153"/>
        <v>-21379</v>
      </c>
      <c r="AD210" s="10">
        <f t="shared" si="153"/>
        <v>-21379</v>
      </c>
      <c r="AE210" s="10">
        <f t="shared" si="153"/>
        <v>-21379</v>
      </c>
      <c r="AF210" s="10">
        <f t="shared" si="153"/>
        <v>-21379</v>
      </c>
      <c r="AG210" s="10">
        <f t="shared" si="153"/>
        <v>-256548</v>
      </c>
    </row>
    <row r="212" spans="1:33" x14ac:dyDescent="0.25">
      <c r="B212" s="12" t="s">
        <v>476</v>
      </c>
      <c r="C212" s="11">
        <f>IF(5 = Q212, U212 * -1, U212)</f>
        <v>37294.21</v>
      </c>
      <c r="D212" s="11">
        <f>IF(5 = Q212, V212 * -1, V212)</f>
        <v>35297.1</v>
      </c>
      <c r="E212" s="11">
        <f>IF(5 = Q212, W212 * -1, W212)</f>
        <v>38459.479999999996</v>
      </c>
      <c r="F212" s="11">
        <f>IF(5 = Q212, X212 * -1, X212)</f>
        <v>37780.25</v>
      </c>
      <c r="G212" s="11">
        <f>IF(5 = Q212, Y212 * -1, Y212)</f>
        <v>38314.28</v>
      </c>
      <c r="H212" s="11">
        <f>IF(5 = Q212, Z212 * -1, Z212)</f>
        <v>37112.380000000005</v>
      </c>
      <c r="I212" s="11">
        <f>IF(5 = Q212, AA212 * -1, AA212)</f>
        <v>37060.01</v>
      </c>
      <c r="J212" s="11">
        <f>IF(5 = Q212, AB212 * -1, AB212)</f>
        <v>38051.4</v>
      </c>
      <c r="K212" s="11">
        <f>IF(5 = Q212, AC212 * -1, AC212)</f>
        <v>41742.42</v>
      </c>
      <c r="L212" s="11">
        <f>IF(5 = Q212, AD212 * -1, AD212)</f>
        <v>37594.53</v>
      </c>
      <c r="M212" s="11">
        <f>IF(5 = Q212, AE212 * -1, AE212)</f>
        <v>37897.33</v>
      </c>
      <c r="N212" s="11">
        <f>IF(5 = Q212, AF212 * -1, AF212)</f>
        <v>38470.04</v>
      </c>
      <c r="O212" s="11">
        <f>IF(5 = Q212, AG212 * -1, AG212)</f>
        <v>455073.43</v>
      </c>
      <c r="Q212" s="9">
        <v>5</v>
      </c>
      <c r="R212" s="8" t="str">
        <f>R209</f>
        <v>Argenta Apartments</v>
      </c>
      <c r="S212" s="8">
        <f>S209</f>
        <v>0</v>
      </c>
      <c r="T212" s="9">
        <f>T209</f>
        <v>0</v>
      </c>
      <c r="U212" s="10">
        <f t="shared" ref="U212:AG212" si="154">SUM(U199:U199)+SUM(U203:U205)+SUM(U209:U209)</f>
        <v>-37294.21</v>
      </c>
      <c r="V212" s="10">
        <f t="shared" si="154"/>
        <v>-35297.1</v>
      </c>
      <c r="W212" s="10">
        <f t="shared" si="154"/>
        <v>-38459.479999999996</v>
      </c>
      <c r="X212" s="10">
        <f t="shared" si="154"/>
        <v>-37780.25</v>
      </c>
      <c r="Y212" s="10">
        <f t="shared" si="154"/>
        <v>-38314.28</v>
      </c>
      <c r="Z212" s="10">
        <f t="shared" si="154"/>
        <v>-37112.380000000005</v>
      </c>
      <c r="AA212" s="10">
        <f t="shared" si="154"/>
        <v>-37060.01</v>
      </c>
      <c r="AB212" s="10">
        <f t="shared" si="154"/>
        <v>-38051.4</v>
      </c>
      <c r="AC212" s="10">
        <f t="shared" si="154"/>
        <v>-41742.42</v>
      </c>
      <c r="AD212" s="10">
        <f t="shared" si="154"/>
        <v>-37594.53</v>
      </c>
      <c r="AE212" s="10">
        <f t="shared" si="154"/>
        <v>-37897.33</v>
      </c>
      <c r="AF212" s="10">
        <f t="shared" si="154"/>
        <v>-38470.04</v>
      </c>
      <c r="AG212" s="10">
        <f t="shared" si="154"/>
        <v>-455073.43</v>
      </c>
    </row>
    <row r="214" spans="1:33" x14ac:dyDescent="0.25">
      <c r="B214" s="12" t="s">
        <v>477</v>
      </c>
      <c r="C214" s="11">
        <f>IF(5 = Q214, U214 * -1, U214)</f>
        <v>131704.22999999998</v>
      </c>
      <c r="D214" s="11">
        <f>IF(5 = Q214, V214 * -1, V214)</f>
        <v>125791.96000000002</v>
      </c>
      <c r="E214" s="11">
        <f>IF(5 = Q214, W214 * -1, W214)</f>
        <v>142187.94</v>
      </c>
      <c r="F214" s="11">
        <f>IF(5 = Q214, X214 * -1, X214)</f>
        <v>143169.57999999999</v>
      </c>
      <c r="G214" s="11">
        <f>IF(5 = Q214, Y214 * -1, Y214)</f>
        <v>141367.51</v>
      </c>
      <c r="H214" s="11">
        <f>IF(5 = Q214, Z214 * -1, Z214)</f>
        <v>131871.63</v>
      </c>
      <c r="I214" s="11">
        <f>IF(5 = Q214, AA214 * -1, AA214)</f>
        <v>149251.20000000001</v>
      </c>
      <c r="J214" s="11">
        <f>IF(5 = Q214, AB214 * -1, AB214)</f>
        <v>156169.96</v>
      </c>
      <c r="K214" s="11">
        <f>IF(5 = Q214, AC214 * -1, AC214)</f>
        <v>156459.33000000002</v>
      </c>
      <c r="L214" s="11">
        <f>IF(5 = Q214, AD214 * -1, AD214)</f>
        <v>168229.18999999997</v>
      </c>
      <c r="M214" s="11">
        <f>IF(5 = Q214, AE214 * -1, AE214)</f>
        <v>158338.23999999999</v>
      </c>
      <c r="N214" s="11">
        <f>IF(5 = Q214, AF214 * -1, AF214)</f>
        <v>153908.96999999997</v>
      </c>
      <c r="O214" s="11">
        <f>IF(5 = Q214, AG214 * -1, AG214)</f>
        <v>1758449.74</v>
      </c>
      <c r="Q214" s="9">
        <v>5</v>
      </c>
      <c r="R214" s="8" t="str">
        <f>R209</f>
        <v>Argenta Apartments</v>
      </c>
      <c r="S214" s="8">
        <f>S209</f>
        <v>0</v>
      </c>
      <c r="T214" s="9">
        <f>T209</f>
        <v>0</v>
      </c>
      <c r="U214" s="10">
        <f t="shared" ref="U214:AG214" si="155">SUM(U72:U77)+SUM(U82:U89)+SUM(U93:U97)+SUM(U101:U103)+SUM(U109:U117)+SUM(U121:U142)+SUM(U146:U154)+SUM(U158:U164)+SUM(U168:U187)+SUM(U191:U192)+SUM(U199:U199)+SUM(U203:U205)+SUM(U209:U209)</f>
        <v>-131704.22999999998</v>
      </c>
      <c r="V214" s="10">
        <f t="shared" si="155"/>
        <v>-125791.96000000002</v>
      </c>
      <c r="W214" s="10">
        <f t="shared" si="155"/>
        <v>-142187.94</v>
      </c>
      <c r="X214" s="10">
        <f t="shared" si="155"/>
        <v>-143169.57999999999</v>
      </c>
      <c r="Y214" s="10">
        <f t="shared" si="155"/>
        <v>-141367.51</v>
      </c>
      <c r="Z214" s="10">
        <f t="shared" si="155"/>
        <v>-131871.63</v>
      </c>
      <c r="AA214" s="10">
        <f t="shared" si="155"/>
        <v>-149251.20000000001</v>
      </c>
      <c r="AB214" s="10">
        <f t="shared" si="155"/>
        <v>-156169.96</v>
      </c>
      <c r="AC214" s="10">
        <f t="shared" si="155"/>
        <v>-156459.33000000002</v>
      </c>
      <c r="AD214" s="10">
        <f t="shared" si="155"/>
        <v>-168229.18999999997</v>
      </c>
      <c r="AE214" s="10">
        <f t="shared" si="155"/>
        <v>-158338.23999999999</v>
      </c>
      <c r="AF214" s="10">
        <f t="shared" si="155"/>
        <v>-153908.96999999997</v>
      </c>
      <c r="AG214" s="10">
        <f t="shared" si="155"/>
        <v>-1758449.74</v>
      </c>
    </row>
    <row r="216" spans="1:33" x14ac:dyDescent="0.25">
      <c r="B216" s="12" t="s">
        <v>478</v>
      </c>
      <c r="C216" s="11">
        <f>IF(5 = Q216, U216 * -1, U216)</f>
        <v>308850.18999999994</v>
      </c>
      <c r="D216" s="11">
        <f>IF(5 = Q216, V216 * -1, V216)</f>
        <v>327055.24000000005</v>
      </c>
      <c r="E216" s="11">
        <f>IF(5 = Q216, W216 * -1, W216)</f>
        <v>313501.91000000003</v>
      </c>
      <c r="F216" s="11">
        <f>IF(5 = Q216, X216 * -1, X216)</f>
        <v>312805.2099999999</v>
      </c>
      <c r="G216" s="11">
        <f>IF(5 = Q216, Y216 * -1, Y216)</f>
        <v>350382.24</v>
      </c>
      <c r="H216" s="11">
        <f>IF(5 = Q216, Z216 * -1, Z216)</f>
        <v>338094.6100000001</v>
      </c>
      <c r="I216" s="11">
        <f>IF(5 = Q216, AA216 * -1, AA216)</f>
        <v>336586.53999999992</v>
      </c>
      <c r="J216" s="11">
        <f>IF(5 = Q216, AB216 * -1, AB216)</f>
        <v>352655.44999999995</v>
      </c>
      <c r="K216" s="11">
        <f>IF(5 = Q216, AC216 * -1, AC216)</f>
        <v>321059.47000000003</v>
      </c>
      <c r="L216" s="11">
        <f>IF(5 = Q216, AD216 * -1, AD216)</f>
        <v>325619.11999999994</v>
      </c>
      <c r="M216" s="11">
        <f>IF(5 = Q216, AE216 * -1, AE216)</f>
        <v>338230.32000000007</v>
      </c>
      <c r="N216" s="11">
        <f>IF(5 = Q216, AF216 * -1, AF216)</f>
        <v>339617.55999999994</v>
      </c>
      <c r="O216" s="11">
        <f>IF(5 = Q216, AG216 * -1, AG216)</f>
        <v>3964457.8600000003</v>
      </c>
      <c r="Q216" s="9">
        <v>4</v>
      </c>
      <c r="R216" s="8" t="str">
        <f>R209</f>
        <v>Argenta Apartments</v>
      </c>
      <c r="S216" s="8">
        <f>S209</f>
        <v>0</v>
      </c>
      <c r="T216" s="9">
        <f>T209</f>
        <v>0</v>
      </c>
      <c r="U216" s="10">
        <f t="shared" ref="U216:AG216" si="156">SUM(U11:U12)+SUM(U16:U21)+SUM(U28:U31)+SUM(U35:U44)+SUM(U48:U54)+SUM(U58:U62)+SUM(U72:U77)+SUM(U82:U89)+SUM(U93:U97)+SUM(U101:U103)+SUM(U109:U117)+SUM(U121:U142)+SUM(U146:U154)+SUM(U158:U164)+SUM(U168:U187)+SUM(U191:U192)+SUM(U199:U199)+SUM(U203:U205)+SUM(U209:U209)</f>
        <v>308850.18999999994</v>
      </c>
      <c r="V216" s="10">
        <f t="shared" si="156"/>
        <v>327055.24000000005</v>
      </c>
      <c r="W216" s="10">
        <f t="shared" si="156"/>
        <v>313501.91000000003</v>
      </c>
      <c r="X216" s="10">
        <f t="shared" si="156"/>
        <v>312805.2099999999</v>
      </c>
      <c r="Y216" s="10">
        <f t="shared" si="156"/>
        <v>350382.24</v>
      </c>
      <c r="Z216" s="10">
        <f t="shared" si="156"/>
        <v>338094.6100000001</v>
      </c>
      <c r="AA216" s="10">
        <f t="shared" si="156"/>
        <v>336586.53999999992</v>
      </c>
      <c r="AB216" s="10">
        <f t="shared" si="156"/>
        <v>352655.44999999995</v>
      </c>
      <c r="AC216" s="10">
        <f t="shared" si="156"/>
        <v>321059.47000000003</v>
      </c>
      <c r="AD216" s="10">
        <f t="shared" si="156"/>
        <v>325619.11999999994</v>
      </c>
      <c r="AE216" s="10">
        <f t="shared" si="156"/>
        <v>338230.32000000007</v>
      </c>
      <c r="AF216" s="10">
        <f t="shared" si="156"/>
        <v>339617.55999999994</v>
      </c>
      <c r="AG216" s="10">
        <f t="shared" si="156"/>
        <v>3964457.8600000003</v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3.0 generated01/31/2022 at 10:28pm EST&amp;I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fff8f466edca9fee0c30174506944de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6fa788bd8c086b975e6a844da03646a9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B4C3F0-7CB2-4B16-B034-D63213A41E0D}"/>
</file>

<file path=customXml/itemProps2.xml><?xml version="1.0" encoding="utf-8"?>
<ds:datastoreItem xmlns:ds="http://schemas.openxmlformats.org/officeDocument/2006/customXml" ds:itemID="{B7136DB9-4530-4190-BA0E-760FFBFA26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2D5EF5-BD2D-4901-99B3-A2F2E0676C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Argenta Apartments</vt:lpstr>
      <vt:lpstr>'Argenta Apartments'!Print_Titles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Brennan</dc:creator>
  <cp:lastModifiedBy>Dusty Eddy</cp:lastModifiedBy>
  <dcterms:created xsi:type="dcterms:W3CDTF">2022-02-01T03:31:56Z</dcterms:created>
  <dcterms:modified xsi:type="dcterms:W3CDTF">2024-04-09T19:08:11Z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0x010100AF0177805B961540B4F036AB944A1C3E</vt:lpwstr>
  </property>
</Properties>
</file>