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8_{3F7CA2C2-B837-4ED7-A422-39F93C88F413}" xr6:coauthVersionLast="34" xr6:coauthVersionMax="34" xr10:uidLastSave="{00000000-0000-0000-0000-000000000000}"/>
  <bookViews>
    <workbookView xWindow="240" yWindow="120" windowWidth="14940" windowHeight="9225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79017"/>
</workbook>
</file>

<file path=xl/calcChain.xml><?xml version="1.0" encoding="utf-8"?>
<calcChain xmlns="http://schemas.openxmlformats.org/spreadsheetml/2006/main">
  <c r="O89" i="1" l="1"/>
  <c r="O90" i="1" s="1"/>
  <c r="G90" i="1"/>
  <c r="G127" i="1" s="1"/>
  <c r="G129" i="1" s="1"/>
  <c r="G170" i="1" s="1"/>
  <c r="I90" i="1"/>
  <c r="I127" i="1" s="1"/>
  <c r="I129" i="1" s="1"/>
  <c r="I170" i="1" s="1"/>
  <c r="K90" i="1"/>
  <c r="K127" i="1" s="1"/>
  <c r="K129" i="1" s="1"/>
  <c r="K170" i="1" s="1"/>
  <c r="M90" i="1"/>
  <c r="M127" i="1" s="1"/>
  <c r="M129" i="1" s="1"/>
  <c r="M170" i="1" s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50" i="1"/>
  <c r="O146" i="1"/>
  <c r="O138" i="1"/>
  <c r="O139" i="1"/>
  <c r="O140" i="1"/>
  <c r="O141" i="1"/>
  <c r="O142" i="1"/>
  <c r="O137" i="1"/>
  <c r="O133" i="1"/>
  <c r="O132" i="1"/>
  <c r="O117" i="1"/>
  <c r="O118" i="1"/>
  <c r="O119" i="1"/>
  <c r="O120" i="1"/>
  <c r="O121" i="1"/>
  <c r="O122" i="1"/>
  <c r="O123" i="1"/>
  <c r="O124" i="1"/>
  <c r="O116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93" i="1"/>
  <c r="O85" i="1"/>
  <c r="O84" i="1"/>
  <c r="O80" i="1"/>
  <c r="O69" i="1"/>
  <c r="O70" i="1"/>
  <c r="O71" i="1"/>
  <c r="O72" i="1"/>
  <c r="O73" i="1"/>
  <c r="O74" i="1"/>
  <c r="O75" i="1"/>
  <c r="O76" i="1"/>
  <c r="O68" i="1"/>
  <c r="O33" i="1"/>
  <c r="O34" i="1"/>
  <c r="O65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32" i="1"/>
  <c r="O16" i="1"/>
  <c r="O17" i="1"/>
  <c r="O27" i="1" s="1"/>
  <c r="O18" i="1"/>
  <c r="O19" i="1"/>
  <c r="O20" i="1"/>
  <c r="O21" i="1"/>
  <c r="O22" i="1"/>
  <c r="O23" i="1"/>
  <c r="O24" i="1"/>
  <c r="O25" i="1"/>
  <c r="O26" i="1"/>
  <c r="O15" i="1"/>
  <c r="O9" i="1"/>
  <c r="O10" i="1"/>
  <c r="O11" i="1"/>
  <c r="O8" i="1"/>
  <c r="D168" i="1"/>
  <c r="E168" i="1"/>
  <c r="F168" i="1"/>
  <c r="G168" i="1"/>
  <c r="H168" i="1"/>
  <c r="I168" i="1"/>
  <c r="J168" i="1"/>
  <c r="K168" i="1"/>
  <c r="L168" i="1"/>
  <c r="M168" i="1"/>
  <c r="N168" i="1"/>
  <c r="C168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7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O168" i="1" s="1"/>
  <c r="C14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5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3" i="1"/>
  <c r="D90" i="1"/>
  <c r="D127" i="1" s="1"/>
  <c r="D129" i="1" s="1"/>
  <c r="D170" i="1" s="1"/>
  <c r="F90" i="1"/>
  <c r="F127" i="1" s="1"/>
  <c r="F129" i="1" s="1"/>
  <c r="F170" i="1" s="1"/>
  <c r="H90" i="1"/>
  <c r="H127" i="1" s="1"/>
  <c r="H129" i="1" s="1"/>
  <c r="H170" i="1" s="1"/>
  <c r="J90" i="1"/>
  <c r="J127" i="1" s="1"/>
  <c r="J129" i="1" s="1"/>
  <c r="J170" i="1" s="1"/>
  <c r="L90" i="1"/>
  <c r="L127" i="1" s="1"/>
  <c r="L129" i="1" s="1"/>
  <c r="L170" i="1" s="1"/>
  <c r="N90" i="1"/>
  <c r="N127" i="1" s="1"/>
  <c r="N129" i="1" s="1"/>
  <c r="N170" i="1" s="1"/>
  <c r="C90" i="1"/>
  <c r="C127" i="1" s="1"/>
  <c r="C129" i="1" s="1"/>
  <c r="C170" i="1" s="1"/>
  <c r="D86" i="1"/>
  <c r="E86" i="1"/>
  <c r="F86" i="1"/>
  <c r="G86" i="1"/>
  <c r="H86" i="1"/>
  <c r="I86" i="1"/>
  <c r="J86" i="1"/>
  <c r="K86" i="1"/>
  <c r="L86" i="1"/>
  <c r="M86" i="1"/>
  <c r="N86" i="1"/>
  <c r="O86" i="1"/>
  <c r="C86" i="1"/>
  <c r="D81" i="1"/>
  <c r="E81" i="1"/>
  <c r="F81" i="1"/>
  <c r="G81" i="1"/>
  <c r="H81" i="1"/>
  <c r="I81" i="1"/>
  <c r="J81" i="1"/>
  <c r="K81" i="1"/>
  <c r="L81" i="1"/>
  <c r="M81" i="1"/>
  <c r="N81" i="1"/>
  <c r="O81" i="1"/>
  <c r="C81" i="1"/>
  <c r="D77" i="1"/>
  <c r="E77" i="1"/>
  <c r="F77" i="1"/>
  <c r="G77" i="1"/>
  <c r="H77" i="1"/>
  <c r="I77" i="1"/>
  <c r="J77" i="1"/>
  <c r="K77" i="1"/>
  <c r="L77" i="1"/>
  <c r="M77" i="1"/>
  <c r="N77" i="1"/>
  <c r="O77" i="1"/>
  <c r="C77" i="1"/>
  <c r="D65" i="1"/>
  <c r="E65" i="1"/>
  <c r="F65" i="1"/>
  <c r="G65" i="1"/>
  <c r="H65" i="1"/>
  <c r="I65" i="1"/>
  <c r="J65" i="1"/>
  <c r="K65" i="1"/>
  <c r="L65" i="1"/>
  <c r="M65" i="1"/>
  <c r="N65" i="1"/>
  <c r="C65" i="1"/>
  <c r="D29" i="1"/>
  <c r="E29" i="1"/>
  <c r="F29" i="1"/>
  <c r="G29" i="1"/>
  <c r="H29" i="1"/>
  <c r="I29" i="1"/>
  <c r="J29" i="1"/>
  <c r="K29" i="1"/>
  <c r="L29" i="1"/>
  <c r="M29" i="1"/>
  <c r="N29" i="1"/>
  <c r="C29" i="1"/>
  <c r="D27" i="1"/>
  <c r="E27" i="1"/>
  <c r="F27" i="1"/>
  <c r="G27" i="1"/>
  <c r="H27" i="1"/>
  <c r="I27" i="1"/>
  <c r="J27" i="1"/>
  <c r="K27" i="1"/>
  <c r="L27" i="1"/>
  <c r="M27" i="1"/>
  <c r="N27" i="1"/>
  <c r="C27" i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  <c r="E90" i="1" l="1"/>
  <c r="E127" i="1" s="1"/>
  <c r="E129" i="1" s="1"/>
  <c r="E170" i="1" s="1"/>
  <c r="O127" i="1"/>
  <c r="O29" i="1"/>
  <c r="O129" i="1" l="1"/>
  <c r="O170" i="1" s="1"/>
</calcChain>
</file>

<file path=xl/sharedStrings.xml><?xml version="1.0" encoding="utf-8"?>
<sst xmlns="http://schemas.openxmlformats.org/spreadsheetml/2006/main" count="311" uniqueCount="309">
  <si>
    <t>Palms at Glendale (479)</t>
  </si>
  <si>
    <t>Statement (12 months)</t>
  </si>
  <si>
    <t>Period = Jul 2017-Jun 2018</t>
  </si>
  <si>
    <t>Book = Accrual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</si>
  <si>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</si>
  <si>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</si>
  <si>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</si>
  <si>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</si>
  <si>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</si>
  <si>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</si>
  <si>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</si>
  <si>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</si>
  <si>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</si>
  <si>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</si>
  <si>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</si>
  <si>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</si>
  <si>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Total</t>
  </si>
  <si>
    <t>4100-0000</t>
  </si>
  <si>
    <t>Rental Income</t>
  </si>
  <si>
    <t>4300-0000</t>
  </si>
  <si>
    <t xml:space="preserve">   Gross Potential Rent</t>
  </si>
  <si>
    <t>4300-1000</t>
  </si>
  <si>
    <t xml:space="preserve">   Loss/Gain to Lease</t>
  </si>
  <si>
    <t>4300-2000</t>
  </si>
  <si>
    <t xml:space="preserve">   Concessions</t>
  </si>
  <si>
    <t>4300-3000</t>
  </si>
  <si>
    <t xml:space="preserve">   Vacancy</t>
  </si>
  <si>
    <t>4540-9999</t>
  </si>
  <si>
    <t>Total Rental Income</t>
  </si>
  <si>
    <t>4570-0000</t>
  </si>
  <si>
    <t>Other Operating Income</t>
  </si>
  <si>
    <t>4570-1000</t>
  </si>
  <si>
    <t xml:space="preserve">   Holding Deposit Forfeiture</t>
  </si>
  <si>
    <t>4571-0000</t>
  </si>
  <si>
    <t xml:space="preserve">   Privilege Tax Income</t>
  </si>
  <si>
    <t>4571-1000</t>
  </si>
  <si>
    <t xml:space="preserve">   Privilege Tax Expense</t>
  </si>
  <si>
    <t>4600-0000</t>
  </si>
  <si>
    <t xml:space="preserve">   Application Fees</t>
  </si>
  <si>
    <t>4615-0000</t>
  </si>
  <si>
    <t xml:space="preserve">   Pet Rent</t>
  </si>
  <si>
    <t>4630-0000</t>
  </si>
  <si>
    <t xml:space="preserve">   Late Fees</t>
  </si>
  <si>
    <t>4680-0000</t>
  </si>
  <si>
    <t xml:space="preserve">   Lock/Key Fees</t>
  </si>
  <si>
    <t>4690-0000</t>
  </si>
  <si>
    <t xml:space="preserve">   NSF Fees</t>
  </si>
  <si>
    <t>4700-0000</t>
  </si>
  <si>
    <t xml:space="preserve">   Unit Damage Fees</t>
  </si>
  <si>
    <t>4705-0000</t>
  </si>
  <si>
    <t xml:space="preserve">   Legal Fees</t>
  </si>
  <si>
    <t>4750-0000</t>
  </si>
  <si>
    <t xml:space="preserve">   Bad Debt</t>
  </si>
  <si>
    <t>4755-0000</t>
  </si>
  <si>
    <t xml:space="preserve">   Bad Debt Recovery</t>
  </si>
  <si>
    <t>4760-9999</t>
  </si>
  <si>
    <t>Total Other Operating Income</t>
  </si>
  <si>
    <t>5999-9999</t>
  </si>
  <si>
    <t>Total Operating Income</t>
  </si>
  <si>
    <t>6200-0000</t>
  </si>
  <si>
    <t>Maintenance Expense</t>
  </si>
  <si>
    <t>6205-0020</t>
  </si>
  <si>
    <t xml:space="preserve">   Electrical Supplies</t>
  </si>
  <si>
    <t>6205-0100</t>
  </si>
  <si>
    <t xml:space="preserve">   Alarm Services/Maintenance</t>
  </si>
  <si>
    <t>6205-0200</t>
  </si>
  <si>
    <t xml:space="preserve">   Blinds</t>
  </si>
  <si>
    <t>6205-0240</t>
  </si>
  <si>
    <t xml:space="preserve">   Glass/Screen</t>
  </si>
  <si>
    <t>6205-0250</t>
  </si>
  <si>
    <t xml:space="preserve">   Doors</t>
  </si>
  <si>
    <t>6205-0270</t>
  </si>
  <si>
    <t xml:space="preserve">   Resurfacing</t>
  </si>
  <si>
    <t>6205-0280</t>
  </si>
  <si>
    <t xml:space="preserve">   Fire &amp; Life Safety</t>
  </si>
  <si>
    <t>6205-0310</t>
  </si>
  <si>
    <t xml:space="preserve">   Appliance Repairs</t>
  </si>
  <si>
    <t>6205-0410</t>
  </si>
  <si>
    <t xml:space="preserve">   HVAC Repairs</t>
  </si>
  <si>
    <t>6205-0420</t>
  </si>
  <si>
    <t xml:space="preserve">   HVAC Filters</t>
  </si>
  <si>
    <t>6205-0500</t>
  </si>
  <si>
    <t xml:space="preserve">   Electrical Repairs</t>
  </si>
  <si>
    <t>6205-0520</t>
  </si>
  <si>
    <t xml:space="preserve">   Light Bulbs</t>
  </si>
  <si>
    <t>6205-0530</t>
  </si>
  <si>
    <t xml:space="preserve">   Exterior Lighting</t>
  </si>
  <si>
    <t>6205-0600</t>
  </si>
  <si>
    <t xml:space="preserve">   Plumbing - Third Party Vendor</t>
  </si>
  <si>
    <t>6205-0630</t>
  </si>
  <si>
    <t xml:space="preserve">   Plumbing Repairs</t>
  </si>
  <si>
    <t>6205-0700</t>
  </si>
  <si>
    <t xml:space="preserve">   Hardware</t>
  </si>
  <si>
    <t>6205-0750</t>
  </si>
  <si>
    <t xml:space="preserve">   Equipment Rentals</t>
  </si>
  <si>
    <t>6205-0800</t>
  </si>
  <si>
    <t xml:space="preserve">   Grounds Repairs</t>
  </si>
  <si>
    <t>6205-0850</t>
  </si>
  <si>
    <t xml:space="preserve">   Wall Repairs</t>
  </si>
  <si>
    <t>6205-0900</t>
  </si>
  <si>
    <t xml:space="preserve">   Sheetrock Repairs</t>
  </si>
  <si>
    <t>6205-0930</t>
  </si>
  <si>
    <t xml:space="preserve">   Fence Repairs</t>
  </si>
  <si>
    <t>6221-0000</t>
  </si>
  <si>
    <t xml:space="preserve">   Laundry Room Repairs</t>
  </si>
  <si>
    <t>6235-0000</t>
  </si>
  <si>
    <t xml:space="preserve">   Small Tools</t>
  </si>
  <si>
    <t>6250-0000</t>
  </si>
  <si>
    <t xml:space="preserve">   Pool Supplies</t>
  </si>
  <si>
    <t>6275-0000</t>
  </si>
  <si>
    <t xml:space="preserve">   Landscaping Supplies</t>
  </si>
  <si>
    <t>6280-0000</t>
  </si>
  <si>
    <t xml:space="preserve">   Grounds Supplies</t>
  </si>
  <si>
    <t>6285-0000</t>
  </si>
  <si>
    <t xml:space="preserve">   Lumber</t>
  </si>
  <si>
    <t>6291-0000</t>
  </si>
  <si>
    <t xml:space="preserve">   Exterminating</t>
  </si>
  <si>
    <t>6292-0000</t>
  </si>
  <si>
    <t xml:space="preserve">   Landscaping</t>
  </si>
  <si>
    <t>6355-1000</t>
  </si>
  <si>
    <t xml:space="preserve">   Turnover - Painting Supplies</t>
  </si>
  <si>
    <t>6357-0000</t>
  </si>
  <si>
    <t xml:space="preserve">   Turnover - Cleaning Service</t>
  </si>
  <si>
    <t>6357-1000</t>
  </si>
  <si>
    <t xml:space="preserve">   Turnover - Cleaning Supplies</t>
  </si>
  <si>
    <t>6358-3000</t>
  </si>
  <si>
    <t xml:space="preserve">   Turnover - Locks/Keys</t>
  </si>
  <si>
    <t>6359-9999</t>
  </si>
  <si>
    <t>Total Maintenance Expense</t>
  </si>
  <si>
    <t>6400-0000</t>
  </si>
  <si>
    <t>Utility Expense</t>
  </si>
  <si>
    <t>6410-0000</t>
  </si>
  <si>
    <t xml:space="preserve">   Electricity</t>
  </si>
  <si>
    <t>6415-0000</t>
  </si>
  <si>
    <t xml:space="preserve">   Electricity - Vacant</t>
  </si>
  <si>
    <t>6420-0000</t>
  </si>
  <si>
    <t xml:space="preserve">   Gas</t>
  </si>
  <si>
    <t>6430-1000</t>
  </si>
  <si>
    <t xml:space="preserve">   Water</t>
  </si>
  <si>
    <t>6430-2000</t>
  </si>
  <si>
    <t xml:space="preserve">   Sewer</t>
  </si>
  <si>
    <t>6431-0000</t>
  </si>
  <si>
    <t xml:space="preserve">   Utility Taxes &amp; Fees</t>
  </si>
  <si>
    <t>6455-0000</t>
  </si>
  <si>
    <t xml:space="preserve">   Telephone</t>
  </si>
  <si>
    <t>6460-0000</t>
  </si>
  <si>
    <t xml:space="preserve">   Internet</t>
  </si>
  <si>
    <t>6465-0000</t>
  </si>
  <si>
    <t xml:space="preserve">   Trash Disposal</t>
  </si>
  <si>
    <t>6499-9999</t>
  </si>
  <si>
    <t>Total Utility Expense</t>
  </si>
  <si>
    <t>6600-0000</t>
  </si>
  <si>
    <t>Property Tax Expense</t>
  </si>
  <si>
    <t>6610-0000</t>
  </si>
  <si>
    <t xml:space="preserve">   Real Estate Taxes</t>
  </si>
  <si>
    <t>6619-9999</t>
  </si>
  <si>
    <t>Total Property Tax Expense</t>
  </si>
  <si>
    <t>6620-0000</t>
  </si>
  <si>
    <t>Insurance Expense</t>
  </si>
  <si>
    <t>6630-0000</t>
  </si>
  <si>
    <t xml:space="preserve">   Insurance - P&amp;L</t>
  </si>
  <si>
    <t>6650-0000</t>
  </si>
  <si>
    <t xml:space="preserve">   Insurance - Umbrella</t>
  </si>
  <si>
    <t>6699-9999</t>
  </si>
  <si>
    <t>Total Insurance Expense</t>
  </si>
  <si>
    <t>6800-0000</t>
  </si>
  <si>
    <t>Management Fee Expense</t>
  </si>
  <si>
    <t>6801-0000</t>
  </si>
  <si>
    <t xml:space="preserve">   Property Management Fee</t>
  </si>
  <si>
    <t>6810-9999</t>
  </si>
  <si>
    <t>Total Management Fee Expense</t>
  </si>
  <si>
    <t>7000-0000</t>
  </si>
  <si>
    <t>Administrative Expense</t>
  </si>
  <si>
    <t>7420-0000</t>
  </si>
  <si>
    <t xml:space="preserve">   Office Supplies</t>
  </si>
  <si>
    <t>7422-0000</t>
  </si>
  <si>
    <t xml:space="preserve">   Uniforms</t>
  </si>
  <si>
    <t>7425-0000</t>
  </si>
  <si>
    <t xml:space="preserve">   Postage</t>
  </si>
  <si>
    <t>7428-0000</t>
  </si>
  <si>
    <t xml:space="preserve">   Copier</t>
  </si>
  <si>
    <t>7429-0000</t>
  </si>
  <si>
    <t xml:space="preserve">   Copy &amp; Fax Supplies</t>
  </si>
  <si>
    <t>7430-0000</t>
  </si>
  <si>
    <t xml:space="preserve">   Computer</t>
  </si>
  <si>
    <t>7442-0000</t>
  </si>
  <si>
    <t xml:space="preserve">   Maintenance Cell</t>
  </si>
  <si>
    <t>7510-0000</t>
  </si>
  <si>
    <t xml:space="preserve">   Licenses &amp; Permits</t>
  </si>
  <si>
    <t>7511-0000</t>
  </si>
  <si>
    <t xml:space="preserve">   Annual Compliance Fee</t>
  </si>
  <si>
    <t>7520-0000</t>
  </si>
  <si>
    <t xml:space="preserve">   Education &amp; Seminars</t>
  </si>
  <si>
    <t>7531-0000</t>
  </si>
  <si>
    <t xml:space="preserve">   Tenant Screening</t>
  </si>
  <si>
    <t>7610-0000</t>
  </si>
  <si>
    <t xml:space="preserve">   Legal &amp; Court Fees</t>
  </si>
  <si>
    <t>7630-0000</t>
  </si>
  <si>
    <t xml:space="preserve">   Software</t>
  </si>
  <si>
    <t>7660-0000</t>
  </si>
  <si>
    <t xml:space="preserve">   Bank Charges</t>
  </si>
  <si>
    <t>7670-0000</t>
  </si>
  <si>
    <t xml:space="preserve">   Mileage Reimbursement</t>
  </si>
  <si>
    <t>7680-0000</t>
  </si>
  <si>
    <t xml:space="preserve">   Travel &amp; Entertainment</t>
  </si>
  <si>
    <t>7695-0000</t>
  </si>
  <si>
    <t xml:space="preserve">   Office Cleaning</t>
  </si>
  <si>
    <t>7700-0000</t>
  </si>
  <si>
    <t xml:space="preserve">   Miscellaneous Expense</t>
  </si>
  <si>
    <t>7751-0000</t>
  </si>
  <si>
    <t xml:space="preserve">   Resident Functions</t>
  </si>
  <si>
    <t>7759-0000</t>
  </si>
  <si>
    <t xml:space="preserve">   Signs and Banners</t>
  </si>
  <si>
    <t>7769-9999</t>
  </si>
  <si>
    <t>Total Administrative Expense</t>
  </si>
  <si>
    <t>7800-0000</t>
  </si>
  <si>
    <t>Payroll Expense</t>
  </si>
  <si>
    <t>7811-0000</t>
  </si>
  <si>
    <t xml:space="preserve">   Manager Salaries</t>
  </si>
  <si>
    <t>7812-0000</t>
  </si>
  <si>
    <t xml:space="preserve">   Asst. Manager Salaries</t>
  </si>
  <si>
    <t>7820-0000</t>
  </si>
  <si>
    <t xml:space="preserve">   Maintenance Salaries</t>
  </si>
  <si>
    <t>7836-0000</t>
  </si>
  <si>
    <t xml:space="preserve">   Bonuses</t>
  </si>
  <si>
    <t>7845-0000</t>
  </si>
  <si>
    <t xml:space="preserve">   Payroll Processing Fees</t>
  </si>
  <si>
    <t>7850-0000</t>
  </si>
  <si>
    <t xml:space="preserve">   Payroll Taxes</t>
  </si>
  <si>
    <t>7860-0000</t>
  </si>
  <si>
    <t xml:space="preserve">   Employee Benefits</t>
  </si>
  <si>
    <t>7865-0000</t>
  </si>
  <si>
    <t xml:space="preserve">   Workers Compensation</t>
  </si>
  <si>
    <t>7867-0000</t>
  </si>
  <si>
    <t xml:space="preserve">   Temporary Labor - Maintenance</t>
  </si>
  <si>
    <t>7879-9999</t>
  </si>
  <si>
    <t>Total Payroll Expense</t>
  </si>
  <si>
    <t>7895-9999</t>
  </si>
  <si>
    <t>Total Operating Expense</t>
  </si>
  <si>
    <t>7900-0000</t>
  </si>
  <si>
    <t>Net Operating Income (Loss)</t>
  </si>
  <si>
    <t>8000-0000</t>
  </si>
  <si>
    <t>Non-Operating Income</t>
  </si>
  <si>
    <t>8002-0000</t>
  </si>
  <si>
    <t xml:space="preserve">   Miscellaneous Income</t>
  </si>
  <si>
    <t>8008-0000</t>
  </si>
  <si>
    <t xml:space="preserve">   Book/Tax Adjustment</t>
  </si>
  <si>
    <t>8080-9999</t>
  </si>
  <si>
    <t>Total Non-Operating Income</t>
  </si>
  <si>
    <t>8100-0000</t>
  </si>
  <si>
    <t>Other Expense</t>
  </si>
  <si>
    <t>8101-0000</t>
  </si>
  <si>
    <t xml:space="preserve">   Legal Entity</t>
  </si>
  <si>
    <t>8102-0000</t>
  </si>
  <si>
    <t xml:space="preserve">   Credit Facility Fees</t>
  </si>
  <si>
    <t>8110-0000</t>
  </si>
  <si>
    <t xml:space="preserve">   Depreciation Expense</t>
  </si>
  <si>
    <t>8181-0000</t>
  </si>
  <si>
    <t xml:space="preserve">   Amortization Expense</t>
  </si>
  <si>
    <t>8197-0000</t>
  </si>
  <si>
    <t xml:space="preserve">   Audit &amp; Tax</t>
  </si>
  <si>
    <t>8198-0000</t>
  </si>
  <si>
    <t xml:space="preserve">   Relocation Expense</t>
  </si>
  <si>
    <t>8199-9999</t>
  </si>
  <si>
    <t>Total Other Expense</t>
  </si>
  <si>
    <t>8500-0000</t>
  </si>
  <si>
    <t>Interest Expense</t>
  </si>
  <si>
    <t>8505-0000</t>
  </si>
  <si>
    <t xml:space="preserve">   Int. Expense - 1st Mortgage</t>
  </si>
  <si>
    <t>8599-9999</t>
  </si>
  <si>
    <t>Total Interest Expense</t>
  </si>
  <si>
    <t>9005-0000</t>
  </si>
  <si>
    <t>Capital Expense</t>
  </si>
  <si>
    <t>9005-0001</t>
  </si>
  <si>
    <t xml:space="preserve">   Dishwashers</t>
  </si>
  <si>
    <t>9005-0003</t>
  </si>
  <si>
    <t xml:space="preserve">   Refrigerators</t>
  </si>
  <si>
    <t>9005-0009</t>
  </si>
  <si>
    <t xml:space="preserve">   Vinyl</t>
  </si>
  <si>
    <t>9005-0014</t>
  </si>
  <si>
    <t xml:space="preserve">   HVAC Condensing Units</t>
  </si>
  <si>
    <t>9005-0017</t>
  </si>
  <si>
    <t xml:space="preserve">   Sewer Line</t>
  </si>
  <si>
    <t>9005-0022</t>
  </si>
  <si>
    <t xml:space="preserve">   Fencing</t>
  </si>
  <si>
    <t>9005-0024</t>
  </si>
  <si>
    <t xml:space="preserve">   Maintenance Equipment</t>
  </si>
  <si>
    <t>9005-0030</t>
  </si>
  <si>
    <t xml:space="preserve">   Tub/Shower</t>
  </si>
  <si>
    <t>9005-0033</t>
  </si>
  <si>
    <t xml:space="preserve">   Electrical/Breakers</t>
  </si>
  <si>
    <t>9005-0035</t>
  </si>
  <si>
    <t xml:space="preserve">   Countertops</t>
  </si>
  <si>
    <t>9005-0037</t>
  </si>
  <si>
    <t xml:space="preserve">   Roofing</t>
  </si>
  <si>
    <t>9005-0038</t>
  </si>
  <si>
    <t xml:space="preserve">   Other Bldg Improvements</t>
  </si>
  <si>
    <t>9005-0045</t>
  </si>
  <si>
    <t>9005-0048</t>
  </si>
  <si>
    <t xml:space="preserve">   Steps &amp; Stairways</t>
  </si>
  <si>
    <t>9005-0055</t>
  </si>
  <si>
    <t xml:space="preserve">   Security System/Cameras</t>
  </si>
  <si>
    <t>9005-0059</t>
  </si>
  <si>
    <t>9005-9999</t>
  </si>
  <si>
    <t>Total Capital Expense</t>
  </si>
  <si>
    <t>9090-9999</t>
  </si>
  <si>
    <t>Total Non-Operating Expense</t>
  </si>
  <si>
    <t>9099-0000</t>
  </si>
  <si>
    <t>Net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</si>
</sst>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3" fontId="3" fillId="2" borderId="1" xfId="4" applyFont="1" applyFill="1" applyBorder="1" applyAlignment="1">
      <alignment horizontal="center" vertical="center"/>
    </xf>
    <xf numFmtId="43" fontId="3" fillId="0" borderId="0" xfId="4" applyFont="1" applyAlignment="1">
      <alignment horizontal="right" vertical="center"/>
    </xf>
    <xf numFmtId="43" fontId="4" fillId="0" borderId="0" xfId="4" applyFont="1" applyAlignment="1">
      <alignment horizontal="right" vertical="center"/>
    </xf>
    <xf numFmtId="43" fontId="4" fillId="0" borderId="1" xfId="4" applyFont="1" applyBorder="1" applyAlignment="1">
      <alignment horizontal="right" vertical="center"/>
    </xf>
    <xf numFmtId="43" fontId="3" fillId="0" borderId="2" xfId="4" applyFont="1" applyBorder="1" applyAlignment="1">
      <alignment horizontal="right" vertical="center"/>
    </xf>
    <xf numFmtId="43" fontId="3" fillId="0" borderId="3" xfId="4" applyFont="1" applyBorder="1" applyAlignment="1">
      <alignment horizontal="right" vertical="center"/>
    </xf>
    <xf numFmtId="43" fontId="0" fillId="0" borderId="0" xfId="4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70"/>
  <sheetViews>
    <sheetView showGridLines="0" tabSelected="1" workbookViewId="0">
      <selection sqref="A1:O1"/>
    </sheetView>
  </sheetViews>
  <sheetFormatPr defaultColWidth="9.140625" defaultRowHeight="12.75" x14ac:dyDescent="0.2"/>
  <cols>
    <col min="1" max="1" width="11" bestFit="1" customWidth="1"/>
    <col min="2" max="2" width="30.7109375" bestFit="1" customWidth="1"/>
    <col min="3" max="15" width="16.42578125" style="19" customWidth="1"/>
  </cols>
  <sheetData>
    <row r="1" spans="1:15" ht="1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5.7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" customHeight="1" x14ac:dyDescent="0.2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6" customFormat="1" ht="15" customHeight="1" x14ac:dyDescent="0.2">
      <c r="A5" s="7"/>
      <c r="B5" s="8"/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</row>
    <row r="6" spans="1:15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6" customFormat="1" ht="15" customHeight="1" x14ac:dyDescent="0.2">
      <c r="A7" s="9" t="s">
        <v>17</v>
      </c>
      <c r="B7" s="10" t="s">
        <v>18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6" customFormat="1" ht="15" customHeight="1" x14ac:dyDescent="0.2">
      <c r="A8" s="11" t="s">
        <v>19</v>
      </c>
      <c r="B8" s="12" t="s">
        <v>20</v>
      </c>
      <c r="C8" s="15">
        <v>117040</v>
      </c>
      <c r="D8" s="15">
        <v>117120</v>
      </c>
      <c r="E8" s="15">
        <v>117120</v>
      </c>
      <c r="F8" s="15">
        <v>117120</v>
      </c>
      <c r="G8" s="15">
        <v>117120</v>
      </c>
      <c r="H8" s="15">
        <v>117120</v>
      </c>
      <c r="I8" s="15">
        <v>117120</v>
      </c>
      <c r="J8" s="15">
        <v>117411</v>
      </c>
      <c r="K8" s="15">
        <v>117759</v>
      </c>
      <c r="L8" s="15">
        <v>118082</v>
      </c>
      <c r="M8" s="15">
        <v>118249</v>
      </c>
      <c r="N8" s="15">
        <v>118572</v>
      </c>
      <c r="O8" s="15">
        <f>SUM(C8:N8)</f>
        <v>1409833</v>
      </c>
    </row>
    <row r="9" spans="1:15" s="6" customFormat="1" ht="15" customHeight="1" x14ac:dyDescent="0.2">
      <c r="A9" s="11" t="s">
        <v>21</v>
      </c>
      <c r="B9" s="12" t="s">
        <v>22</v>
      </c>
      <c r="C9" s="15">
        <v>-7460.2</v>
      </c>
      <c r="D9" s="15">
        <v>-6940.2</v>
      </c>
      <c r="E9" s="15">
        <v>-5482.2</v>
      </c>
      <c r="F9" s="15">
        <v>-6138.94</v>
      </c>
      <c r="G9" s="15">
        <v>-4397.1899999999996</v>
      </c>
      <c r="H9" s="15">
        <v>-3703.08</v>
      </c>
      <c r="I9" s="15">
        <v>-3413.08</v>
      </c>
      <c r="J9" s="15">
        <v>-3022.08</v>
      </c>
      <c r="K9" s="15">
        <v>-2197</v>
      </c>
      <c r="L9" s="15">
        <v>-1926</v>
      </c>
      <c r="M9" s="15">
        <v>-2809.05</v>
      </c>
      <c r="N9" s="15">
        <v>-1271</v>
      </c>
      <c r="O9" s="15">
        <f t="shared" ref="O9:O11" si="0">SUM(C9:N9)</f>
        <v>-48760.020000000004</v>
      </c>
    </row>
    <row r="10" spans="1:15" s="6" customFormat="1" ht="15" customHeight="1" x14ac:dyDescent="0.2">
      <c r="A10" s="11" t="s">
        <v>23</v>
      </c>
      <c r="B10" s="12" t="s">
        <v>24</v>
      </c>
      <c r="C10" s="15">
        <v>-2425</v>
      </c>
      <c r="D10" s="15">
        <v>-4680</v>
      </c>
      <c r="E10" s="15">
        <v>-5490</v>
      </c>
      <c r="F10" s="15">
        <v>-3600</v>
      </c>
      <c r="G10" s="15">
        <v>-6780</v>
      </c>
      <c r="H10" s="15">
        <v>-3521</v>
      </c>
      <c r="I10" s="15">
        <v>-3430</v>
      </c>
      <c r="J10" s="15">
        <v>-8764</v>
      </c>
      <c r="K10" s="15">
        <v>-4186</v>
      </c>
      <c r="L10" s="15">
        <v>-4936</v>
      </c>
      <c r="M10" s="15">
        <v>-3755</v>
      </c>
      <c r="N10" s="15">
        <v>-1844.62</v>
      </c>
      <c r="O10" s="15">
        <f t="shared" si="0"/>
        <v>-53411.62</v>
      </c>
    </row>
    <row r="11" spans="1:15" s="6" customFormat="1" ht="15" customHeight="1" x14ac:dyDescent="0.2">
      <c r="A11" s="11" t="s">
        <v>25</v>
      </c>
      <c r="B11" s="12" t="s">
        <v>26</v>
      </c>
      <c r="C11" s="16">
        <v>-3809.33</v>
      </c>
      <c r="D11" s="16">
        <v>-6454.69</v>
      </c>
      <c r="E11" s="16">
        <v>-7517.43</v>
      </c>
      <c r="F11" s="16">
        <v>-8055.99</v>
      </c>
      <c r="G11" s="16">
        <v>-8373.91</v>
      </c>
      <c r="H11" s="16">
        <v>-8837.66</v>
      </c>
      <c r="I11" s="16">
        <v>-10242.129999999999</v>
      </c>
      <c r="J11" s="16">
        <v>-7247.84</v>
      </c>
      <c r="K11" s="16">
        <v>-8801.5400000000009</v>
      </c>
      <c r="L11" s="16">
        <v>-8285.86</v>
      </c>
      <c r="M11" s="16">
        <v>-8883.1</v>
      </c>
      <c r="N11" s="16">
        <v>-10720.94</v>
      </c>
      <c r="O11" s="15">
        <f t="shared" si="0"/>
        <v>-97230.420000000027</v>
      </c>
    </row>
    <row r="12" spans="1:15" s="6" customFormat="1" ht="15" customHeight="1" x14ac:dyDescent="0.2">
      <c r="A12" s="9" t="s">
        <v>27</v>
      </c>
      <c r="B12" s="10" t="s">
        <v>28</v>
      </c>
      <c r="C12" s="17">
        <f>SUM(C8:C11)</f>
        <v>103345.47</v>
      </c>
      <c r="D12" s="17">
        <f t="shared" ref="D12:O12" si="1">SUM(D8:D11)</f>
        <v>99045.11</v>
      </c>
      <c r="E12" s="17">
        <f t="shared" si="1"/>
        <v>98630.37</v>
      </c>
      <c r="F12" s="17">
        <f t="shared" si="1"/>
        <v>99325.069999999992</v>
      </c>
      <c r="G12" s="17">
        <f t="shared" si="1"/>
        <v>97568.9</v>
      </c>
      <c r="H12" s="17">
        <f t="shared" si="1"/>
        <v>101058.26</v>
      </c>
      <c r="I12" s="17">
        <f t="shared" si="1"/>
        <v>100034.79</v>
      </c>
      <c r="J12" s="17">
        <f t="shared" si="1"/>
        <v>98377.08</v>
      </c>
      <c r="K12" s="17">
        <f t="shared" si="1"/>
        <v>102574.45999999999</v>
      </c>
      <c r="L12" s="17">
        <f t="shared" si="1"/>
        <v>102934.14</v>
      </c>
      <c r="M12" s="17">
        <f t="shared" si="1"/>
        <v>102801.84999999999</v>
      </c>
      <c r="N12" s="17">
        <f t="shared" si="1"/>
        <v>104735.44</v>
      </c>
      <c r="O12" s="17">
        <f t="shared" si="1"/>
        <v>1210430.94</v>
      </c>
    </row>
    <row r="13" spans="1:15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6" customFormat="1" ht="15" customHeight="1" x14ac:dyDescent="0.2">
      <c r="A14" s="9" t="s">
        <v>29</v>
      </c>
      <c r="B14" s="10" t="s">
        <v>30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s="6" customFormat="1" ht="15" customHeight="1" x14ac:dyDescent="0.2">
      <c r="A15" s="11" t="s">
        <v>31</v>
      </c>
      <c r="B15" s="12" t="s">
        <v>32</v>
      </c>
      <c r="C15" s="15">
        <v>0</v>
      </c>
      <c r="D15" s="15">
        <v>0</v>
      </c>
      <c r="E15" s="15">
        <v>200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200</v>
      </c>
      <c r="O15" s="15">
        <f>SUM(C15:N15)</f>
        <v>400</v>
      </c>
    </row>
    <row r="16" spans="1:15" s="6" customFormat="1" ht="15" customHeight="1" x14ac:dyDescent="0.2">
      <c r="A16" s="11" t="s">
        <v>33</v>
      </c>
      <c r="B16" s="12" t="s">
        <v>34</v>
      </c>
      <c r="C16" s="15">
        <v>2497.4499999999998</v>
      </c>
      <c r="D16" s="15">
        <v>2634.32</v>
      </c>
      <c r="E16" s="15">
        <v>2567.38</v>
      </c>
      <c r="F16" s="15">
        <v>2383.9299999999998</v>
      </c>
      <c r="G16" s="15">
        <v>2309.0700000000002</v>
      </c>
      <c r="H16" s="15">
        <v>1725.62</v>
      </c>
      <c r="I16" s="15">
        <v>1405.39</v>
      </c>
      <c r="J16" s="15">
        <v>1411.14</v>
      </c>
      <c r="K16" s="15">
        <v>1092.21</v>
      </c>
      <c r="L16" s="15">
        <v>1135.9100000000001</v>
      </c>
      <c r="M16" s="15">
        <v>1116.04</v>
      </c>
      <c r="N16" s="15">
        <v>1279.45</v>
      </c>
      <c r="O16" s="15">
        <f t="shared" ref="O16:O26" si="2">SUM(C16:N16)</f>
        <v>21557.91</v>
      </c>
    </row>
    <row r="17" spans="1:15" s="6" customFormat="1" ht="15" customHeight="1" x14ac:dyDescent="0.2">
      <c r="A17" s="11" t="s">
        <v>35</v>
      </c>
      <c r="B17" s="12" t="s">
        <v>36</v>
      </c>
      <c r="C17" s="15">
        <v>-2389.5700000000002</v>
      </c>
      <c r="D17" s="15">
        <v>-2497.4499999999998</v>
      </c>
      <c r="E17" s="15">
        <v>-2635.42</v>
      </c>
      <c r="F17" s="15">
        <v>-3088.28</v>
      </c>
      <c r="G17" s="15">
        <v>-2384.59</v>
      </c>
      <c r="H17" s="15">
        <v>-2310.17</v>
      </c>
      <c r="I17" s="15">
        <v>-1920.77</v>
      </c>
      <c r="J17" s="15">
        <v>-1833.4</v>
      </c>
      <c r="K17" s="15">
        <v>-1961.2</v>
      </c>
      <c r="L17" s="15">
        <v>-1211.74</v>
      </c>
      <c r="M17" s="15">
        <v>-1681.9</v>
      </c>
      <c r="N17" s="15">
        <v>-1119.67</v>
      </c>
      <c r="O17" s="15">
        <f t="shared" si="2"/>
        <v>-25034.160000000003</v>
      </c>
    </row>
    <row r="18" spans="1:15" s="6" customFormat="1" ht="15" customHeight="1" x14ac:dyDescent="0.2">
      <c r="A18" s="11" t="s">
        <v>37</v>
      </c>
      <c r="B18" s="12" t="s">
        <v>38</v>
      </c>
      <c r="C18" s="15">
        <v>270</v>
      </c>
      <c r="D18" s="15">
        <v>400</v>
      </c>
      <c r="E18" s="15">
        <v>440</v>
      </c>
      <c r="F18" s="15">
        <v>440</v>
      </c>
      <c r="G18" s="15">
        <v>480</v>
      </c>
      <c r="H18" s="15">
        <v>200</v>
      </c>
      <c r="I18" s="15">
        <v>320</v>
      </c>
      <c r="J18" s="15">
        <v>440</v>
      </c>
      <c r="K18" s="15">
        <v>440</v>
      </c>
      <c r="L18" s="15">
        <v>550</v>
      </c>
      <c r="M18" s="15">
        <v>790</v>
      </c>
      <c r="N18" s="15">
        <v>550</v>
      </c>
      <c r="O18" s="15">
        <f t="shared" si="2"/>
        <v>5320</v>
      </c>
    </row>
    <row r="19" spans="1:15" s="6" customFormat="1" ht="15" customHeight="1" x14ac:dyDescent="0.2">
      <c r="A19" s="11" t="s">
        <v>39</v>
      </c>
      <c r="B19" s="12" t="s">
        <v>40</v>
      </c>
      <c r="C19" s="15">
        <v>30</v>
      </c>
      <c r="D19" s="15">
        <v>30</v>
      </c>
      <c r="E19" s="15">
        <v>30</v>
      </c>
      <c r="F19" s="15">
        <v>30</v>
      </c>
      <c r="G19" s="15">
        <v>30</v>
      </c>
      <c r="H19" s="15">
        <v>30</v>
      </c>
      <c r="I19" s="15">
        <v>30</v>
      </c>
      <c r="J19" s="15">
        <v>30</v>
      </c>
      <c r="K19" s="15">
        <v>30</v>
      </c>
      <c r="L19" s="15">
        <v>30</v>
      </c>
      <c r="M19" s="15">
        <v>30</v>
      </c>
      <c r="N19" s="15">
        <v>30</v>
      </c>
      <c r="O19" s="15">
        <f t="shared" si="2"/>
        <v>360</v>
      </c>
    </row>
    <row r="20" spans="1:15" s="6" customFormat="1" ht="15" customHeight="1" x14ac:dyDescent="0.2">
      <c r="A20" s="11" t="s">
        <v>41</v>
      </c>
      <c r="B20" s="12" t="s">
        <v>42</v>
      </c>
      <c r="C20" s="15">
        <v>2580</v>
      </c>
      <c r="D20" s="15">
        <v>3070</v>
      </c>
      <c r="E20" s="15">
        <v>2587.39</v>
      </c>
      <c r="F20" s="15">
        <v>-409.26</v>
      </c>
      <c r="G20" s="15">
        <v>2484.91</v>
      </c>
      <c r="H20" s="15">
        <v>2595</v>
      </c>
      <c r="I20" s="15">
        <v>2545</v>
      </c>
      <c r="J20" s="15">
        <v>1815</v>
      </c>
      <c r="K20" s="15">
        <v>2090</v>
      </c>
      <c r="L20" s="15">
        <v>934</v>
      </c>
      <c r="M20" s="15">
        <v>145.28</v>
      </c>
      <c r="N20" s="15">
        <v>1533</v>
      </c>
      <c r="O20" s="15">
        <f t="shared" si="2"/>
        <v>21970.32</v>
      </c>
    </row>
    <row r="21" spans="1:15" s="6" customFormat="1" ht="15" customHeight="1" x14ac:dyDescent="0.2">
      <c r="A21" s="11" t="s">
        <v>43</v>
      </c>
      <c r="B21" s="12" t="s">
        <v>44</v>
      </c>
      <c r="C21" s="15">
        <v>321.5</v>
      </c>
      <c r="D21" s="15">
        <v>390</v>
      </c>
      <c r="E21" s="15">
        <v>170</v>
      </c>
      <c r="F21" s="15">
        <v>385.62</v>
      </c>
      <c r="G21" s="15">
        <v>290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f t="shared" si="2"/>
        <v>1557.12</v>
      </c>
    </row>
    <row r="22" spans="1:15" s="6" customFormat="1" ht="15" customHeight="1" x14ac:dyDescent="0.2">
      <c r="A22" s="11" t="s">
        <v>45</v>
      </c>
      <c r="B22" s="12" t="s">
        <v>46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35</v>
      </c>
      <c r="K22" s="15">
        <v>0</v>
      </c>
      <c r="L22" s="15">
        <v>0</v>
      </c>
      <c r="M22" s="15">
        <v>0</v>
      </c>
      <c r="N22" s="15">
        <v>35</v>
      </c>
      <c r="O22" s="15">
        <f t="shared" si="2"/>
        <v>70</v>
      </c>
    </row>
    <row r="23" spans="1:15" s="6" customFormat="1" ht="15" customHeight="1" x14ac:dyDescent="0.2">
      <c r="A23" s="11" t="s">
        <v>47</v>
      </c>
      <c r="B23" s="12" t="s">
        <v>48</v>
      </c>
      <c r="C23" s="15">
        <v>1402.67</v>
      </c>
      <c r="D23" s="15">
        <v>1119.81</v>
      </c>
      <c r="E23" s="15">
        <v>850.13</v>
      </c>
      <c r="F23" s="15">
        <v>1754.87</v>
      </c>
      <c r="G23" s="15">
        <v>360.24</v>
      </c>
      <c r="H23" s="15">
        <v>132</v>
      </c>
      <c r="I23" s="15">
        <v>711.36</v>
      </c>
      <c r="J23" s="15">
        <v>583.35</v>
      </c>
      <c r="K23" s="15">
        <v>401.83</v>
      </c>
      <c r="L23" s="15">
        <v>573.61</v>
      </c>
      <c r="M23" s="15">
        <v>642.86</v>
      </c>
      <c r="N23" s="15">
        <v>1150</v>
      </c>
      <c r="O23" s="15">
        <f t="shared" si="2"/>
        <v>9682.73</v>
      </c>
    </row>
    <row r="24" spans="1:15" s="6" customFormat="1" ht="15" customHeight="1" x14ac:dyDescent="0.2">
      <c r="A24" s="11" t="s">
        <v>49</v>
      </c>
      <c r="B24" s="12" t="s">
        <v>50</v>
      </c>
      <c r="C24" s="15">
        <v>850</v>
      </c>
      <c r="D24" s="15">
        <v>503.84</v>
      </c>
      <c r="E24" s="15">
        <v>925</v>
      </c>
      <c r="F24" s="15">
        <v>125</v>
      </c>
      <c r="G24" s="15">
        <v>875</v>
      </c>
      <c r="H24" s="15">
        <v>574.1</v>
      </c>
      <c r="I24" s="15">
        <v>675</v>
      </c>
      <c r="J24" s="15">
        <v>475</v>
      </c>
      <c r="K24" s="15">
        <v>475</v>
      </c>
      <c r="L24" s="15">
        <v>450</v>
      </c>
      <c r="M24" s="15">
        <v>225</v>
      </c>
      <c r="N24" s="15">
        <v>600</v>
      </c>
      <c r="O24" s="15">
        <f t="shared" si="2"/>
        <v>6752.9400000000005</v>
      </c>
    </row>
    <row r="25" spans="1:15" s="6" customFormat="1" ht="15" customHeight="1" x14ac:dyDescent="0.2">
      <c r="A25" s="11" t="s">
        <v>51</v>
      </c>
      <c r="B25" s="12" t="s">
        <v>52</v>
      </c>
      <c r="C25" s="15">
        <v>-3000.82</v>
      </c>
      <c r="D25" s="15">
        <v>0</v>
      </c>
      <c r="E25" s="15">
        <v>0</v>
      </c>
      <c r="F25" s="15">
        <v>-1238</v>
      </c>
      <c r="G25" s="15">
        <v>0</v>
      </c>
      <c r="H25" s="15">
        <v>-2698.97</v>
      </c>
      <c r="I25" s="15">
        <v>-5085.3</v>
      </c>
      <c r="J25" s="15">
        <v>-4640.1000000000004</v>
      </c>
      <c r="K25" s="15">
        <v>-2835.61</v>
      </c>
      <c r="L25" s="15">
        <v>-6201.03</v>
      </c>
      <c r="M25" s="15">
        <v>-7079.59</v>
      </c>
      <c r="N25" s="15">
        <v>-6151.55</v>
      </c>
      <c r="O25" s="15">
        <f t="shared" si="2"/>
        <v>-38930.97</v>
      </c>
    </row>
    <row r="26" spans="1:15" s="6" customFormat="1" ht="15" customHeight="1" x14ac:dyDescent="0.2">
      <c r="A26" s="11" t="s">
        <v>53</v>
      </c>
      <c r="B26" s="12" t="s">
        <v>54</v>
      </c>
      <c r="C26" s="16">
        <v>0</v>
      </c>
      <c r="D26" s="16">
        <v>60</v>
      </c>
      <c r="E26" s="16">
        <v>748.72</v>
      </c>
      <c r="F26" s="16">
        <v>1356.55</v>
      </c>
      <c r="G26" s="16">
        <v>276</v>
      </c>
      <c r="H26" s="16">
        <v>399.46</v>
      </c>
      <c r="I26" s="16">
        <v>557.86</v>
      </c>
      <c r="J26" s="16">
        <v>1554.28</v>
      </c>
      <c r="K26" s="16">
        <v>846.62</v>
      </c>
      <c r="L26" s="16">
        <v>1141.6199999999999</v>
      </c>
      <c r="M26" s="16">
        <v>1369.69</v>
      </c>
      <c r="N26" s="16">
        <v>900.86</v>
      </c>
      <c r="O26" s="15">
        <f t="shared" si="2"/>
        <v>9211.66</v>
      </c>
    </row>
    <row r="27" spans="1:15" s="6" customFormat="1" ht="15" customHeight="1" x14ac:dyDescent="0.2">
      <c r="A27" s="9" t="s">
        <v>55</v>
      </c>
      <c r="B27" s="10" t="s">
        <v>56</v>
      </c>
      <c r="C27" s="17">
        <f>SUM(C15:C26)</f>
        <v>2561.2299999999991</v>
      </c>
      <c r="D27" s="17">
        <f t="shared" ref="D27:O27" si="3">SUM(D15:D26)</f>
        <v>5710.52</v>
      </c>
      <c r="E27" s="17">
        <f t="shared" si="3"/>
        <v>5883.2</v>
      </c>
      <c r="F27" s="17">
        <f t="shared" si="3"/>
        <v>1740.4299999999996</v>
      </c>
      <c r="G27" s="17">
        <f t="shared" si="3"/>
        <v>4720.63</v>
      </c>
      <c r="H27" s="17">
        <f t="shared" si="3"/>
        <v>647.04</v>
      </c>
      <c r="I27" s="17">
        <f t="shared" si="3"/>
        <v>-761.46000000000015</v>
      </c>
      <c r="J27" s="17">
        <f t="shared" si="3"/>
        <v>-129.73000000000025</v>
      </c>
      <c r="K27" s="17">
        <f t="shared" si="3"/>
        <v>578.85</v>
      </c>
      <c r="L27" s="17">
        <f t="shared" si="3"/>
        <v>-2597.6299999999997</v>
      </c>
      <c r="M27" s="17">
        <f t="shared" si="3"/>
        <v>-4442.6200000000008</v>
      </c>
      <c r="N27" s="17">
        <f t="shared" si="3"/>
        <v>-992.91000000000042</v>
      </c>
      <c r="O27" s="17">
        <f t="shared" si="3"/>
        <v>12917.55</v>
      </c>
    </row>
    <row r="28" spans="1:15" ht="15" customHeight="1" x14ac:dyDescent="0.2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s="6" customFormat="1" ht="15" customHeight="1" x14ac:dyDescent="0.2">
      <c r="A29" s="9" t="s">
        <v>57</v>
      </c>
      <c r="B29" s="10" t="s">
        <v>58</v>
      </c>
      <c r="C29" s="17">
        <f>C12+C27</f>
        <v>105906.7</v>
      </c>
      <c r="D29" s="17">
        <f t="shared" ref="D29:O29" si="4">D12+D27</f>
        <v>104755.63</v>
      </c>
      <c r="E29" s="17">
        <f t="shared" si="4"/>
        <v>104513.56999999999</v>
      </c>
      <c r="F29" s="17">
        <f t="shared" si="4"/>
        <v>101065.49999999999</v>
      </c>
      <c r="G29" s="17">
        <f t="shared" si="4"/>
        <v>102289.53</v>
      </c>
      <c r="H29" s="17">
        <f t="shared" si="4"/>
        <v>101705.29999999999</v>
      </c>
      <c r="I29" s="17">
        <f t="shared" si="4"/>
        <v>99273.329999999987</v>
      </c>
      <c r="J29" s="17">
        <f t="shared" si="4"/>
        <v>98247.35</v>
      </c>
      <c r="K29" s="17">
        <f t="shared" si="4"/>
        <v>103153.31</v>
      </c>
      <c r="L29" s="17">
        <f t="shared" si="4"/>
        <v>100336.51</v>
      </c>
      <c r="M29" s="17">
        <f t="shared" si="4"/>
        <v>98359.23</v>
      </c>
      <c r="N29" s="17">
        <f t="shared" si="4"/>
        <v>103742.53</v>
      </c>
      <c r="O29" s="17">
        <f t="shared" si="4"/>
        <v>1223348.49</v>
      </c>
    </row>
    <row r="30" spans="1:15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6" customFormat="1" ht="15" customHeight="1" x14ac:dyDescent="0.2">
      <c r="A31" s="9" t="s">
        <v>59</v>
      </c>
      <c r="B31" s="10" t="s">
        <v>60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s="6" customFormat="1" ht="15" customHeight="1" x14ac:dyDescent="0.2">
      <c r="A32" s="11" t="s">
        <v>61</v>
      </c>
      <c r="B32" s="12" t="s">
        <v>62</v>
      </c>
      <c r="C32" s="15">
        <v>124.58</v>
      </c>
      <c r="D32" s="15">
        <v>291.22000000000003</v>
      </c>
      <c r="E32" s="15">
        <v>206.09</v>
      </c>
      <c r="F32" s="15">
        <v>653.02</v>
      </c>
      <c r="G32" s="15">
        <v>0</v>
      </c>
      <c r="H32" s="15">
        <v>963.54</v>
      </c>
      <c r="I32" s="15">
        <v>0</v>
      </c>
      <c r="J32" s="15">
        <v>0</v>
      </c>
      <c r="K32" s="15">
        <v>156.88999999999999</v>
      </c>
      <c r="L32" s="15">
        <v>147.47</v>
      </c>
      <c r="M32" s="15">
        <v>0</v>
      </c>
      <c r="N32" s="15">
        <v>0</v>
      </c>
      <c r="O32" s="15">
        <f>SUM(C32:N32)</f>
        <v>2542.8099999999995</v>
      </c>
    </row>
    <row r="33" spans="1:15" s="6" customFormat="1" ht="15" customHeight="1" x14ac:dyDescent="0.2">
      <c r="A33" s="11" t="s">
        <v>63</v>
      </c>
      <c r="B33" s="12" t="s">
        <v>64</v>
      </c>
      <c r="C33" s="15">
        <v>44.12</v>
      </c>
      <c r="D33" s="15">
        <v>44.12</v>
      </c>
      <c r="E33" s="15">
        <v>44.12</v>
      </c>
      <c r="F33" s="15">
        <v>44.12</v>
      </c>
      <c r="G33" s="15">
        <v>44.12</v>
      </c>
      <c r="H33" s="15">
        <v>44.12</v>
      </c>
      <c r="I33" s="15">
        <v>44.12</v>
      </c>
      <c r="J33" s="15">
        <v>44.12</v>
      </c>
      <c r="K33" s="15">
        <v>46.52</v>
      </c>
      <c r="L33" s="15">
        <v>46.52</v>
      </c>
      <c r="M33" s="15">
        <v>46.52</v>
      </c>
      <c r="N33" s="15">
        <v>46.52</v>
      </c>
      <c r="O33" s="15">
        <f t="shared" ref="O33:O64" si="5">SUM(C33:N33)</f>
        <v>539.04</v>
      </c>
    </row>
    <row r="34" spans="1:15" s="6" customFormat="1" ht="15" customHeight="1" x14ac:dyDescent="0.2">
      <c r="A34" s="11" t="s">
        <v>65</v>
      </c>
      <c r="B34" s="12" t="s">
        <v>66</v>
      </c>
      <c r="C34" s="15">
        <v>105.6</v>
      </c>
      <c r="D34" s="15">
        <v>158.4</v>
      </c>
      <c r="E34" s="15">
        <v>243.27</v>
      </c>
      <c r="F34" s="15">
        <v>199.36</v>
      </c>
      <c r="G34" s="15">
        <v>0</v>
      </c>
      <c r="H34" s="15">
        <v>905.62</v>
      </c>
      <c r="I34" s="15">
        <v>0</v>
      </c>
      <c r="J34" s="15">
        <v>0</v>
      </c>
      <c r="K34" s="15">
        <v>157.97999999999999</v>
      </c>
      <c r="L34" s="15">
        <v>264.89</v>
      </c>
      <c r="M34" s="15">
        <v>160.56</v>
      </c>
      <c r="N34" s="15">
        <v>108.66</v>
      </c>
      <c r="O34" s="15">
        <f t="shared" si="5"/>
        <v>2304.3399999999997</v>
      </c>
    </row>
    <row r="35" spans="1:15" s="6" customFormat="1" ht="15" customHeight="1" x14ac:dyDescent="0.2">
      <c r="A35" s="11" t="s">
        <v>67</v>
      </c>
      <c r="B35" s="12" t="s">
        <v>68</v>
      </c>
      <c r="C35" s="15">
        <v>456.12</v>
      </c>
      <c r="D35" s="15">
        <v>868.8</v>
      </c>
      <c r="E35" s="15">
        <v>238.92</v>
      </c>
      <c r="F35" s="15">
        <v>684.18</v>
      </c>
      <c r="G35" s="15">
        <v>0</v>
      </c>
      <c r="H35" s="15">
        <v>390.96</v>
      </c>
      <c r="I35" s="15">
        <v>0</v>
      </c>
      <c r="J35" s="15">
        <v>787.36</v>
      </c>
      <c r="K35" s="15">
        <v>545.08000000000004</v>
      </c>
      <c r="L35" s="15">
        <v>300.72000000000003</v>
      </c>
      <c r="M35" s="15">
        <v>828.53</v>
      </c>
      <c r="N35" s="15">
        <v>526.72</v>
      </c>
      <c r="O35" s="15">
        <f t="shared" si="5"/>
        <v>5627.39</v>
      </c>
    </row>
    <row r="36" spans="1:15" s="6" customFormat="1" ht="15" customHeight="1" x14ac:dyDescent="0.2">
      <c r="A36" s="11" t="s">
        <v>69</v>
      </c>
      <c r="B36" s="12" t="s">
        <v>70</v>
      </c>
      <c r="C36" s="15">
        <v>245.84</v>
      </c>
      <c r="D36" s="15">
        <v>107.56</v>
      </c>
      <c r="E36" s="15">
        <v>145.13</v>
      </c>
      <c r="F36" s="15">
        <v>130.32</v>
      </c>
      <c r="G36" s="15">
        <v>0</v>
      </c>
      <c r="H36" s="15">
        <v>608.38</v>
      </c>
      <c r="I36" s="15">
        <v>0</v>
      </c>
      <c r="J36" s="15">
        <v>0</v>
      </c>
      <c r="K36" s="15">
        <v>137.5</v>
      </c>
      <c r="L36" s="15">
        <v>447.35</v>
      </c>
      <c r="M36" s="15">
        <v>429.93</v>
      </c>
      <c r="N36" s="15">
        <v>0</v>
      </c>
      <c r="O36" s="15">
        <f t="shared" si="5"/>
        <v>2252.0099999999998</v>
      </c>
    </row>
    <row r="37" spans="1:15" s="6" customFormat="1" ht="15" customHeight="1" x14ac:dyDescent="0.2">
      <c r="A37" s="11" t="s">
        <v>71</v>
      </c>
      <c r="B37" s="12" t="s">
        <v>72</v>
      </c>
      <c r="C37" s="15">
        <v>70.09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26.15</v>
      </c>
      <c r="L37" s="15">
        <v>0</v>
      </c>
      <c r="M37" s="15">
        <v>0</v>
      </c>
      <c r="N37" s="15">
        <v>0</v>
      </c>
      <c r="O37" s="15">
        <f t="shared" si="5"/>
        <v>96.240000000000009</v>
      </c>
    </row>
    <row r="38" spans="1:15" s="6" customFormat="1" ht="15" customHeight="1" x14ac:dyDescent="0.2">
      <c r="A38" s="11" t="s">
        <v>73</v>
      </c>
      <c r="B38" s="12" t="s">
        <v>74</v>
      </c>
      <c r="C38" s="15">
        <v>161.59</v>
      </c>
      <c r="D38" s="15">
        <v>138.13999999999999</v>
      </c>
      <c r="E38" s="15">
        <v>0</v>
      </c>
      <c r="F38" s="15">
        <v>0</v>
      </c>
      <c r="G38" s="15">
        <v>0</v>
      </c>
      <c r="H38" s="15">
        <v>146.94999999999999</v>
      </c>
      <c r="I38" s="15">
        <v>0</v>
      </c>
      <c r="J38" s="15">
        <v>582.25</v>
      </c>
      <c r="K38" s="15">
        <v>102.96</v>
      </c>
      <c r="L38" s="15">
        <v>87.91</v>
      </c>
      <c r="M38" s="15">
        <v>114.24</v>
      </c>
      <c r="N38" s="15">
        <v>0</v>
      </c>
      <c r="O38" s="15">
        <f t="shared" si="5"/>
        <v>1334.0400000000002</v>
      </c>
    </row>
    <row r="39" spans="1:15" s="6" customFormat="1" ht="15" customHeight="1" x14ac:dyDescent="0.2">
      <c r="A39" s="11" t="s">
        <v>75</v>
      </c>
      <c r="B39" s="12" t="s">
        <v>76</v>
      </c>
      <c r="C39" s="15">
        <v>122.14</v>
      </c>
      <c r="D39" s="15">
        <v>166.92</v>
      </c>
      <c r="E39" s="15">
        <v>159.62</v>
      </c>
      <c r="F39" s="15">
        <v>382.6</v>
      </c>
      <c r="G39" s="15">
        <v>0</v>
      </c>
      <c r="H39" s="15">
        <v>422.71</v>
      </c>
      <c r="I39" s="15">
        <v>0</v>
      </c>
      <c r="J39" s="15">
        <v>0</v>
      </c>
      <c r="K39" s="15">
        <v>234.52</v>
      </c>
      <c r="L39" s="15">
        <v>347.54</v>
      </c>
      <c r="M39" s="15">
        <v>261.60000000000002</v>
      </c>
      <c r="N39" s="15">
        <v>0</v>
      </c>
      <c r="O39" s="15">
        <f t="shared" si="5"/>
        <v>2097.65</v>
      </c>
    </row>
    <row r="40" spans="1:15" s="6" customFormat="1" ht="15" customHeight="1" x14ac:dyDescent="0.2">
      <c r="A40" s="11" t="s">
        <v>77</v>
      </c>
      <c r="B40" s="12" t="s">
        <v>78</v>
      </c>
      <c r="C40" s="15">
        <v>275.91000000000003</v>
      </c>
      <c r="D40" s="15">
        <v>339.92</v>
      </c>
      <c r="E40" s="15">
        <v>379.49</v>
      </c>
      <c r="F40" s="15">
        <v>759.11</v>
      </c>
      <c r="G40" s="15">
        <v>0</v>
      </c>
      <c r="H40" s="15">
        <v>275.87</v>
      </c>
      <c r="I40" s="15">
        <v>0</v>
      </c>
      <c r="J40" s="15">
        <v>0</v>
      </c>
      <c r="K40" s="15">
        <v>1011.3</v>
      </c>
      <c r="L40" s="15">
        <v>761.77</v>
      </c>
      <c r="M40" s="15">
        <v>805.45</v>
      </c>
      <c r="N40" s="15">
        <v>526.72</v>
      </c>
      <c r="O40" s="15">
        <f t="shared" si="5"/>
        <v>5135.5400000000009</v>
      </c>
    </row>
    <row r="41" spans="1:15" s="6" customFormat="1" ht="15" customHeight="1" x14ac:dyDescent="0.2">
      <c r="A41" s="11" t="s">
        <v>79</v>
      </c>
      <c r="B41" s="12" t="s">
        <v>80</v>
      </c>
      <c r="C41" s="15">
        <v>0</v>
      </c>
      <c r="D41" s="15">
        <v>0</v>
      </c>
      <c r="E41" s="15">
        <v>0</v>
      </c>
      <c r="F41" s="15">
        <v>134.94999999999999</v>
      </c>
      <c r="G41" s="15">
        <v>0</v>
      </c>
      <c r="H41" s="15">
        <v>529.75</v>
      </c>
      <c r="I41" s="15">
        <v>0</v>
      </c>
      <c r="J41" s="15">
        <v>0</v>
      </c>
      <c r="K41" s="15">
        <v>0</v>
      </c>
      <c r="L41" s="15">
        <v>296.33999999999997</v>
      </c>
      <c r="M41" s="15">
        <v>0</v>
      </c>
      <c r="N41" s="15">
        <v>0</v>
      </c>
      <c r="O41" s="15">
        <f t="shared" si="5"/>
        <v>961.04</v>
      </c>
    </row>
    <row r="42" spans="1:15" s="6" customFormat="1" ht="15" customHeight="1" x14ac:dyDescent="0.2">
      <c r="A42" s="11" t="s">
        <v>81</v>
      </c>
      <c r="B42" s="12" t="s">
        <v>82</v>
      </c>
      <c r="C42" s="15">
        <v>577.79999999999995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135.58000000000001</v>
      </c>
      <c r="L42" s="15">
        <v>164.37</v>
      </c>
      <c r="M42" s="15">
        <v>87.43</v>
      </c>
      <c r="N42" s="15">
        <v>0</v>
      </c>
      <c r="O42" s="15">
        <f t="shared" si="5"/>
        <v>965.18000000000006</v>
      </c>
    </row>
    <row r="43" spans="1:15" s="6" customFormat="1" ht="15" customHeight="1" x14ac:dyDescent="0.2">
      <c r="A43" s="11" t="s">
        <v>83</v>
      </c>
      <c r="B43" s="12" t="s">
        <v>84</v>
      </c>
      <c r="C43" s="15">
        <v>223.29</v>
      </c>
      <c r="D43" s="15">
        <v>174.85</v>
      </c>
      <c r="E43" s="15">
        <v>0</v>
      </c>
      <c r="F43" s="15">
        <v>0</v>
      </c>
      <c r="G43" s="15">
        <v>0</v>
      </c>
      <c r="H43" s="15">
        <v>326.77</v>
      </c>
      <c r="I43" s="15">
        <v>0</v>
      </c>
      <c r="J43" s="15">
        <v>0</v>
      </c>
      <c r="K43" s="15">
        <v>146.77000000000001</v>
      </c>
      <c r="L43" s="15">
        <v>155.97999999999999</v>
      </c>
      <c r="M43" s="15">
        <v>147.13</v>
      </c>
      <c r="N43" s="15">
        <v>0</v>
      </c>
      <c r="O43" s="15">
        <f t="shared" si="5"/>
        <v>1174.79</v>
      </c>
    </row>
    <row r="44" spans="1:15" s="6" customFormat="1" ht="15" customHeight="1" x14ac:dyDescent="0.2">
      <c r="A44" s="11" t="s">
        <v>85</v>
      </c>
      <c r="B44" s="12" t="s">
        <v>86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162.49</v>
      </c>
      <c r="I44" s="15">
        <v>0</v>
      </c>
      <c r="J44" s="15">
        <v>0</v>
      </c>
      <c r="K44" s="15">
        <v>0</v>
      </c>
      <c r="L44" s="15">
        <v>227.37</v>
      </c>
      <c r="M44" s="15">
        <v>0</v>
      </c>
      <c r="N44" s="15">
        <v>0</v>
      </c>
      <c r="O44" s="15">
        <f t="shared" si="5"/>
        <v>389.86</v>
      </c>
    </row>
    <row r="45" spans="1:15" s="6" customFormat="1" ht="15" customHeight="1" x14ac:dyDescent="0.2">
      <c r="A45" s="11" t="s">
        <v>87</v>
      </c>
      <c r="B45" s="12" t="s">
        <v>88</v>
      </c>
      <c r="C45" s="15">
        <v>1781</v>
      </c>
      <c r="D45" s="15">
        <v>282.5</v>
      </c>
      <c r="E45" s="15">
        <v>145.5</v>
      </c>
      <c r="F45" s="15">
        <v>3247.7</v>
      </c>
      <c r="G45" s="15">
        <v>13.96</v>
      </c>
      <c r="H45" s="15">
        <v>754.75</v>
      </c>
      <c r="I45" s="15">
        <v>540.80999999999995</v>
      </c>
      <c r="J45" s="15">
        <v>538</v>
      </c>
      <c r="K45" s="15">
        <v>202.25</v>
      </c>
      <c r="L45" s="15">
        <v>591.76</v>
      </c>
      <c r="M45" s="15">
        <v>360.39</v>
      </c>
      <c r="N45" s="15">
        <v>598.64</v>
      </c>
      <c r="O45" s="15">
        <f t="shared" si="5"/>
        <v>9057.2599999999984</v>
      </c>
    </row>
    <row r="46" spans="1:15" s="6" customFormat="1" ht="15" customHeight="1" x14ac:dyDescent="0.2">
      <c r="A46" s="11" t="s">
        <v>89</v>
      </c>
      <c r="B46" s="12" t="s">
        <v>90</v>
      </c>
      <c r="C46" s="15">
        <v>65.36</v>
      </c>
      <c r="D46" s="15">
        <v>127.17</v>
      </c>
      <c r="E46" s="15">
        <v>426.22</v>
      </c>
      <c r="F46" s="15">
        <v>203.82</v>
      </c>
      <c r="G46" s="15">
        <v>0</v>
      </c>
      <c r="H46" s="15">
        <v>518.5</v>
      </c>
      <c r="I46" s="15">
        <v>0</v>
      </c>
      <c r="J46" s="15">
        <v>0</v>
      </c>
      <c r="K46" s="15">
        <v>607.29</v>
      </c>
      <c r="L46" s="15">
        <v>233.6</v>
      </c>
      <c r="M46" s="15">
        <v>348.79</v>
      </c>
      <c r="N46" s="15">
        <v>0</v>
      </c>
      <c r="O46" s="15">
        <f t="shared" si="5"/>
        <v>2530.75</v>
      </c>
    </row>
    <row r="47" spans="1:15" s="6" customFormat="1" ht="15" customHeight="1" x14ac:dyDescent="0.2">
      <c r="A47" s="11" t="s">
        <v>91</v>
      </c>
      <c r="B47" s="12" t="s">
        <v>92</v>
      </c>
      <c r="C47" s="15">
        <v>72.81</v>
      </c>
      <c r="D47" s="15">
        <v>212.98</v>
      </c>
      <c r="E47" s="15">
        <v>31.48</v>
      </c>
      <c r="F47" s="15">
        <v>330.09</v>
      </c>
      <c r="G47" s="15">
        <v>0</v>
      </c>
      <c r="H47" s="15">
        <v>176.39</v>
      </c>
      <c r="I47" s="15">
        <v>0</v>
      </c>
      <c r="J47" s="15">
        <v>0</v>
      </c>
      <c r="K47" s="15">
        <v>0</v>
      </c>
      <c r="L47" s="15">
        <v>79.66</v>
      </c>
      <c r="M47" s="15">
        <v>101</v>
      </c>
      <c r="N47" s="15">
        <v>87.91</v>
      </c>
      <c r="O47" s="15">
        <f t="shared" si="5"/>
        <v>1092.32</v>
      </c>
    </row>
    <row r="48" spans="1:15" s="6" customFormat="1" ht="15" customHeight="1" x14ac:dyDescent="0.2">
      <c r="A48" s="11" t="s">
        <v>93</v>
      </c>
      <c r="B48" s="12" t="s">
        <v>94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53.46</v>
      </c>
      <c r="O48" s="15">
        <f t="shared" si="5"/>
        <v>53.46</v>
      </c>
    </row>
    <row r="49" spans="1:15" s="6" customFormat="1" ht="15" customHeight="1" x14ac:dyDescent="0.2">
      <c r="A49" s="11" t="s">
        <v>95</v>
      </c>
      <c r="B49" s="12" t="s">
        <v>96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6.2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f t="shared" si="5"/>
        <v>6.2</v>
      </c>
    </row>
    <row r="50" spans="1:15" s="6" customFormat="1" ht="15" customHeight="1" x14ac:dyDescent="0.2">
      <c r="A50" s="11" t="s">
        <v>97</v>
      </c>
      <c r="B50" s="12" t="s">
        <v>98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22.24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f t="shared" si="5"/>
        <v>22.24</v>
      </c>
    </row>
    <row r="51" spans="1:15" s="6" customFormat="1" ht="15" customHeight="1" x14ac:dyDescent="0.2">
      <c r="A51" s="11" t="s">
        <v>99</v>
      </c>
      <c r="B51" s="12" t="s">
        <v>100</v>
      </c>
      <c r="C51" s="15">
        <v>0</v>
      </c>
      <c r="D51" s="15">
        <v>0</v>
      </c>
      <c r="E51" s="15">
        <v>122.89</v>
      </c>
      <c r="F51" s="15">
        <v>39.4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f t="shared" si="5"/>
        <v>162.29</v>
      </c>
    </row>
    <row r="52" spans="1:15" s="6" customFormat="1" ht="15" customHeight="1" x14ac:dyDescent="0.2">
      <c r="A52" s="11" t="s">
        <v>101</v>
      </c>
      <c r="B52" s="12" t="s">
        <v>102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36.700000000000003</v>
      </c>
      <c r="I52" s="15">
        <v>0</v>
      </c>
      <c r="J52" s="15">
        <v>0</v>
      </c>
      <c r="K52" s="15">
        <v>116.36</v>
      </c>
      <c r="L52" s="15">
        <v>0</v>
      </c>
      <c r="M52" s="15">
        <v>0</v>
      </c>
      <c r="N52" s="15">
        <v>0</v>
      </c>
      <c r="O52" s="15">
        <f t="shared" si="5"/>
        <v>153.06</v>
      </c>
    </row>
    <row r="53" spans="1:15" s="6" customFormat="1" ht="15" customHeight="1" x14ac:dyDescent="0.2">
      <c r="A53" s="11" t="s">
        <v>103</v>
      </c>
      <c r="B53" s="12" t="s">
        <v>104</v>
      </c>
      <c r="C53" s="15">
        <v>0</v>
      </c>
      <c r="D53" s="15">
        <v>0</v>
      </c>
      <c r="E53" s="15">
        <v>0</v>
      </c>
      <c r="F53" s="15">
        <v>0</v>
      </c>
      <c r="G53" s="15">
        <v>152</v>
      </c>
      <c r="H53" s="15">
        <v>0</v>
      </c>
      <c r="I53" s="15">
        <v>233</v>
      </c>
      <c r="J53" s="15">
        <v>157.97</v>
      </c>
      <c r="K53" s="15">
        <v>571.91999999999996</v>
      </c>
      <c r="L53" s="15">
        <v>129</v>
      </c>
      <c r="M53" s="15">
        <v>0</v>
      </c>
      <c r="N53" s="15">
        <v>193.5</v>
      </c>
      <c r="O53" s="15">
        <f t="shared" si="5"/>
        <v>1437.3899999999999</v>
      </c>
    </row>
    <row r="54" spans="1:15" s="6" customFormat="1" ht="15" customHeight="1" x14ac:dyDescent="0.2">
      <c r="A54" s="11" t="s">
        <v>105</v>
      </c>
      <c r="B54" s="12" t="s">
        <v>106</v>
      </c>
      <c r="C54" s="15">
        <v>119.34</v>
      </c>
      <c r="D54" s="15">
        <v>180.48</v>
      </c>
      <c r="E54" s="15">
        <v>25.3</v>
      </c>
      <c r="F54" s="15">
        <v>137.03</v>
      </c>
      <c r="G54" s="15">
        <v>0</v>
      </c>
      <c r="H54" s="15">
        <v>0</v>
      </c>
      <c r="I54" s="15">
        <v>0</v>
      </c>
      <c r="J54" s="15">
        <v>18.18</v>
      </c>
      <c r="K54" s="15">
        <v>64.37</v>
      </c>
      <c r="L54" s="15">
        <v>75.22</v>
      </c>
      <c r="M54" s="15">
        <v>74.97</v>
      </c>
      <c r="N54" s="15">
        <v>0</v>
      </c>
      <c r="O54" s="15">
        <f t="shared" si="5"/>
        <v>694.8900000000001</v>
      </c>
    </row>
    <row r="55" spans="1:15" s="6" customFormat="1" ht="15" customHeight="1" x14ac:dyDescent="0.2">
      <c r="A55" s="11" t="s">
        <v>107</v>
      </c>
      <c r="B55" s="12" t="s">
        <v>108</v>
      </c>
      <c r="C55" s="15">
        <v>303.94</v>
      </c>
      <c r="D55" s="15">
        <v>632.51</v>
      </c>
      <c r="E55" s="15">
        <v>310.56</v>
      </c>
      <c r="F55" s="15">
        <v>0</v>
      </c>
      <c r="G55" s="15">
        <v>113.08</v>
      </c>
      <c r="H55" s="15">
        <v>0</v>
      </c>
      <c r="I55" s="15">
        <v>0</v>
      </c>
      <c r="J55" s="15">
        <v>0</v>
      </c>
      <c r="K55" s="15">
        <v>0</v>
      </c>
      <c r="L55" s="15">
        <v>141.16</v>
      </c>
      <c r="M55" s="15">
        <v>366.48</v>
      </c>
      <c r="N55" s="15">
        <v>0</v>
      </c>
      <c r="O55" s="15">
        <f t="shared" si="5"/>
        <v>1867.73</v>
      </c>
    </row>
    <row r="56" spans="1:15" s="6" customFormat="1" ht="15" customHeight="1" x14ac:dyDescent="0.2">
      <c r="A56" s="11" t="s">
        <v>109</v>
      </c>
      <c r="B56" s="12" t="s">
        <v>110</v>
      </c>
      <c r="C56" s="15">
        <v>0</v>
      </c>
      <c r="D56" s="15">
        <v>0</v>
      </c>
      <c r="E56" s="15">
        <v>0</v>
      </c>
      <c r="F56" s="15">
        <v>19.53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f t="shared" si="5"/>
        <v>19.53</v>
      </c>
    </row>
    <row r="57" spans="1:15" s="6" customFormat="1" ht="15" customHeight="1" x14ac:dyDescent="0.2">
      <c r="A57" s="11" t="s">
        <v>111</v>
      </c>
      <c r="B57" s="12" t="s">
        <v>112</v>
      </c>
      <c r="C57" s="15">
        <v>0</v>
      </c>
      <c r="D57" s="15">
        <v>0</v>
      </c>
      <c r="E57" s="15">
        <v>10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11</v>
      </c>
      <c r="L57" s="15">
        <v>11</v>
      </c>
      <c r="M57" s="15">
        <v>0</v>
      </c>
      <c r="N57" s="15">
        <v>0</v>
      </c>
      <c r="O57" s="15">
        <f t="shared" si="5"/>
        <v>32</v>
      </c>
    </row>
    <row r="58" spans="1:15" s="6" customFormat="1" ht="15" customHeight="1" x14ac:dyDescent="0.2">
      <c r="A58" s="11" t="s">
        <v>113</v>
      </c>
      <c r="B58" s="12" t="s">
        <v>114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380.69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f t="shared" si="5"/>
        <v>380.69</v>
      </c>
    </row>
    <row r="59" spans="1:15" s="6" customFormat="1" ht="15" customHeight="1" x14ac:dyDescent="0.2">
      <c r="A59" s="11" t="s">
        <v>115</v>
      </c>
      <c r="B59" s="12" t="s">
        <v>116</v>
      </c>
      <c r="C59" s="15">
        <v>1297.46</v>
      </c>
      <c r="D59" s="15">
        <v>315.3</v>
      </c>
      <c r="E59" s="15">
        <v>349.91</v>
      </c>
      <c r="F59" s="15">
        <v>280</v>
      </c>
      <c r="G59" s="15">
        <v>702.68</v>
      </c>
      <c r="H59" s="15">
        <v>734.11</v>
      </c>
      <c r="I59" s="15">
        <v>280</v>
      </c>
      <c r="J59" s="15">
        <v>538.66999999999996</v>
      </c>
      <c r="K59" s="15">
        <v>618.05999999999995</v>
      </c>
      <c r="L59" s="15">
        <v>368.95</v>
      </c>
      <c r="M59" s="15">
        <v>1107.03</v>
      </c>
      <c r="N59" s="15">
        <v>1865</v>
      </c>
      <c r="O59" s="15">
        <f t="shared" si="5"/>
        <v>8457.17</v>
      </c>
    </row>
    <row r="60" spans="1:15" s="6" customFormat="1" ht="15" customHeight="1" x14ac:dyDescent="0.2">
      <c r="A60" s="11" t="s">
        <v>117</v>
      </c>
      <c r="B60" s="12" t="s">
        <v>118</v>
      </c>
      <c r="C60" s="15">
        <v>600</v>
      </c>
      <c r="D60" s="15">
        <v>600</v>
      </c>
      <c r="E60" s="15">
        <v>600</v>
      </c>
      <c r="F60" s="15">
        <v>600</v>
      </c>
      <c r="G60" s="15">
        <v>600</v>
      </c>
      <c r="H60" s="15">
        <v>600</v>
      </c>
      <c r="I60" s="15">
        <v>600</v>
      </c>
      <c r="J60" s="15">
        <v>750</v>
      </c>
      <c r="K60" s="15">
        <v>600</v>
      </c>
      <c r="L60" s="15">
        <v>1280</v>
      </c>
      <c r="M60" s="15">
        <v>800</v>
      </c>
      <c r="N60" s="15">
        <v>800</v>
      </c>
      <c r="O60" s="15">
        <f t="shared" si="5"/>
        <v>8430</v>
      </c>
    </row>
    <row r="61" spans="1:15" s="6" customFormat="1" ht="15" customHeight="1" x14ac:dyDescent="0.2">
      <c r="A61" s="11" t="s">
        <v>119</v>
      </c>
      <c r="B61" s="12" t="s">
        <v>120</v>
      </c>
      <c r="C61" s="15">
        <v>1432.08</v>
      </c>
      <c r="D61" s="15">
        <v>1358.11</v>
      </c>
      <c r="E61" s="15">
        <v>1804.97</v>
      </c>
      <c r="F61" s="15">
        <v>1529.73</v>
      </c>
      <c r="G61" s="15">
        <v>912.12</v>
      </c>
      <c r="H61" s="15">
        <v>2955.56</v>
      </c>
      <c r="I61" s="15">
        <v>0</v>
      </c>
      <c r="J61" s="15">
        <v>302.94</v>
      </c>
      <c r="K61" s="15">
        <v>729.22</v>
      </c>
      <c r="L61" s="15">
        <v>1360.2</v>
      </c>
      <c r="M61" s="15">
        <v>1037.3599999999999</v>
      </c>
      <c r="N61" s="15">
        <v>548.92999999999995</v>
      </c>
      <c r="O61" s="15">
        <f t="shared" si="5"/>
        <v>13971.220000000001</v>
      </c>
    </row>
    <row r="62" spans="1:15" s="6" customFormat="1" ht="15" customHeight="1" x14ac:dyDescent="0.2">
      <c r="A62" s="11" t="s">
        <v>121</v>
      </c>
      <c r="B62" s="12" t="s">
        <v>122</v>
      </c>
      <c r="C62" s="15">
        <v>510</v>
      </c>
      <c r="D62" s="15">
        <v>625</v>
      </c>
      <c r="E62" s="15">
        <v>1010</v>
      </c>
      <c r="F62" s="15">
        <v>1245</v>
      </c>
      <c r="G62" s="15">
        <v>105</v>
      </c>
      <c r="H62" s="15">
        <v>800</v>
      </c>
      <c r="I62" s="15">
        <v>2000</v>
      </c>
      <c r="J62" s="15">
        <v>290</v>
      </c>
      <c r="K62" s="15">
        <v>755</v>
      </c>
      <c r="L62" s="15">
        <v>700</v>
      </c>
      <c r="M62" s="15">
        <v>970</v>
      </c>
      <c r="N62" s="15">
        <v>910</v>
      </c>
      <c r="O62" s="15">
        <f t="shared" si="5"/>
        <v>9920</v>
      </c>
    </row>
    <row r="63" spans="1:15" s="6" customFormat="1" ht="15" customHeight="1" x14ac:dyDescent="0.2">
      <c r="A63" s="11" t="s">
        <v>123</v>
      </c>
      <c r="B63" s="12" t="s">
        <v>124</v>
      </c>
      <c r="C63" s="15">
        <v>221.1</v>
      </c>
      <c r="D63" s="15">
        <v>167.12</v>
      </c>
      <c r="E63" s="15">
        <v>119.17</v>
      </c>
      <c r="F63" s="15">
        <v>175</v>
      </c>
      <c r="G63" s="15">
        <v>0</v>
      </c>
      <c r="H63" s="15">
        <v>367.96</v>
      </c>
      <c r="I63" s="15">
        <v>0</v>
      </c>
      <c r="J63" s="15">
        <v>0</v>
      </c>
      <c r="K63" s="15">
        <v>155.27000000000001</v>
      </c>
      <c r="L63" s="15">
        <v>498.38</v>
      </c>
      <c r="M63" s="15">
        <v>233.51</v>
      </c>
      <c r="N63" s="15">
        <v>0</v>
      </c>
      <c r="O63" s="15">
        <f t="shared" si="5"/>
        <v>1937.51</v>
      </c>
    </row>
    <row r="64" spans="1:15" s="6" customFormat="1" ht="15" customHeight="1" x14ac:dyDescent="0.2">
      <c r="A64" s="11" t="s">
        <v>125</v>
      </c>
      <c r="B64" s="12" t="s">
        <v>126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125.68</v>
      </c>
      <c r="M64" s="16">
        <v>57.03</v>
      </c>
      <c r="N64" s="16">
        <v>0</v>
      </c>
      <c r="O64" s="15">
        <f t="shared" si="5"/>
        <v>182.71</v>
      </c>
    </row>
    <row r="65" spans="1:15" s="6" customFormat="1" ht="15" customHeight="1" x14ac:dyDescent="0.2">
      <c r="A65" s="9" t="s">
        <v>127</v>
      </c>
      <c r="B65" s="10" t="s">
        <v>128</v>
      </c>
      <c r="C65" s="17">
        <f>SUM(C32:C64)</f>
        <v>8810.17</v>
      </c>
      <c r="D65" s="17">
        <f t="shared" ref="D65:O65" si="6">SUM(D32:D64)</f>
        <v>6791.0999999999995</v>
      </c>
      <c r="E65" s="17">
        <f t="shared" si="6"/>
        <v>6372.64</v>
      </c>
      <c r="F65" s="17">
        <f t="shared" si="6"/>
        <v>10794.96</v>
      </c>
      <c r="G65" s="17">
        <f t="shared" si="6"/>
        <v>2642.96</v>
      </c>
      <c r="H65" s="17">
        <f t="shared" si="6"/>
        <v>12124.059999999998</v>
      </c>
      <c r="I65" s="17">
        <f t="shared" si="6"/>
        <v>3704.13</v>
      </c>
      <c r="J65" s="17">
        <f t="shared" si="6"/>
        <v>4009.49</v>
      </c>
      <c r="K65" s="17">
        <f t="shared" si="6"/>
        <v>7131.9900000000007</v>
      </c>
      <c r="L65" s="17">
        <f t="shared" si="6"/>
        <v>8842.8399999999983</v>
      </c>
      <c r="M65" s="17">
        <f t="shared" si="6"/>
        <v>8337.9499999999989</v>
      </c>
      <c r="N65" s="17">
        <f t="shared" si="6"/>
        <v>6266.06</v>
      </c>
      <c r="O65" s="17">
        <f t="shared" si="6"/>
        <v>85828.35</v>
      </c>
    </row>
    <row r="66" spans="1:15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s="6" customFormat="1" ht="15" customHeight="1" x14ac:dyDescent="0.2">
      <c r="A67" s="9" t="s">
        <v>129</v>
      </c>
      <c r="B67" s="10" t="s">
        <v>130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s="6" customFormat="1" ht="15" customHeight="1" x14ac:dyDescent="0.2">
      <c r="A68" s="11" t="s">
        <v>131</v>
      </c>
      <c r="B68" s="12" t="s">
        <v>132</v>
      </c>
      <c r="C68" s="15">
        <v>857.58</v>
      </c>
      <c r="D68" s="15">
        <v>843.75</v>
      </c>
      <c r="E68" s="15">
        <v>897.6</v>
      </c>
      <c r="F68" s="15">
        <v>791.65</v>
      </c>
      <c r="G68" s="15">
        <v>650.58000000000004</v>
      </c>
      <c r="H68" s="15">
        <v>651.70000000000005</v>
      </c>
      <c r="I68" s="15">
        <v>659.17</v>
      </c>
      <c r="J68" s="15">
        <v>552.71</v>
      </c>
      <c r="K68" s="15">
        <v>582.54999999999995</v>
      </c>
      <c r="L68" s="15">
        <v>542</v>
      </c>
      <c r="M68" s="15">
        <v>703.94</v>
      </c>
      <c r="N68" s="15">
        <v>0</v>
      </c>
      <c r="O68" s="15">
        <f>SUM(C68:N68)</f>
        <v>7733.23</v>
      </c>
    </row>
    <row r="69" spans="1:15" s="6" customFormat="1" ht="15" customHeight="1" x14ac:dyDescent="0.2">
      <c r="A69" s="11" t="s">
        <v>133</v>
      </c>
      <c r="B69" s="12" t="s">
        <v>134</v>
      </c>
      <c r="C69" s="15">
        <v>344.58</v>
      </c>
      <c r="D69" s="15">
        <v>358.13</v>
      </c>
      <c r="E69" s="15">
        <v>495.01</v>
      </c>
      <c r="F69" s="15">
        <v>623.86</v>
      </c>
      <c r="G69" s="15">
        <v>1110.54</v>
      </c>
      <c r="H69" s="15">
        <v>594.74</v>
      </c>
      <c r="I69" s="15">
        <v>332.46</v>
      </c>
      <c r="J69" s="15">
        <v>361.26</v>
      </c>
      <c r="K69" s="15">
        <v>396.18</v>
      </c>
      <c r="L69" s="15">
        <v>367.53</v>
      </c>
      <c r="M69" s="15">
        <v>448.92</v>
      </c>
      <c r="N69" s="15">
        <v>572.61</v>
      </c>
      <c r="O69" s="15">
        <f t="shared" ref="O69:O76" si="7">SUM(C69:N69)</f>
        <v>6005.82</v>
      </c>
    </row>
    <row r="70" spans="1:15" s="6" customFormat="1" ht="15" customHeight="1" x14ac:dyDescent="0.2">
      <c r="A70" s="11" t="s">
        <v>135</v>
      </c>
      <c r="B70" s="12" t="s">
        <v>136</v>
      </c>
      <c r="C70" s="15">
        <v>1188.1300000000001</v>
      </c>
      <c r="D70" s="15">
        <v>1081.48</v>
      </c>
      <c r="E70" s="15">
        <v>1122.77</v>
      </c>
      <c r="F70" s="15">
        <v>1114.01</v>
      </c>
      <c r="G70" s="15">
        <v>1423.72</v>
      </c>
      <c r="H70" s="15">
        <v>1919.99</v>
      </c>
      <c r="I70" s="15">
        <v>2230</v>
      </c>
      <c r="J70" s="15">
        <v>2286.9299999999998</v>
      </c>
      <c r="K70" s="15">
        <v>1482.79</v>
      </c>
      <c r="L70" s="15">
        <v>2271.09</v>
      </c>
      <c r="M70" s="15">
        <v>1924.95</v>
      </c>
      <c r="N70" s="15">
        <v>1854.73</v>
      </c>
      <c r="O70" s="15">
        <f t="shared" si="7"/>
        <v>19900.59</v>
      </c>
    </row>
    <row r="71" spans="1:15" s="6" customFormat="1" ht="15" customHeight="1" x14ac:dyDescent="0.2">
      <c r="A71" s="11" t="s">
        <v>137</v>
      </c>
      <c r="B71" s="12" t="s">
        <v>138</v>
      </c>
      <c r="C71" s="15">
        <v>1787.85</v>
      </c>
      <c r="D71" s="15">
        <v>2015.85</v>
      </c>
      <c r="E71" s="15">
        <v>2460.4499999999998</v>
      </c>
      <c r="F71" s="15">
        <v>2802.45</v>
      </c>
      <c r="G71" s="15">
        <v>1965.12</v>
      </c>
      <c r="H71" s="15">
        <v>2286.6</v>
      </c>
      <c r="I71" s="15">
        <v>1703.17</v>
      </c>
      <c r="J71" s="15">
        <v>2288.8000000000002</v>
      </c>
      <c r="K71" s="15">
        <v>2184.31</v>
      </c>
      <c r="L71" s="15">
        <v>2089.54</v>
      </c>
      <c r="M71" s="15">
        <v>2181.08</v>
      </c>
      <c r="N71" s="15">
        <v>2570.1999999999998</v>
      </c>
      <c r="O71" s="15">
        <f t="shared" si="7"/>
        <v>26335.420000000002</v>
      </c>
    </row>
    <row r="72" spans="1:15" s="6" customFormat="1" ht="15" customHeight="1" x14ac:dyDescent="0.2">
      <c r="A72" s="11" t="s">
        <v>139</v>
      </c>
      <c r="B72" s="12" t="s">
        <v>140</v>
      </c>
      <c r="C72" s="15">
        <v>2582.9</v>
      </c>
      <c r="D72" s="15">
        <v>2582.9</v>
      </c>
      <c r="E72" s="15">
        <v>2582.9</v>
      </c>
      <c r="F72" s="15">
        <v>2582.9</v>
      </c>
      <c r="G72" s="15">
        <v>2582.9</v>
      </c>
      <c r="H72" s="15">
        <v>2582.9</v>
      </c>
      <c r="I72" s="15">
        <v>2720.76</v>
      </c>
      <c r="J72" s="15">
        <v>2720.76</v>
      </c>
      <c r="K72" s="15">
        <v>2720.76</v>
      </c>
      <c r="L72" s="15">
        <v>2720.76</v>
      </c>
      <c r="M72" s="15">
        <v>2736.21</v>
      </c>
      <c r="N72" s="15">
        <v>2736.21</v>
      </c>
      <c r="O72" s="15">
        <f t="shared" si="7"/>
        <v>31852.86</v>
      </c>
    </row>
    <row r="73" spans="1:15" s="6" customFormat="1" ht="15" customHeight="1" x14ac:dyDescent="0.2">
      <c r="A73" s="11" t="s">
        <v>141</v>
      </c>
      <c r="B73" s="12" t="s">
        <v>142</v>
      </c>
      <c r="C73" s="15">
        <v>841.13</v>
      </c>
      <c r="D73" s="15">
        <v>823.77</v>
      </c>
      <c r="E73" s="15">
        <v>760.91</v>
      </c>
      <c r="F73" s="15">
        <v>788.83</v>
      </c>
      <c r="G73" s="15">
        <v>739.09</v>
      </c>
      <c r="H73" s="15">
        <v>827.64</v>
      </c>
      <c r="I73" s="15">
        <v>654.64</v>
      </c>
      <c r="J73" s="15">
        <v>853.4</v>
      </c>
      <c r="K73" s="15">
        <v>762.23</v>
      </c>
      <c r="L73" s="15">
        <v>751.38</v>
      </c>
      <c r="M73" s="15">
        <v>672.62</v>
      </c>
      <c r="N73" s="15">
        <v>641.26</v>
      </c>
      <c r="O73" s="15">
        <f t="shared" si="7"/>
        <v>9116.9</v>
      </c>
    </row>
    <row r="74" spans="1:15" s="6" customFormat="1" ht="15" customHeight="1" x14ac:dyDescent="0.2">
      <c r="A74" s="11" t="s">
        <v>143</v>
      </c>
      <c r="B74" s="12" t="s">
        <v>144</v>
      </c>
      <c r="C74" s="15">
        <v>69</v>
      </c>
      <c r="D74" s="15">
        <v>69</v>
      </c>
      <c r="E74" s="15">
        <v>69.03</v>
      </c>
      <c r="F74" s="15">
        <v>69</v>
      </c>
      <c r="G74" s="15">
        <v>69</v>
      </c>
      <c r="H74" s="15">
        <v>69</v>
      </c>
      <c r="I74" s="15">
        <v>69</v>
      </c>
      <c r="J74" s="15">
        <v>69</v>
      </c>
      <c r="K74" s="15">
        <v>69</v>
      </c>
      <c r="L74" s="15">
        <v>69</v>
      </c>
      <c r="M74" s="15">
        <v>69</v>
      </c>
      <c r="N74" s="15">
        <v>69</v>
      </c>
      <c r="O74" s="15">
        <f t="shared" si="7"/>
        <v>828.03</v>
      </c>
    </row>
    <row r="75" spans="1:15" s="6" customFormat="1" ht="15" customHeight="1" x14ac:dyDescent="0.2">
      <c r="A75" s="11" t="s">
        <v>145</v>
      </c>
      <c r="B75" s="12" t="s">
        <v>146</v>
      </c>
      <c r="C75" s="15">
        <v>114</v>
      </c>
      <c r="D75" s="15">
        <v>114</v>
      </c>
      <c r="E75" s="15">
        <v>114</v>
      </c>
      <c r="F75" s="15">
        <v>114</v>
      </c>
      <c r="G75" s="15">
        <v>114</v>
      </c>
      <c r="H75" s="15">
        <v>114</v>
      </c>
      <c r="I75" s="15">
        <v>114</v>
      </c>
      <c r="J75" s="15">
        <v>114</v>
      </c>
      <c r="K75" s="15">
        <v>114</v>
      </c>
      <c r="L75" s="15">
        <v>114</v>
      </c>
      <c r="M75" s="15">
        <v>114</v>
      </c>
      <c r="N75" s="15">
        <v>114</v>
      </c>
      <c r="O75" s="15">
        <f t="shared" si="7"/>
        <v>1368</v>
      </c>
    </row>
    <row r="76" spans="1:15" s="6" customFormat="1" ht="15" customHeight="1" x14ac:dyDescent="0.2">
      <c r="A76" s="11" t="s">
        <v>147</v>
      </c>
      <c r="B76" s="12" t="s">
        <v>148</v>
      </c>
      <c r="C76" s="16">
        <v>783.5</v>
      </c>
      <c r="D76" s="16">
        <v>783.5</v>
      </c>
      <c r="E76" s="16">
        <v>783.5</v>
      </c>
      <c r="F76" s="16">
        <v>783.5</v>
      </c>
      <c r="G76" s="16">
        <v>783.5</v>
      </c>
      <c r="H76" s="16">
        <v>783.5</v>
      </c>
      <c r="I76" s="16">
        <v>858.5</v>
      </c>
      <c r="J76" s="16">
        <v>783.5</v>
      </c>
      <c r="K76" s="16">
        <v>783.5</v>
      </c>
      <c r="L76" s="16">
        <v>783.5</v>
      </c>
      <c r="M76" s="16">
        <v>783.5</v>
      </c>
      <c r="N76" s="16">
        <v>783.5</v>
      </c>
      <c r="O76" s="15">
        <f t="shared" si="7"/>
        <v>9477</v>
      </c>
    </row>
    <row r="77" spans="1:15" s="6" customFormat="1" ht="15" customHeight="1" x14ac:dyDescent="0.2">
      <c r="A77" s="9" t="s">
        <v>149</v>
      </c>
      <c r="B77" s="10" t="s">
        <v>150</v>
      </c>
      <c r="C77" s="17">
        <f>SUM(C68:C76)</f>
        <v>8568.6699999999983</v>
      </c>
      <c r="D77" s="17">
        <f t="shared" ref="D77:O77" si="8">SUM(D68:D76)</f>
        <v>8672.380000000001</v>
      </c>
      <c r="E77" s="17">
        <f t="shared" si="8"/>
        <v>9286.17</v>
      </c>
      <c r="F77" s="17">
        <f t="shared" si="8"/>
        <v>9670.1999999999989</v>
      </c>
      <c r="G77" s="17">
        <f t="shared" si="8"/>
        <v>9438.4500000000007</v>
      </c>
      <c r="H77" s="17">
        <f t="shared" si="8"/>
        <v>9830.07</v>
      </c>
      <c r="I77" s="17">
        <f t="shared" si="8"/>
        <v>9341.7000000000007</v>
      </c>
      <c r="J77" s="17">
        <f t="shared" si="8"/>
        <v>10030.359999999999</v>
      </c>
      <c r="K77" s="17">
        <f t="shared" si="8"/>
        <v>9095.32</v>
      </c>
      <c r="L77" s="17">
        <f t="shared" si="8"/>
        <v>9708.7999999999993</v>
      </c>
      <c r="M77" s="17">
        <f t="shared" si="8"/>
        <v>9634.2200000000012</v>
      </c>
      <c r="N77" s="17">
        <f t="shared" si="8"/>
        <v>9341.51</v>
      </c>
      <c r="O77" s="17">
        <f t="shared" si="8"/>
        <v>112617.84999999999</v>
      </c>
    </row>
    <row r="78" spans="1:15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s="6" customFormat="1" ht="15" customHeight="1" x14ac:dyDescent="0.2">
      <c r="A79" s="9" t="s">
        <v>151</v>
      </c>
      <c r="B79" s="10" t="s">
        <v>152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s="6" customFormat="1" ht="15" customHeight="1" x14ac:dyDescent="0.2">
      <c r="A80" s="11" t="s">
        <v>153</v>
      </c>
      <c r="B80" s="12" t="s">
        <v>154</v>
      </c>
      <c r="C80" s="16">
        <v>2437.36</v>
      </c>
      <c r="D80" s="16">
        <v>2437.36</v>
      </c>
      <c r="E80" s="16">
        <v>2437.36</v>
      </c>
      <c r="F80" s="16">
        <v>2437.36</v>
      </c>
      <c r="G80" s="16">
        <v>2437.36</v>
      </c>
      <c r="H80" s="16">
        <v>2437.4</v>
      </c>
      <c r="I80" s="16">
        <v>2437.36</v>
      </c>
      <c r="J80" s="16">
        <v>2437.36</v>
      </c>
      <c r="K80" s="16">
        <v>2437.36</v>
      </c>
      <c r="L80" s="16">
        <v>2437.36</v>
      </c>
      <c r="M80" s="16">
        <v>2437.36</v>
      </c>
      <c r="N80" s="16">
        <v>2437.36</v>
      </c>
      <c r="O80" s="16">
        <f>SUM(C80:N80)</f>
        <v>29248.360000000004</v>
      </c>
    </row>
    <row r="81" spans="1:15" s="6" customFormat="1" ht="15" customHeight="1" x14ac:dyDescent="0.2">
      <c r="A81" s="9" t="s">
        <v>155</v>
      </c>
      <c r="B81" s="10" t="s">
        <v>156</v>
      </c>
      <c r="C81" s="17">
        <f>SUM(C80)</f>
        <v>2437.36</v>
      </c>
      <c r="D81" s="17">
        <f t="shared" ref="D81:O81" si="9">SUM(D80)</f>
        <v>2437.36</v>
      </c>
      <c r="E81" s="17">
        <f t="shared" si="9"/>
        <v>2437.36</v>
      </c>
      <c r="F81" s="17">
        <f t="shared" si="9"/>
        <v>2437.36</v>
      </c>
      <c r="G81" s="17">
        <f t="shared" si="9"/>
        <v>2437.36</v>
      </c>
      <c r="H81" s="17">
        <f t="shared" si="9"/>
        <v>2437.4</v>
      </c>
      <c r="I81" s="17">
        <f t="shared" si="9"/>
        <v>2437.36</v>
      </c>
      <c r="J81" s="17">
        <f t="shared" si="9"/>
        <v>2437.36</v>
      </c>
      <c r="K81" s="17">
        <f t="shared" si="9"/>
        <v>2437.36</v>
      </c>
      <c r="L81" s="17">
        <f t="shared" si="9"/>
        <v>2437.36</v>
      </c>
      <c r="M81" s="17">
        <f t="shared" si="9"/>
        <v>2437.36</v>
      </c>
      <c r="N81" s="17">
        <f t="shared" si="9"/>
        <v>2437.36</v>
      </c>
      <c r="O81" s="17">
        <f t="shared" si="9"/>
        <v>29248.360000000004</v>
      </c>
    </row>
    <row r="82" spans="1:15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s="6" customFormat="1" ht="15" customHeight="1" x14ac:dyDescent="0.2">
      <c r="A83" s="9" t="s">
        <v>157</v>
      </c>
      <c r="B83" s="10" t="s">
        <v>158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s="6" customFormat="1" ht="15" customHeight="1" x14ac:dyDescent="0.2">
      <c r="A84" s="11" t="s">
        <v>159</v>
      </c>
      <c r="B84" s="12" t="s">
        <v>160</v>
      </c>
      <c r="C84" s="15">
        <v>1833.17</v>
      </c>
      <c r="D84" s="15">
        <v>1833.17</v>
      </c>
      <c r="E84" s="15">
        <v>1833.17</v>
      </c>
      <c r="F84" s="15">
        <v>1833.13</v>
      </c>
      <c r="G84" s="15">
        <v>1790.77</v>
      </c>
      <c r="H84" s="15">
        <v>1790.77</v>
      </c>
      <c r="I84" s="15">
        <v>1790.77</v>
      </c>
      <c r="J84" s="15">
        <v>1790.77</v>
      </c>
      <c r="K84" s="15">
        <v>1790.77</v>
      </c>
      <c r="L84" s="15">
        <v>1790.77</v>
      </c>
      <c r="M84" s="15">
        <v>1790.77</v>
      </c>
      <c r="N84" s="15">
        <v>1790.77</v>
      </c>
      <c r="O84" s="15">
        <f>SUM(C84:N84)</f>
        <v>21658.800000000003</v>
      </c>
    </row>
    <row r="85" spans="1:15" s="6" customFormat="1" ht="15" customHeight="1" x14ac:dyDescent="0.2">
      <c r="A85" s="11" t="s">
        <v>161</v>
      </c>
      <c r="B85" s="12" t="s">
        <v>162</v>
      </c>
      <c r="C85" s="16">
        <v>130.75</v>
      </c>
      <c r="D85" s="16">
        <v>130.75</v>
      </c>
      <c r="E85" s="16">
        <v>130.75</v>
      </c>
      <c r="F85" s="16">
        <v>130.75</v>
      </c>
      <c r="G85" s="16">
        <v>138.79</v>
      </c>
      <c r="H85" s="16">
        <v>138.79</v>
      </c>
      <c r="I85" s="16">
        <v>138.79</v>
      </c>
      <c r="J85" s="16">
        <v>138.79</v>
      </c>
      <c r="K85" s="16">
        <v>138.79</v>
      </c>
      <c r="L85" s="16">
        <v>138.79</v>
      </c>
      <c r="M85" s="16">
        <v>138.79</v>
      </c>
      <c r="N85" s="16">
        <v>138.79</v>
      </c>
      <c r="O85" s="15">
        <f>SUM(C85:N85)</f>
        <v>1633.3199999999997</v>
      </c>
    </row>
    <row r="86" spans="1:15" s="6" customFormat="1" ht="15" customHeight="1" x14ac:dyDescent="0.2">
      <c r="A86" s="9" t="s">
        <v>163</v>
      </c>
      <c r="B86" s="10" t="s">
        <v>164</v>
      </c>
      <c r="C86" s="17">
        <f>SUM(C84:C85)</f>
        <v>1963.92</v>
      </c>
      <c r="D86" s="17">
        <f t="shared" ref="D86:O86" si="10">SUM(D84:D85)</f>
        <v>1963.92</v>
      </c>
      <c r="E86" s="17">
        <f t="shared" si="10"/>
        <v>1963.92</v>
      </c>
      <c r="F86" s="17">
        <f t="shared" si="10"/>
        <v>1963.88</v>
      </c>
      <c r="G86" s="17">
        <f t="shared" si="10"/>
        <v>1929.56</v>
      </c>
      <c r="H86" s="17">
        <f t="shared" si="10"/>
        <v>1929.56</v>
      </c>
      <c r="I86" s="17">
        <f t="shared" si="10"/>
        <v>1929.56</v>
      </c>
      <c r="J86" s="17">
        <f t="shared" si="10"/>
        <v>1929.56</v>
      </c>
      <c r="K86" s="17">
        <f t="shared" si="10"/>
        <v>1929.56</v>
      </c>
      <c r="L86" s="17">
        <f t="shared" si="10"/>
        <v>1929.56</v>
      </c>
      <c r="M86" s="17">
        <f t="shared" si="10"/>
        <v>1929.56</v>
      </c>
      <c r="N86" s="17">
        <f t="shared" si="10"/>
        <v>1929.56</v>
      </c>
      <c r="O86" s="17">
        <f t="shared" si="10"/>
        <v>23292.120000000003</v>
      </c>
    </row>
    <row r="87" spans="1:15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s="6" customFormat="1" ht="15" customHeight="1" x14ac:dyDescent="0.2">
      <c r="A88" s="9" t="s">
        <v>165</v>
      </c>
      <c r="B88" s="10" t="s">
        <v>166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s="6" customFormat="1" ht="15" customHeight="1" x14ac:dyDescent="0.2">
      <c r="A89" s="11" t="s">
        <v>167</v>
      </c>
      <c r="B89" s="12" t="s">
        <v>168</v>
      </c>
      <c r="C89" s="16">
        <v>3177.201</v>
      </c>
      <c r="D89" s="16">
        <v>3142.6689000000001</v>
      </c>
      <c r="E89" s="16">
        <v>3135.4070999999994</v>
      </c>
      <c r="F89" s="16">
        <v>3031.9649999999992</v>
      </c>
      <c r="G89" s="16">
        <v>3068.6858999999999</v>
      </c>
      <c r="H89" s="16">
        <v>3051.1589999999997</v>
      </c>
      <c r="I89" s="16">
        <v>2978.1998999999996</v>
      </c>
      <c r="J89" s="16">
        <v>2947.4205000000002</v>
      </c>
      <c r="K89" s="16">
        <v>3094.5992999999999</v>
      </c>
      <c r="L89" s="16">
        <v>3010.0953</v>
      </c>
      <c r="M89" s="16">
        <v>2950.7768999999998</v>
      </c>
      <c r="N89" s="16">
        <v>3112.2758999999996</v>
      </c>
      <c r="O89" s="16">
        <f>SUM(C89:N89)</f>
        <v>36700.454699999995</v>
      </c>
    </row>
    <row r="90" spans="1:15" s="6" customFormat="1" ht="15" customHeight="1" x14ac:dyDescent="0.2">
      <c r="A90" s="9" t="s">
        <v>169</v>
      </c>
      <c r="B90" s="10" t="s">
        <v>170</v>
      </c>
      <c r="C90" s="17">
        <f>SUM(C89)</f>
        <v>3177.201</v>
      </c>
      <c r="D90" s="17">
        <f t="shared" ref="D90:O90" si="11">SUM(D89)</f>
        <v>3142.6689000000001</v>
      </c>
      <c r="E90" s="17">
        <f t="shared" si="11"/>
        <v>3135.4070999999994</v>
      </c>
      <c r="F90" s="17">
        <f t="shared" si="11"/>
        <v>3031.9649999999992</v>
      </c>
      <c r="G90" s="17">
        <f t="shared" si="11"/>
        <v>3068.6858999999999</v>
      </c>
      <c r="H90" s="17">
        <f t="shared" si="11"/>
        <v>3051.1589999999997</v>
      </c>
      <c r="I90" s="17">
        <f t="shared" si="11"/>
        <v>2978.1998999999996</v>
      </c>
      <c r="J90" s="17">
        <f t="shared" si="11"/>
        <v>2947.4205000000002</v>
      </c>
      <c r="K90" s="17">
        <f t="shared" si="11"/>
        <v>3094.5992999999999</v>
      </c>
      <c r="L90" s="17">
        <f t="shared" si="11"/>
        <v>3010.0953</v>
      </c>
      <c r="M90" s="17">
        <f t="shared" si="11"/>
        <v>2950.7768999999998</v>
      </c>
      <c r="N90" s="17">
        <f t="shared" si="11"/>
        <v>3112.2758999999996</v>
      </c>
      <c r="O90" s="17">
        <f t="shared" si="11"/>
        <v>36700.454699999995</v>
      </c>
    </row>
    <row r="91" spans="1:15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s="6" customFormat="1" ht="15" customHeight="1" x14ac:dyDescent="0.2">
      <c r="A92" s="9" t="s">
        <v>171</v>
      </c>
      <c r="B92" s="10" t="s">
        <v>172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s="6" customFormat="1" ht="15" customHeight="1" x14ac:dyDescent="0.2">
      <c r="A93" s="11" t="s">
        <v>173</v>
      </c>
      <c r="B93" s="12" t="s">
        <v>174</v>
      </c>
      <c r="C93" s="15">
        <v>0</v>
      </c>
      <c r="D93" s="15">
        <v>41.36</v>
      </c>
      <c r="E93" s="15">
        <v>0</v>
      </c>
      <c r="F93" s="15">
        <v>433.86</v>
      </c>
      <c r="G93" s="15">
        <v>0</v>
      </c>
      <c r="H93" s="15">
        <v>0</v>
      </c>
      <c r="I93" s="15">
        <v>6.55</v>
      </c>
      <c r="J93" s="15">
        <v>0</v>
      </c>
      <c r="K93" s="15">
        <v>0</v>
      </c>
      <c r="L93" s="15">
        <v>101.32</v>
      </c>
      <c r="M93" s="15">
        <v>0</v>
      </c>
      <c r="N93" s="15">
        <v>149</v>
      </c>
      <c r="O93" s="15">
        <f>SUM(C93:N93)</f>
        <v>732.09</v>
      </c>
    </row>
    <row r="94" spans="1:15" s="6" customFormat="1" ht="15" customHeight="1" x14ac:dyDescent="0.2">
      <c r="A94" s="11" t="s">
        <v>175</v>
      </c>
      <c r="B94" s="12" t="s">
        <v>176</v>
      </c>
      <c r="C94" s="15">
        <v>75.39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208.19</v>
      </c>
      <c r="M94" s="15">
        <v>0</v>
      </c>
      <c r="N94" s="15">
        <v>0</v>
      </c>
      <c r="O94" s="15">
        <f t="shared" ref="O94:O112" si="12">SUM(C94:N94)</f>
        <v>283.58</v>
      </c>
    </row>
    <row r="95" spans="1:15" s="6" customFormat="1" ht="15" customHeight="1" x14ac:dyDescent="0.2">
      <c r="A95" s="11" t="s">
        <v>177</v>
      </c>
      <c r="B95" s="12" t="s">
        <v>178</v>
      </c>
      <c r="C95" s="15">
        <v>0</v>
      </c>
      <c r="D95" s="15">
        <v>0</v>
      </c>
      <c r="E95" s="15">
        <v>0</v>
      </c>
      <c r="F95" s="15">
        <v>0</v>
      </c>
      <c r="G95" s="15">
        <v>7.92</v>
      </c>
      <c r="H95" s="15">
        <v>0</v>
      </c>
      <c r="I95" s="15">
        <v>0</v>
      </c>
      <c r="J95" s="15">
        <v>19.600000000000001</v>
      </c>
      <c r="K95" s="15">
        <v>0</v>
      </c>
      <c r="L95" s="15">
        <v>6.91</v>
      </c>
      <c r="M95" s="15">
        <v>6.7</v>
      </c>
      <c r="N95" s="15">
        <v>0</v>
      </c>
      <c r="O95" s="15">
        <f t="shared" si="12"/>
        <v>41.13000000000001</v>
      </c>
    </row>
    <row r="96" spans="1:15" s="6" customFormat="1" ht="15" customHeight="1" x14ac:dyDescent="0.2">
      <c r="A96" s="11" t="s">
        <v>179</v>
      </c>
      <c r="B96" s="12" t="s">
        <v>180</v>
      </c>
      <c r="C96" s="15">
        <v>248.49</v>
      </c>
      <c r="D96" s="15">
        <v>-1473.61</v>
      </c>
      <c r="E96" s="15">
        <v>217.01</v>
      </c>
      <c r="F96" s="15">
        <v>217.01</v>
      </c>
      <c r="G96" s="15">
        <v>217.01</v>
      </c>
      <c r="H96" s="15">
        <v>217.01</v>
      </c>
      <c r="I96" s="15">
        <v>222.97</v>
      </c>
      <c r="J96" s="15">
        <v>222.97</v>
      </c>
      <c r="K96" s="15">
        <v>222.97</v>
      </c>
      <c r="L96" s="15">
        <v>222.97</v>
      </c>
      <c r="M96" s="15">
        <v>222.97</v>
      </c>
      <c r="N96" s="15">
        <v>222.97</v>
      </c>
      <c r="O96" s="15">
        <f t="shared" si="12"/>
        <v>980.74000000000012</v>
      </c>
    </row>
    <row r="97" spans="1:15" s="6" customFormat="1" ht="15" customHeight="1" x14ac:dyDescent="0.2">
      <c r="A97" s="11" t="s">
        <v>181</v>
      </c>
      <c r="B97" s="12" t="s">
        <v>182</v>
      </c>
      <c r="C97" s="15">
        <v>621.84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171.46</v>
      </c>
      <c r="L97" s="15">
        <v>0</v>
      </c>
      <c r="M97" s="15">
        <v>0</v>
      </c>
      <c r="N97" s="15">
        <v>0</v>
      </c>
      <c r="O97" s="15">
        <f t="shared" si="12"/>
        <v>793.30000000000007</v>
      </c>
    </row>
    <row r="98" spans="1:15" s="6" customFormat="1" ht="15" customHeight="1" x14ac:dyDescent="0.2">
      <c r="A98" s="11" t="s">
        <v>183</v>
      </c>
      <c r="B98" s="12" t="s">
        <v>184</v>
      </c>
      <c r="C98" s="15">
        <v>1056.23</v>
      </c>
      <c r="D98" s="15">
        <v>41.75</v>
      </c>
      <c r="E98" s="15">
        <v>43.17</v>
      </c>
      <c r="F98" s="15">
        <v>41.56</v>
      </c>
      <c r="G98" s="15">
        <v>0</v>
      </c>
      <c r="H98" s="15">
        <v>82.93</v>
      </c>
      <c r="I98" s="15">
        <v>40.74</v>
      </c>
      <c r="J98" s="15">
        <v>931.07</v>
      </c>
      <c r="K98" s="15">
        <v>260.92</v>
      </c>
      <c r="L98" s="15">
        <v>40.94</v>
      </c>
      <c r="M98" s="15">
        <v>41.15</v>
      </c>
      <c r="N98" s="15">
        <v>41.35</v>
      </c>
      <c r="O98" s="15">
        <f t="shared" si="12"/>
        <v>2621.8100000000004</v>
      </c>
    </row>
    <row r="99" spans="1:15" s="6" customFormat="1" ht="15" customHeight="1" x14ac:dyDescent="0.2">
      <c r="A99" s="11" t="s">
        <v>185</v>
      </c>
      <c r="B99" s="12" t="s">
        <v>186</v>
      </c>
      <c r="C99" s="15">
        <v>55.4</v>
      </c>
      <c r="D99" s="15">
        <v>83.4</v>
      </c>
      <c r="E99" s="15">
        <v>83.4</v>
      </c>
      <c r="F99" s="15">
        <v>83.4</v>
      </c>
      <c r="G99" s="15">
        <v>111.1</v>
      </c>
      <c r="H99" s="15">
        <v>83.4</v>
      </c>
      <c r="I99" s="15">
        <v>83.4</v>
      </c>
      <c r="J99" s="15">
        <v>83.4</v>
      </c>
      <c r="K99" s="15">
        <v>83.4</v>
      </c>
      <c r="L99" s="15">
        <v>83.4</v>
      </c>
      <c r="M99" s="15">
        <v>111.1</v>
      </c>
      <c r="N99" s="15">
        <v>111.4</v>
      </c>
      <c r="O99" s="15">
        <f t="shared" si="12"/>
        <v>1056.2</v>
      </c>
    </row>
    <row r="100" spans="1:15" s="6" customFormat="1" ht="15" customHeight="1" x14ac:dyDescent="0.2">
      <c r="A100" s="11" t="s">
        <v>187</v>
      </c>
      <c r="B100" s="12" t="s">
        <v>188</v>
      </c>
      <c r="C100" s="15">
        <v>0</v>
      </c>
      <c r="D100" s="15">
        <v>0</v>
      </c>
      <c r="E100" s="15">
        <v>0</v>
      </c>
      <c r="F100" s="15">
        <v>35</v>
      </c>
      <c r="G100" s="15">
        <v>0</v>
      </c>
      <c r="H100" s="15">
        <v>35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f t="shared" si="12"/>
        <v>70</v>
      </c>
    </row>
    <row r="101" spans="1:15" s="6" customFormat="1" ht="15" customHeight="1" x14ac:dyDescent="0.2">
      <c r="A101" s="11" t="s">
        <v>189</v>
      </c>
      <c r="B101" s="12" t="s">
        <v>190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4000</v>
      </c>
      <c r="K101" s="15">
        <v>0</v>
      </c>
      <c r="L101" s="15">
        <v>0</v>
      </c>
      <c r="M101" s="15">
        <v>0</v>
      </c>
      <c r="N101" s="15">
        <v>0</v>
      </c>
      <c r="O101" s="15">
        <f t="shared" si="12"/>
        <v>4000</v>
      </c>
    </row>
    <row r="102" spans="1:15" s="6" customFormat="1" ht="15" customHeight="1" x14ac:dyDescent="0.2">
      <c r="A102" s="11" t="s">
        <v>191</v>
      </c>
      <c r="B102" s="12" t="s">
        <v>192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250</v>
      </c>
      <c r="J102" s="15">
        <v>0</v>
      </c>
      <c r="K102" s="15">
        <v>0</v>
      </c>
      <c r="L102" s="15">
        <v>0</v>
      </c>
      <c r="M102" s="15">
        <v>158.75</v>
      </c>
      <c r="N102" s="15">
        <v>0</v>
      </c>
      <c r="O102" s="15">
        <f t="shared" si="12"/>
        <v>408.75</v>
      </c>
    </row>
    <row r="103" spans="1:15" s="6" customFormat="1" ht="15" customHeight="1" x14ac:dyDescent="0.2">
      <c r="A103" s="11" t="s">
        <v>193</v>
      </c>
      <c r="B103" s="12" t="s">
        <v>194</v>
      </c>
      <c r="C103" s="15">
        <v>184.15</v>
      </c>
      <c r="D103" s="15">
        <v>184.15</v>
      </c>
      <c r="E103" s="15">
        <v>184.15</v>
      </c>
      <c r="F103" s="15">
        <v>184.15</v>
      </c>
      <c r="G103" s="15">
        <v>184.15</v>
      </c>
      <c r="H103" s="15">
        <v>184.15</v>
      </c>
      <c r="I103" s="15">
        <v>184.15</v>
      </c>
      <c r="J103" s="15">
        <v>184.15</v>
      </c>
      <c r="K103" s="15">
        <v>184.15</v>
      </c>
      <c r="L103" s="15">
        <v>184.15</v>
      </c>
      <c r="M103" s="15">
        <v>184.15</v>
      </c>
      <c r="N103" s="15">
        <v>184.15</v>
      </c>
      <c r="O103" s="15">
        <f t="shared" si="12"/>
        <v>2209.8000000000006</v>
      </c>
    </row>
    <row r="104" spans="1:15" s="6" customFormat="1" ht="15" customHeight="1" x14ac:dyDescent="0.2">
      <c r="A104" s="11" t="s">
        <v>195</v>
      </c>
      <c r="B104" s="12" t="s">
        <v>196</v>
      </c>
      <c r="C104" s="15">
        <v>1536.29</v>
      </c>
      <c r="D104" s="15">
        <v>2859.33</v>
      </c>
      <c r="E104" s="15">
        <v>2077.9</v>
      </c>
      <c r="F104" s="15">
        <v>1190.79</v>
      </c>
      <c r="G104" s="15">
        <v>2078.9</v>
      </c>
      <c r="H104" s="15">
        <v>2661.65</v>
      </c>
      <c r="I104" s="15">
        <v>923.97</v>
      </c>
      <c r="J104" s="15">
        <v>1153.93</v>
      </c>
      <c r="K104" s="15">
        <v>613.04</v>
      </c>
      <c r="L104" s="15">
        <v>1725.11</v>
      </c>
      <c r="M104" s="15">
        <v>2501.58</v>
      </c>
      <c r="N104" s="15">
        <v>1142.79</v>
      </c>
      <c r="O104" s="15">
        <f t="shared" si="12"/>
        <v>20465.28</v>
      </c>
    </row>
    <row r="105" spans="1:15" s="6" customFormat="1" ht="15" customHeight="1" x14ac:dyDescent="0.2">
      <c r="A105" s="11" t="s">
        <v>197</v>
      </c>
      <c r="B105" s="12" t="s">
        <v>198</v>
      </c>
      <c r="C105" s="15">
        <v>100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5329.57</v>
      </c>
      <c r="K105" s="15">
        <v>0</v>
      </c>
      <c r="L105" s="15">
        <v>0</v>
      </c>
      <c r="M105" s="15">
        <v>100</v>
      </c>
      <c r="N105" s="15">
        <v>0</v>
      </c>
      <c r="O105" s="15">
        <f t="shared" si="12"/>
        <v>5529.57</v>
      </c>
    </row>
    <row r="106" spans="1:15" s="6" customFormat="1" ht="15" customHeight="1" x14ac:dyDescent="0.2">
      <c r="A106" s="11" t="s">
        <v>199</v>
      </c>
      <c r="B106" s="12" t="s">
        <v>200</v>
      </c>
      <c r="C106" s="15">
        <v>103.33</v>
      </c>
      <c r="D106" s="15">
        <v>168.81</v>
      </c>
      <c r="E106" s="15">
        <v>114.44</v>
      </c>
      <c r="F106" s="15">
        <v>107.18</v>
      </c>
      <c r="G106" s="15">
        <v>118.94</v>
      </c>
      <c r="H106" s="15">
        <v>111.02</v>
      </c>
      <c r="I106" s="15">
        <v>114.18</v>
      </c>
      <c r="J106" s="15">
        <v>127.46</v>
      </c>
      <c r="K106" s="15">
        <v>116.06</v>
      </c>
      <c r="L106" s="15">
        <v>111.36</v>
      </c>
      <c r="M106" s="15">
        <v>114.8</v>
      </c>
      <c r="N106" s="15">
        <v>12</v>
      </c>
      <c r="O106" s="15">
        <f t="shared" si="12"/>
        <v>1319.58</v>
      </c>
    </row>
    <row r="107" spans="1:15" s="6" customFormat="1" ht="15" customHeight="1" x14ac:dyDescent="0.2">
      <c r="A107" s="11" t="s">
        <v>201</v>
      </c>
      <c r="B107" s="12" t="s">
        <v>202</v>
      </c>
      <c r="C107" s="15">
        <v>0</v>
      </c>
      <c r="D107" s="15">
        <v>0</v>
      </c>
      <c r="E107" s="15">
        <v>0</v>
      </c>
      <c r="F107" s="15">
        <v>0</v>
      </c>
      <c r="G107" s="15">
        <v>79.650000000000006</v>
      </c>
      <c r="H107" s="15">
        <v>0</v>
      </c>
      <c r="I107" s="15">
        <v>72.45</v>
      </c>
      <c r="J107" s="15">
        <v>109.08</v>
      </c>
      <c r="K107" s="15">
        <v>0</v>
      </c>
      <c r="L107" s="15">
        <v>102.17</v>
      </c>
      <c r="M107" s="15">
        <v>0</v>
      </c>
      <c r="N107" s="15">
        <v>133.1</v>
      </c>
      <c r="O107" s="15">
        <f t="shared" si="12"/>
        <v>496.45000000000005</v>
      </c>
    </row>
    <row r="108" spans="1:15" s="6" customFormat="1" ht="15" customHeight="1" x14ac:dyDescent="0.2">
      <c r="A108" s="11" t="s">
        <v>203</v>
      </c>
      <c r="B108" s="12" t="s">
        <v>204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112.36</v>
      </c>
      <c r="N108" s="15">
        <v>0</v>
      </c>
      <c r="O108" s="15">
        <f t="shared" si="12"/>
        <v>112.36</v>
      </c>
    </row>
    <row r="109" spans="1:15" s="6" customFormat="1" ht="15" customHeight="1" x14ac:dyDescent="0.2">
      <c r="A109" s="11" t="s">
        <v>205</v>
      </c>
      <c r="B109" s="12" t="s">
        <v>206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50</v>
      </c>
      <c r="K109" s="15">
        <v>0</v>
      </c>
      <c r="L109" s="15">
        <v>100</v>
      </c>
      <c r="M109" s="15">
        <v>0</v>
      </c>
      <c r="N109" s="15">
        <v>0</v>
      </c>
      <c r="O109" s="15">
        <f t="shared" si="12"/>
        <v>150</v>
      </c>
    </row>
    <row r="110" spans="1:15" s="6" customFormat="1" ht="15" customHeight="1" x14ac:dyDescent="0.2">
      <c r="A110" s="11" t="s">
        <v>207</v>
      </c>
      <c r="B110" s="12" t="s">
        <v>208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0.32</v>
      </c>
      <c r="I110" s="15">
        <v>-0.32</v>
      </c>
      <c r="J110" s="15">
        <v>0</v>
      </c>
      <c r="K110" s="15">
        <v>0</v>
      </c>
      <c r="L110" s="15">
        <v>0</v>
      </c>
      <c r="M110" s="15">
        <v>-790</v>
      </c>
      <c r="N110" s="15">
        <v>0</v>
      </c>
      <c r="O110" s="15">
        <f t="shared" si="12"/>
        <v>-790</v>
      </c>
    </row>
    <row r="111" spans="1:15" s="6" customFormat="1" ht="15" customHeight="1" x14ac:dyDescent="0.2">
      <c r="A111" s="11" t="s">
        <v>209</v>
      </c>
      <c r="B111" s="12" t="s">
        <v>210</v>
      </c>
      <c r="C111" s="15">
        <v>0</v>
      </c>
      <c r="D111" s="15">
        <v>272.25</v>
      </c>
      <c r="E111" s="15">
        <v>306.61</v>
      </c>
      <c r="F111" s="15">
        <v>404.28</v>
      </c>
      <c r="G111" s="15">
        <v>302.38</v>
      </c>
      <c r="H111" s="15">
        <v>342</v>
      </c>
      <c r="I111" s="15">
        <v>416.99</v>
      </c>
      <c r="J111" s="15">
        <v>357.55</v>
      </c>
      <c r="K111" s="15">
        <v>516.95000000000005</v>
      </c>
      <c r="L111" s="15">
        <v>111.61</v>
      </c>
      <c r="M111" s="15">
        <v>268.94</v>
      </c>
      <c r="N111" s="15">
        <v>130.12</v>
      </c>
      <c r="O111" s="15">
        <f t="shared" si="12"/>
        <v>3429.6800000000003</v>
      </c>
    </row>
    <row r="112" spans="1:15" s="6" customFormat="1" ht="15" customHeight="1" x14ac:dyDescent="0.2">
      <c r="A112" s="11" t="s">
        <v>211</v>
      </c>
      <c r="B112" s="12" t="s">
        <v>212</v>
      </c>
      <c r="C112" s="16">
        <v>97.74</v>
      </c>
      <c r="D112" s="16">
        <v>0</v>
      </c>
      <c r="E112" s="16">
        <v>0</v>
      </c>
      <c r="F112" s="16">
        <v>0</v>
      </c>
      <c r="G112" s="16">
        <v>0</v>
      </c>
      <c r="H112" s="16">
        <v>124.35</v>
      </c>
      <c r="I112" s="16">
        <v>0</v>
      </c>
      <c r="J112" s="16">
        <v>0</v>
      </c>
      <c r="K112" s="16">
        <v>0</v>
      </c>
      <c r="L112" s="16">
        <v>340.83</v>
      </c>
      <c r="M112" s="16">
        <v>0</v>
      </c>
      <c r="N112" s="16">
        <v>0</v>
      </c>
      <c r="O112" s="15">
        <f t="shared" si="12"/>
        <v>562.91999999999996</v>
      </c>
    </row>
    <row r="113" spans="1:15" s="6" customFormat="1" ht="15" customHeight="1" x14ac:dyDescent="0.2">
      <c r="A113" s="9" t="s">
        <v>213</v>
      </c>
      <c r="B113" s="10" t="s">
        <v>214</v>
      </c>
      <c r="C113" s="17">
        <f>SUM(C93:C112)</f>
        <v>4078.8599999999997</v>
      </c>
      <c r="D113" s="17">
        <f t="shared" ref="D113:O113" si="13">SUM(D93:D112)</f>
        <v>2177.44</v>
      </c>
      <c r="E113" s="17">
        <f t="shared" si="13"/>
        <v>3026.6800000000003</v>
      </c>
      <c r="F113" s="17">
        <f t="shared" si="13"/>
        <v>2697.2299999999996</v>
      </c>
      <c r="G113" s="17">
        <f t="shared" si="13"/>
        <v>3100.05</v>
      </c>
      <c r="H113" s="17">
        <f t="shared" si="13"/>
        <v>3841.8300000000004</v>
      </c>
      <c r="I113" s="17">
        <f t="shared" si="13"/>
        <v>2315.08</v>
      </c>
      <c r="J113" s="17">
        <f t="shared" si="13"/>
        <v>12568.779999999997</v>
      </c>
      <c r="K113" s="17">
        <f t="shared" si="13"/>
        <v>2168.9499999999998</v>
      </c>
      <c r="L113" s="17">
        <f t="shared" si="13"/>
        <v>3338.96</v>
      </c>
      <c r="M113" s="17">
        <f t="shared" si="13"/>
        <v>3032.5</v>
      </c>
      <c r="N113" s="17">
        <f t="shared" si="13"/>
        <v>2126.8799999999997</v>
      </c>
      <c r="O113" s="17">
        <f t="shared" si="13"/>
        <v>44473.24</v>
      </c>
    </row>
    <row r="114" spans="1:15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s="6" customFormat="1" ht="15" customHeight="1" x14ac:dyDescent="0.2">
      <c r="A115" s="9" t="s">
        <v>215</v>
      </c>
      <c r="B115" s="10" t="s">
        <v>216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s="6" customFormat="1" ht="15" customHeight="1" x14ac:dyDescent="0.2">
      <c r="A116" s="11" t="s">
        <v>217</v>
      </c>
      <c r="B116" s="12" t="s">
        <v>218</v>
      </c>
      <c r="C116" s="15">
        <v>3798.42</v>
      </c>
      <c r="D116" s="15">
        <v>3798.42</v>
      </c>
      <c r="E116" s="15">
        <v>3798.42</v>
      </c>
      <c r="F116" s="15">
        <v>3798.42</v>
      </c>
      <c r="G116" s="15">
        <v>5697.63</v>
      </c>
      <c r="H116" s="15">
        <v>5130.71</v>
      </c>
      <c r="I116" s="15">
        <v>3798.42</v>
      </c>
      <c r="J116" s="15">
        <v>3798.42</v>
      </c>
      <c r="K116" s="15">
        <v>3798.42</v>
      </c>
      <c r="L116" s="15">
        <v>3798.42</v>
      </c>
      <c r="M116" s="15">
        <v>5697.63</v>
      </c>
      <c r="N116" s="15">
        <v>3798.42</v>
      </c>
      <c r="O116" s="15">
        <f>SUM(C116:N116)</f>
        <v>50711.749999999993</v>
      </c>
    </row>
    <row r="117" spans="1:15" s="6" customFormat="1" ht="15" customHeight="1" x14ac:dyDescent="0.2">
      <c r="A117" s="11" t="s">
        <v>219</v>
      </c>
      <c r="B117" s="12" t="s">
        <v>220</v>
      </c>
      <c r="C117" s="15">
        <v>2417.48</v>
      </c>
      <c r="D117" s="15">
        <v>2482.31</v>
      </c>
      <c r="E117" s="15">
        <v>2493.7800000000002</v>
      </c>
      <c r="F117" s="15">
        <v>2453</v>
      </c>
      <c r="G117" s="15">
        <v>3736.75</v>
      </c>
      <c r="H117" s="15">
        <v>2805.93</v>
      </c>
      <c r="I117" s="15">
        <v>2508.33</v>
      </c>
      <c r="J117" s="15">
        <v>2504.5700000000002</v>
      </c>
      <c r="K117" s="15">
        <v>2552.14</v>
      </c>
      <c r="L117" s="15">
        <v>2537.89</v>
      </c>
      <c r="M117" s="15">
        <v>3709.53</v>
      </c>
      <c r="N117" s="15">
        <v>2488.9499999999998</v>
      </c>
      <c r="O117" s="15">
        <f t="shared" ref="O117:O124" si="14">SUM(C117:N117)</f>
        <v>32690.66</v>
      </c>
    </row>
    <row r="118" spans="1:15" s="6" customFormat="1" ht="15" customHeight="1" x14ac:dyDescent="0.2">
      <c r="A118" s="11" t="s">
        <v>221</v>
      </c>
      <c r="B118" s="12" t="s">
        <v>222</v>
      </c>
      <c r="C118" s="15">
        <v>8915.6200000000008</v>
      </c>
      <c r="D118" s="15">
        <v>9052.26</v>
      </c>
      <c r="E118" s="15">
        <v>9088.91</v>
      </c>
      <c r="F118" s="15">
        <v>8839.17</v>
      </c>
      <c r="G118" s="15">
        <v>13376.83</v>
      </c>
      <c r="H118" s="15">
        <v>9181.2999999999993</v>
      </c>
      <c r="I118" s="15">
        <v>8742.14</v>
      </c>
      <c r="J118" s="15">
        <v>8844.98</v>
      </c>
      <c r="K118" s="15">
        <v>8634.1</v>
      </c>
      <c r="L118" s="15">
        <v>8609.32</v>
      </c>
      <c r="M118" s="15">
        <v>13592.01</v>
      </c>
      <c r="N118" s="15">
        <v>9054.51</v>
      </c>
      <c r="O118" s="15">
        <f t="shared" si="14"/>
        <v>115931.15</v>
      </c>
    </row>
    <row r="119" spans="1:15" s="6" customFormat="1" ht="15" customHeight="1" x14ac:dyDescent="0.2">
      <c r="A119" s="11" t="s">
        <v>223</v>
      </c>
      <c r="B119" s="12" t="s">
        <v>224</v>
      </c>
      <c r="C119" s="15">
        <v>1725</v>
      </c>
      <c r="D119" s="15">
        <v>0</v>
      </c>
      <c r="E119" s="15">
        <v>0</v>
      </c>
      <c r="F119" s="15">
        <v>1725</v>
      </c>
      <c r="G119" s="15">
        <v>1200</v>
      </c>
      <c r="H119" s="15">
        <v>0</v>
      </c>
      <c r="I119" s="15">
        <v>1818.45</v>
      </c>
      <c r="J119" s="15">
        <v>0</v>
      </c>
      <c r="K119" s="15">
        <v>1750</v>
      </c>
      <c r="L119" s="15">
        <v>940</v>
      </c>
      <c r="M119" s="15">
        <v>0</v>
      </c>
      <c r="N119" s="15">
        <v>800</v>
      </c>
      <c r="O119" s="15">
        <f t="shared" si="14"/>
        <v>9958.4500000000007</v>
      </c>
    </row>
    <row r="120" spans="1:15" s="6" customFormat="1" ht="15" customHeight="1" x14ac:dyDescent="0.2">
      <c r="A120" s="11" t="s">
        <v>225</v>
      </c>
      <c r="B120" s="12" t="s">
        <v>226</v>
      </c>
      <c r="C120" s="15">
        <v>90</v>
      </c>
      <c r="D120" s="15">
        <v>90</v>
      </c>
      <c r="E120" s="15">
        <v>90</v>
      </c>
      <c r="F120" s="15">
        <v>90</v>
      </c>
      <c r="G120" s="15">
        <v>135</v>
      </c>
      <c r="H120" s="15">
        <v>90</v>
      </c>
      <c r="I120" s="15">
        <v>90</v>
      </c>
      <c r="J120" s="15">
        <v>90</v>
      </c>
      <c r="K120" s="15">
        <v>75</v>
      </c>
      <c r="L120" s="15">
        <v>90</v>
      </c>
      <c r="M120" s="15">
        <v>135</v>
      </c>
      <c r="N120" s="15">
        <v>90</v>
      </c>
      <c r="O120" s="15">
        <f t="shared" si="14"/>
        <v>1155</v>
      </c>
    </row>
    <row r="121" spans="1:15" s="6" customFormat="1" ht="15" customHeight="1" x14ac:dyDescent="0.2">
      <c r="A121" s="11" t="s">
        <v>227</v>
      </c>
      <c r="B121" s="12" t="s">
        <v>228</v>
      </c>
      <c r="C121" s="15">
        <v>1247.8399999999999</v>
      </c>
      <c r="D121" s="15">
        <v>1130.9000000000001</v>
      </c>
      <c r="E121" s="15">
        <v>1134.6500000000001</v>
      </c>
      <c r="F121" s="15">
        <v>1244.48</v>
      </c>
      <c r="G121" s="15">
        <v>1777.69</v>
      </c>
      <c r="H121" s="15">
        <v>1267.5</v>
      </c>
      <c r="I121" s="15">
        <v>1673.45</v>
      </c>
      <c r="J121" s="15">
        <v>1476.42</v>
      </c>
      <c r="K121" s="15">
        <v>1376.32</v>
      </c>
      <c r="L121" s="15">
        <v>1157.95</v>
      </c>
      <c r="M121" s="15">
        <v>1673.26</v>
      </c>
      <c r="N121" s="15">
        <v>1177.58</v>
      </c>
      <c r="O121" s="15">
        <f t="shared" si="14"/>
        <v>16338.04</v>
      </c>
    </row>
    <row r="122" spans="1:15" s="6" customFormat="1" ht="15" customHeight="1" x14ac:dyDescent="0.2">
      <c r="A122" s="11" t="s">
        <v>229</v>
      </c>
      <c r="B122" s="12" t="s">
        <v>230</v>
      </c>
      <c r="C122" s="15">
        <v>1450.5</v>
      </c>
      <c r="D122" s="15">
        <v>1450.51</v>
      </c>
      <c r="E122" s="15">
        <v>1330.81</v>
      </c>
      <c r="F122" s="15">
        <v>1450.53</v>
      </c>
      <c r="G122" s="15">
        <v>1293.55</v>
      </c>
      <c r="H122" s="15">
        <v>1475.31</v>
      </c>
      <c r="I122" s="15">
        <v>1831.64</v>
      </c>
      <c r="J122" s="15">
        <v>2374.81</v>
      </c>
      <c r="K122" s="15">
        <v>2198.7199999999998</v>
      </c>
      <c r="L122" s="15">
        <v>3315.08</v>
      </c>
      <c r="M122" s="15">
        <v>722.11</v>
      </c>
      <c r="N122" s="15">
        <v>2917.72</v>
      </c>
      <c r="O122" s="15">
        <f t="shared" si="14"/>
        <v>21811.29</v>
      </c>
    </row>
    <row r="123" spans="1:15" s="6" customFormat="1" ht="15" customHeight="1" x14ac:dyDescent="0.2">
      <c r="A123" s="11" t="s">
        <v>231</v>
      </c>
      <c r="B123" s="12" t="s">
        <v>232</v>
      </c>
      <c r="C123" s="15">
        <v>1098.1099999999999</v>
      </c>
      <c r="D123" s="15">
        <v>510</v>
      </c>
      <c r="E123" s="15">
        <v>516.51</v>
      </c>
      <c r="F123" s="15">
        <v>820.6</v>
      </c>
      <c r="G123" s="15">
        <v>0</v>
      </c>
      <c r="H123" s="15">
        <v>1271.47</v>
      </c>
      <c r="I123" s="15">
        <v>439.62</v>
      </c>
      <c r="J123" s="15">
        <v>620.36</v>
      </c>
      <c r="K123" s="15">
        <v>357.7</v>
      </c>
      <c r="L123" s="15">
        <v>171.57</v>
      </c>
      <c r="M123" s="15">
        <v>585.82000000000005</v>
      </c>
      <c r="N123" s="15">
        <v>401.85</v>
      </c>
      <c r="O123" s="15">
        <f t="shared" si="14"/>
        <v>6793.6099999999988</v>
      </c>
    </row>
    <row r="124" spans="1:15" s="6" customFormat="1" ht="15" customHeight="1" x14ac:dyDescent="0.2">
      <c r="A124" s="11" t="s">
        <v>233</v>
      </c>
      <c r="B124" s="12" t="s">
        <v>234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509.52</v>
      </c>
      <c r="L124" s="16">
        <v>380.64</v>
      </c>
      <c r="M124" s="16">
        <v>0</v>
      </c>
      <c r="N124" s="16">
        <v>0</v>
      </c>
      <c r="O124" s="15">
        <f t="shared" si="14"/>
        <v>890.16</v>
      </c>
    </row>
    <row r="125" spans="1:15" s="6" customFormat="1" ht="15" customHeight="1" x14ac:dyDescent="0.2">
      <c r="A125" s="9" t="s">
        <v>235</v>
      </c>
      <c r="B125" s="10" t="s">
        <v>236</v>
      </c>
      <c r="C125" s="17">
        <f>SUM(C116:C124)</f>
        <v>20742.97</v>
      </c>
      <c r="D125" s="17">
        <f t="shared" ref="D125:O125" si="15">SUM(D116:D124)</f>
        <v>18514.399999999998</v>
      </c>
      <c r="E125" s="17">
        <f t="shared" si="15"/>
        <v>18453.080000000002</v>
      </c>
      <c r="F125" s="17">
        <f t="shared" si="15"/>
        <v>20421.199999999997</v>
      </c>
      <c r="G125" s="17">
        <f t="shared" si="15"/>
        <v>27217.449999999997</v>
      </c>
      <c r="H125" s="17">
        <f t="shared" si="15"/>
        <v>21222.22</v>
      </c>
      <c r="I125" s="17">
        <f t="shared" si="15"/>
        <v>20902.05</v>
      </c>
      <c r="J125" s="17">
        <f t="shared" si="15"/>
        <v>19709.560000000001</v>
      </c>
      <c r="K125" s="17">
        <f t="shared" si="15"/>
        <v>21251.920000000002</v>
      </c>
      <c r="L125" s="17">
        <f t="shared" si="15"/>
        <v>21000.869999999995</v>
      </c>
      <c r="M125" s="17">
        <f t="shared" si="15"/>
        <v>26115.359999999997</v>
      </c>
      <c r="N125" s="17">
        <f t="shared" si="15"/>
        <v>20729.03</v>
      </c>
      <c r="O125" s="17">
        <f t="shared" si="15"/>
        <v>256280.11000000002</v>
      </c>
    </row>
    <row r="126" spans="1:15" ht="15" customHeight="1" x14ac:dyDescent="0.2">
      <c r="A126" s="2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s="6" customFormat="1" ht="15" customHeight="1" x14ac:dyDescent="0.2">
      <c r="A127" s="9" t="s">
        <v>237</v>
      </c>
      <c r="B127" s="10" t="s">
        <v>238</v>
      </c>
      <c r="C127" s="17">
        <f>C65+C77+C81+C86+C90+C113+C125</f>
        <v>49779.150999999998</v>
      </c>
      <c r="D127" s="17">
        <f t="shared" ref="D127:O127" si="16">D65+D77+D81+D86+D90+D113+D125</f>
        <v>43699.268899999995</v>
      </c>
      <c r="E127" s="17">
        <f t="shared" si="16"/>
        <v>44675.257100000003</v>
      </c>
      <c r="F127" s="17">
        <f t="shared" si="16"/>
        <v>51016.794999999998</v>
      </c>
      <c r="G127" s="17">
        <f t="shared" si="16"/>
        <v>49834.515899999999</v>
      </c>
      <c r="H127" s="17">
        <f t="shared" si="16"/>
        <v>54436.298999999999</v>
      </c>
      <c r="I127" s="17">
        <f t="shared" si="16"/>
        <v>43608.079899999997</v>
      </c>
      <c r="J127" s="17">
        <f t="shared" si="16"/>
        <v>53632.530499999993</v>
      </c>
      <c r="K127" s="17">
        <f t="shared" si="16"/>
        <v>47109.699300000007</v>
      </c>
      <c r="L127" s="17">
        <f t="shared" si="16"/>
        <v>50268.4853</v>
      </c>
      <c r="M127" s="17">
        <f t="shared" si="16"/>
        <v>54437.726899999994</v>
      </c>
      <c r="N127" s="17">
        <f t="shared" si="16"/>
        <v>45942.675900000002</v>
      </c>
      <c r="O127" s="17">
        <f t="shared" si="16"/>
        <v>588440.48470000003</v>
      </c>
    </row>
    <row r="128" spans="1:15" ht="15" customHeight="1" x14ac:dyDescent="0.2">
      <c r="A128" s="2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s="6" customFormat="1" ht="15" customHeight="1" x14ac:dyDescent="0.2">
      <c r="A129" s="9" t="s">
        <v>239</v>
      </c>
      <c r="B129" s="10" t="s">
        <v>240</v>
      </c>
      <c r="C129" s="17">
        <f>C29-C127</f>
        <v>56127.548999999999</v>
      </c>
      <c r="D129" s="17">
        <f t="shared" ref="D129:O129" si="17">D29-D127</f>
        <v>61056.361100000009</v>
      </c>
      <c r="E129" s="17">
        <f t="shared" si="17"/>
        <v>59838.31289999999</v>
      </c>
      <c r="F129" s="17">
        <f t="shared" si="17"/>
        <v>50048.704999999987</v>
      </c>
      <c r="G129" s="17">
        <f t="shared" si="17"/>
        <v>52455.0141</v>
      </c>
      <c r="H129" s="17">
        <f t="shared" si="17"/>
        <v>47269.000999999989</v>
      </c>
      <c r="I129" s="17">
        <f t="shared" si="17"/>
        <v>55665.25009999999</v>
      </c>
      <c r="J129" s="17">
        <f t="shared" si="17"/>
        <v>44614.819500000012</v>
      </c>
      <c r="K129" s="17">
        <f t="shared" si="17"/>
        <v>56043.61069999999</v>
      </c>
      <c r="L129" s="17">
        <f t="shared" si="17"/>
        <v>50068.024699999994</v>
      </c>
      <c r="M129" s="17">
        <f t="shared" si="17"/>
        <v>43921.503100000002</v>
      </c>
      <c r="N129" s="17">
        <f t="shared" si="17"/>
        <v>57799.854099999997</v>
      </c>
      <c r="O129" s="17">
        <f t="shared" si="17"/>
        <v>634908.00529999996</v>
      </c>
    </row>
    <row r="130" spans="1:15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s="6" customFormat="1" ht="15" customHeight="1" x14ac:dyDescent="0.2">
      <c r="A131" s="9" t="s">
        <v>241</v>
      </c>
      <c r="B131" s="10" t="s">
        <v>242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s="6" customFormat="1" ht="15" customHeight="1" x14ac:dyDescent="0.2">
      <c r="A132" s="11" t="s">
        <v>243</v>
      </c>
      <c r="B132" s="12" t="s">
        <v>244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4050</v>
      </c>
      <c r="M132" s="15">
        <v>0</v>
      </c>
      <c r="N132" s="15">
        <v>0</v>
      </c>
      <c r="O132" s="15">
        <f>SUM(C132:N132)</f>
        <v>4050</v>
      </c>
    </row>
    <row r="133" spans="1:15" s="6" customFormat="1" ht="15" customHeight="1" x14ac:dyDescent="0.2">
      <c r="A133" s="11" t="s">
        <v>245</v>
      </c>
      <c r="B133" s="12" t="s">
        <v>246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7202.24</v>
      </c>
      <c r="I133" s="16">
        <v>-7202.24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5">
        <f>SUM(C133:N133)</f>
        <v>0</v>
      </c>
    </row>
    <row r="134" spans="1:15" s="6" customFormat="1" ht="15" customHeight="1" x14ac:dyDescent="0.2">
      <c r="A134" s="9" t="s">
        <v>247</v>
      </c>
      <c r="B134" s="10" t="s">
        <v>248</v>
      </c>
      <c r="C134" s="17">
        <f>SUM(C132:C133)</f>
        <v>0</v>
      </c>
      <c r="D134" s="17">
        <f t="shared" ref="D134:O134" si="18">SUM(D132:D133)</f>
        <v>0</v>
      </c>
      <c r="E134" s="17">
        <f t="shared" si="18"/>
        <v>0</v>
      </c>
      <c r="F134" s="17">
        <f t="shared" si="18"/>
        <v>0</v>
      </c>
      <c r="G134" s="17">
        <f t="shared" si="18"/>
        <v>0</v>
      </c>
      <c r="H134" s="17">
        <f t="shared" si="18"/>
        <v>7202.24</v>
      </c>
      <c r="I134" s="17">
        <f t="shared" si="18"/>
        <v>-7202.24</v>
      </c>
      <c r="J134" s="17">
        <f t="shared" si="18"/>
        <v>0</v>
      </c>
      <c r="K134" s="17">
        <f t="shared" si="18"/>
        <v>0</v>
      </c>
      <c r="L134" s="17">
        <f t="shared" si="18"/>
        <v>4050</v>
      </c>
      <c r="M134" s="17">
        <f t="shared" si="18"/>
        <v>0</v>
      </c>
      <c r="N134" s="17">
        <f t="shared" si="18"/>
        <v>0</v>
      </c>
      <c r="O134" s="17">
        <f t="shared" si="18"/>
        <v>4050</v>
      </c>
    </row>
    <row r="135" spans="1:15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s="6" customFormat="1" ht="15" customHeight="1" x14ac:dyDescent="0.2">
      <c r="A136" s="9" t="s">
        <v>249</v>
      </c>
      <c r="B136" s="10" t="s">
        <v>250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s="6" customFormat="1" ht="15" customHeight="1" x14ac:dyDescent="0.2">
      <c r="A137" s="11" t="s">
        <v>251</v>
      </c>
      <c r="B137" s="12" t="s">
        <v>252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8000</v>
      </c>
      <c r="M137" s="15">
        <v>1765.5</v>
      </c>
      <c r="N137" s="15">
        <v>2578.5</v>
      </c>
      <c r="O137" s="15">
        <f>SUM(C137:N137)</f>
        <v>12344</v>
      </c>
    </row>
    <row r="138" spans="1:15" s="6" customFormat="1" ht="15" customHeight="1" x14ac:dyDescent="0.2">
      <c r="A138" s="11" t="s">
        <v>253</v>
      </c>
      <c r="B138" s="12" t="s">
        <v>254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458.32</v>
      </c>
      <c r="L138" s="15">
        <v>500</v>
      </c>
      <c r="M138" s="15">
        <v>0</v>
      </c>
      <c r="N138" s="15">
        <v>0</v>
      </c>
      <c r="O138" s="15">
        <f t="shared" ref="O138:O142" si="19">SUM(C138:N138)</f>
        <v>958.31999999999994</v>
      </c>
    </row>
    <row r="139" spans="1:15" s="6" customFormat="1" ht="15" customHeight="1" x14ac:dyDescent="0.2">
      <c r="A139" s="11" t="s">
        <v>255</v>
      </c>
      <c r="B139" s="12" t="s">
        <v>256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114869.4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f t="shared" si="19"/>
        <v>114869.4</v>
      </c>
    </row>
    <row r="140" spans="1:15" s="6" customFormat="1" ht="15" customHeight="1" x14ac:dyDescent="0.2">
      <c r="A140" s="11" t="s">
        <v>257</v>
      </c>
      <c r="B140" s="12" t="s">
        <v>258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4265.18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f t="shared" si="19"/>
        <v>4265.18</v>
      </c>
    </row>
    <row r="141" spans="1:15" s="6" customFormat="1" ht="15" customHeight="1" x14ac:dyDescent="0.2">
      <c r="A141" s="11" t="s">
        <v>259</v>
      </c>
      <c r="B141" s="12" t="s">
        <v>260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3615</v>
      </c>
      <c r="N141" s="15">
        <v>0</v>
      </c>
      <c r="O141" s="15">
        <f t="shared" si="19"/>
        <v>3615</v>
      </c>
    </row>
    <row r="142" spans="1:15" s="6" customFormat="1" ht="15" customHeight="1" x14ac:dyDescent="0.2">
      <c r="A142" s="11" t="s">
        <v>261</v>
      </c>
      <c r="B142" s="12" t="s">
        <v>262</v>
      </c>
      <c r="C142" s="16">
        <v>-302.27999999999997</v>
      </c>
      <c r="D142" s="16">
        <v>9007.57</v>
      </c>
      <c r="E142" s="16">
        <v>9286.99</v>
      </c>
      <c r="F142" s="16">
        <v>8997.51</v>
      </c>
      <c r="G142" s="16">
        <v>6671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5">
        <f t="shared" si="19"/>
        <v>33660.79</v>
      </c>
    </row>
    <row r="143" spans="1:15" s="6" customFormat="1" ht="15" customHeight="1" x14ac:dyDescent="0.2">
      <c r="A143" s="9" t="s">
        <v>263</v>
      </c>
      <c r="B143" s="10" t="s">
        <v>264</v>
      </c>
      <c r="C143" s="17">
        <f>SUM(C137:C142)</f>
        <v>-302.27999999999997</v>
      </c>
      <c r="D143" s="17">
        <f t="shared" ref="D143:O143" si="20">SUM(D137:D142)</f>
        <v>9007.57</v>
      </c>
      <c r="E143" s="17">
        <f t="shared" si="20"/>
        <v>9286.99</v>
      </c>
      <c r="F143" s="17">
        <f t="shared" si="20"/>
        <v>8997.51</v>
      </c>
      <c r="G143" s="17">
        <f t="shared" si="20"/>
        <v>6671</v>
      </c>
      <c r="H143" s="17">
        <f t="shared" si="20"/>
        <v>119134.57999999999</v>
      </c>
      <c r="I143" s="17">
        <f t="shared" si="20"/>
        <v>0</v>
      </c>
      <c r="J143" s="17">
        <f t="shared" si="20"/>
        <v>0</v>
      </c>
      <c r="K143" s="17">
        <f t="shared" si="20"/>
        <v>458.32</v>
      </c>
      <c r="L143" s="17">
        <f t="shared" si="20"/>
        <v>8500</v>
      </c>
      <c r="M143" s="17">
        <f t="shared" si="20"/>
        <v>5380.5</v>
      </c>
      <c r="N143" s="17">
        <f t="shared" si="20"/>
        <v>2578.5</v>
      </c>
      <c r="O143" s="17">
        <f t="shared" si="20"/>
        <v>169712.69</v>
      </c>
    </row>
    <row r="144" spans="1:15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s="6" customFormat="1" ht="15" customHeight="1" x14ac:dyDescent="0.2">
      <c r="A145" s="9" t="s">
        <v>265</v>
      </c>
      <c r="B145" s="10" t="s">
        <v>266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s="6" customFormat="1" ht="15" customHeight="1" x14ac:dyDescent="0.2">
      <c r="A146" s="11" t="s">
        <v>267</v>
      </c>
      <c r="B146" s="12" t="s">
        <v>268</v>
      </c>
      <c r="C146" s="16">
        <v>5740.32</v>
      </c>
      <c r="D146" s="16">
        <v>5730.86</v>
      </c>
      <c r="E146" s="16">
        <v>5721.38</v>
      </c>
      <c r="F146" s="16">
        <v>5711.88</v>
      </c>
      <c r="G146" s="16">
        <v>5702.34</v>
      </c>
      <c r="H146" s="16">
        <v>5579.52</v>
      </c>
      <c r="I146" s="16">
        <v>5683.19</v>
      </c>
      <c r="J146" s="16">
        <v>5673.57</v>
      </c>
      <c r="K146" s="16">
        <v>5663.93</v>
      </c>
      <c r="L146" s="16">
        <v>5654.25</v>
      </c>
      <c r="M146" s="16">
        <v>5644.55</v>
      </c>
      <c r="N146" s="16">
        <v>5634.82</v>
      </c>
      <c r="O146" s="16">
        <f>SUM(C146:N146)</f>
        <v>68140.610000000015</v>
      </c>
    </row>
    <row r="147" spans="1:15" s="6" customFormat="1" ht="15" customHeight="1" x14ac:dyDescent="0.2">
      <c r="A147" s="9" t="s">
        <v>269</v>
      </c>
      <c r="B147" s="10" t="s">
        <v>270</v>
      </c>
      <c r="C147" s="17">
        <f>SUM(C146)</f>
        <v>5740.32</v>
      </c>
      <c r="D147" s="17">
        <f t="shared" ref="D147:O147" si="21">SUM(D146)</f>
        <v>5730.86</v>
      </c>
      <c r="E147" s="17">
        <f t="shared" si="21"/>
        <v>5721.38</v>
      </c>
      <c r="F147" s="17">
        <f t="shared" si="21"/>
        <v>5711.88</v>
      </c>
      <c r="G147" s="17">
        <f t="shared" si="21"/>
        <v>5702.34</v>
      </c>
      <c r="H147" s="17">
        <f t="shared" si="21"/>
        <v>5579.52</v>
      </c>
      <c r="I147" s="17">
        <f t="shared" si="21"/>
        <v>5683.19</v>
      </c>
      <c r="J147" s="17">
        <f t="shared" si="21"/>
        <v>5673.57</v>
      </c>
      <c r="K147" s="17">
        <f t="shared" si="21"/>
        <v>5663.93</v>
      </c>
      <c r="L147" s="17">
        <f t="shared" si="21"/>
        <v>5654.25</v>
      </c>
      <c r="M147" s="17">
        <f t="shared" si="21"/>
        <v>5644.55</v>
      </c>
      <c r="N147" s="17">
        <f t="shared" si="21"/>
        <v>5634.82</v>
      </c>
      <c r="O147" s="17">
        <f t="shared" si="21"/>
        <v>68140.610000000015</v>
      </c>
    </row>
    <row r="148" spans="1:15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s="6" customFormat="1" ht="15" customHeight="1" x14ac:dyDescent="0.2">
      <c r="A149" s="9" t="s">
        <v>271</v>
      </c>
      <c r="B149" s="10" t="s">
        <v>272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s="6" customFormat="1" ht="15" customHeight="1" x14ac:dyDescent="0.2">
      <c r="A150" s="11" t="s">
        <v>273</v>
      </c>
      <c r="B150" s="12" t="s">
        <v>274</v>
      </c>
      <c r="C150" s="15">
        <v>0</v>
      </c>
      <c r="D150" s="15">
        <v>0</v>
      </c>
      <c r="E150" s="15">
        <v>345.25</v>
      </c>
      <c r="F150" s="15">
        <v>0</v>
      </c>
      <c r="G150" s="15">
        <v>0</v>
      </c>
      <c r="H150" s="15">
        <v>569.80999999999995</v>
      </c>
      <c r="I150" s="15">
        <v>0</v>
      </c>
      <c r="J150" s="15">
        <v>0</v>
      </c>
      <c r="K150" s="15">
        <v>253.43</v>
      </c>
      <c r="L150" s="15">
        <v>0</v>
      </c>
      <c r="M150" s="15">
        <v>0</v>
      </c>
      <c r="N150" s="15">
        <v>0</v>
      </c>
      <c r="O150" s="15">
        <f>SUM(C150:N150)</f>
        <v>1168.49</v>
      </c>
    </row>
    <row r="151" spans="1:15" s="6" customFormat="1" ht="15" customHeight="1" x14ac:dyDescent="0.2">
      <c r="A151" s="11" t="s">
        <v>275</v>
      </c>
      <c r="B151" s="12" t="s">
        <v>276</v>
      </c>
      <c r="C151" s="15">
        <v>0</v>
      </c>
      <c r="D151" s="15">
        <v>0</v>
      </c>
      <c r="E151" s="15">
        <v>1060.04</v>
      </c>
      <c r="F151" s="15">
        <v>0</v>
      </c>
      <c r="G151" s="15">
        <v>0</v>
      </c>
      <c r="H151" s="15">
        <v>1057.28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f t="shared" ref="O151:O165" si="22">SUM(C151:N151)</f>
        <v>2117.3199999999997</v>
      </c>
    </row>
    <row r="152" spans="1:15" s="6" customFormat="1" ht="15" customHeight="1" x14ac:dyDescent="0.2">
      <c r="A152" s="11" t="s">
        <v>277</v>
      </c>
      <c r="B152" s="12" t="s">
        <v>278</v>
      </c>
      <c r="C152" s="15">
        <v>330</v>
      </c>
      <c r="D152" s="15">
        <v>0</v>
      </c>
      <c r="E152" s="15">
        <v>4522.6000000000004</v>
      </c>
      <c r="F152" s="15">
        <v>0</v>
      </c>
      <c r="G152" s="15">
        <v>2257.8000000000002</v>
      </c>
      <c r="H152" s="15">
        <v>4295.6000000000004</v>
      </c>
      <c r="I152" s="15">
        <v>0</v>
      </c>
      <c r="J152" s="15">
        <v>0</v>
      </c>
      <c r="K152" s="15">
        <v>1590.51</v>
      </c>
      <c r="L152" s="15">
        <v>1962</v>
      </c>
      <c r="M152" s="15">
        <v>4734.3</v>
      </c>
      <c r="N152" s="15">
        <v>0</v>
      </c>
      <c r="O152" s="15">
        <f t="shared" si="22"/>
        <v>19692.810000000001</v>
      </c>
    </row>
    <row r="153" spans="1:15" s="6" customFormat="1" ht="15" customHeight="1" x14ac:dyDescent="0.2">
      <c r="A153" s="11" t="s">
        <v>279</v>
      </c>
      <c r="B153" s="12" t="s">
        <v>280</v>
      </c>
      <c r="C153" s="15">
        <v>1580.47</v>
      </c>
      <c r="D153" s="15">
        <v>0</v>
      </c>
      <c r="E153" s="15">
        <v>2104.37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640.30999999999995</v>
      </c>
      <c r="M153" s="15">
        <v>3297</v>
      </c>
      <c r="N153" s="15">
        <v>3550</v>
      </c>
      <c r="O153" s="15">
        <f t="shared" si="22"/>
        <v>11172.15</v>
      </c>
    </row>
    <row r="154" spans="1:15" s="6" customFormat="1" ht="15" customHeight="1" x14ac:dyDescent="0.2">
      <c r="A154" s="11" t="s">
        <v>281</v>
      </c>
      <c r="B154" s="12" t="s">
        <v>282</v>
      </c>
      <c r="C154" s="15">
        <v>0</v>
      </c>
      <c r="D154" s="15">
        <v>0</v>
      </c>
      <c r="E154" s="15">
        <v>4011.25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f t="shared" si="22"/>
        <v>4011.25</v>
      </c>
    </row>
    <row r="155" spans="1:15" s="6" customFormat="1" ht="15" customHeight="1" x14ac:dyDescent="0.2">
      <c r="A155" s="11" t="s">
        <v>283</v>
      </c>
      <c r="B155" s="12" t="s">
        <v>284</v>
      </c>
      <c r="C155" s="15">
        <v>2000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1371.25</v>
      </c>
      <c r="M155" s="15">
        <v>0</v>
      </c>
      <c r="N155" s="15">
        <v>0</v>
      </c>
      <c r="O155" s="15">
        <f t="shared" si="22"/>
        <v>3371.25</v>
      </c>
    </row>
    <row r="156" spans="1:15" s="6" customFormat="1" ht="15" customHeight="1" x14ac:dyDescent="0.2">
      <c r="A156" s="11" t="s">
        <v>285</v>
      </c>
      <c r="B156" s="12" t="s">
        <v>286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514.82000000000005</v>
      </c>
      <c r="M156" s="15">
        <v>433.31</v>
      </c>
      <c r="N156" s="15">
        <v>0</v>
      </c>
      <c r="O156" s="15">
        <f t="shared" si="22"/>
        <v>948.13000000000011</v>
      </c>
    </row>
    <row r="157" spans="1:15" s="6" customFormat="1" ht="15" customHeight="1" x14ac:dyDescent="0.2">
      <c r="A157" s="11" t="s">
        <v>287</v>
      </c>
      <c r="B157" s="12" t="s">
        <v>288</v>
      </c>
      <c r="C157" s="15">
        <v>650</v>
      </c>
      <c r="D157" s="15">
        <v>670</v>
      </c>
      <c r="E157" s="15">
        <v>0</v>
      </c>
      <c r="F157" s="15">
        <v>490</v>
      </c>
      <c r="G157" s="15">
        <v>220</v>
      </c>
      <c r="H157" s="15">
        <v>210</v>
      </c>
      <c r="I157" s="15">
        <v>160</v>
      </c>
      <c r="J157" s="15">
        <v>220</v>
      </c>
      <c r="K157" s="15">
        <v>330</v>
      </c>
      <c r="L157" s="15">
        <v>625</v>
      </c>
      <c r="M157" s="15">
        <v>820</v>
      </c>
      <c r="N157" s="15">
        <v>910</v>
      </c>
      <c r="O157" s="15">
        <f t="shared" si="22"/>
        <v>5305</v>
      </c>
    </row>
    <row r="158" spans="1:15" s="6" customFormat="1" ht="15" customHeight="1" x14ac:dyDescent="0.2">
      <c r="A158" s="11" t="s">
        <v>289</v>
      </c>
      <c r="B158" s="12" t="s">
        <v>290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1228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f t="shared" si="22"/>
        <v>1228</v>
      </c>
    </row>
    <row r="159" spans="1:15" s="6" customFormat="1" ht="15" customHeight="1" x14ac:dyDescent="0.2">
      <c r="A159" s="11" t="s">
        <v>291</v>
      </c>
      <c r="B159" s="12" t="s">
        <v>292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245</v>
      </c>
      <c r="O159" s="15">
        <f t="shared" si="22"/>
        <v>245</v>
      </c>
    </row>
    <row r="160" spans="1:15" s="6" customFormat="1" ht="15" customHeight="1" x14ac:dyDescent="0.2">
      <c r="A160" s="11" t="s">
        <v>293</v>
      </c>
      <c r="B160" s="12" t="s">
        <v>294</v>
      </c>
      <c r="C160" s="15">
        <v>5565</v>
      </c>
      <c r="D160" s="15">
        <v>0</v>
      </c>
      <c r="E160" s="15">
        <v>8387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3800</v>
      </c>
      <c r="M160" s="15">
        <v>0</v>
      </c>
      <c r="N160" s="15">
        <v>0</v>
      </c>
      <c r="O160" s="15">
        <f t="shared" si="22"/>
        <v>17752</v>
      </c>
    </row>
    <row r="161" spans="1:15" s="6" customFormat="1" ht="15" customHeight="1" x14ac:dyDescent="0.2">
      <c r="A161" s="11" t="s">
        <v>295</v>
      </c>
      <c r="B161" s="12" t="s">
        <v>296</v>
      </c>
      <c r="C161" s="15">
        <v>0</v>
      </c>
      <c r="D161" s="15">
        <v>0</v>
      </c>
      <c r="E161" s="15">
        <v>0</v>
      </c>
      <c r="F161" s="15">
        <v>0</v>
      </c>
      <c r="G161" s="15">
        <v>3500</v>
      </c>
      <c r="H161" s="15">
        <v>0</v>
      </c>
      <c r="I161" s="15">
        <v>0</v>
      </c>
      <c r="J161" s="15">
        <v>0</v>
      </c>
      <c r="K161" s="15">
        <v>1680</v>
      </c>
      <c r="L161" s="15">
        <v>0</v>
      </c>
      <c r="M161" s="15">
        <v>0</v>
      </c>
      <c r="N161" s="15">
        <v>0</v>
      </c>
      <c r="O161" s="15">
        <f t="shared" si="22"/>
        <v>5180</v>
      </c>
    </row>
    <row r="162" spans="1:15" s="6" customFormat="1" ht="15" customHeight="1" x14ac:dyDescent="0.2">
      <c r="A162" s="11" t="s">
        <v>297</v>
      </c>
      <c r="B162" s="12" t="s">
        <v>118</v>
      </c>
      <c r="C162" s="15">
        <v>1200</v>
      </c>
      <c r="D162" s="15">
        <v>2655</v>
      </c>
      <c r="E162" s="15">
        <v>425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150</v>
      </c>
      <c r="M162" s="15">
        <v>0</v>
      </c>
      <c r="N162" s="15">
        <v>0</v>
      </c>
      <c r="O162" s="15">
        <f t="shared" si="22"/>
        <v>4430</v>
      </c>
    </row>
    <row r="163" spans="1:15" s="6" customFormat="1" ht="15" customHeight="1" x14ac:dyDescent="0.2">
      <c r="A163" s="11" t="s">
        <v>298</v>
      </c>
      <c r="B163" s="12" t="s">
        <v>299</v>
      </c>
      <c r="C163" s="15">
        <v>0</v>
      </c>
      <c r="D163" s="15">
        <v>1315</v>
      </c>
      <c r="E163" s="15">
        <v>955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f t="shared" si="22"/>
        <v>2270</v>
      </c>
    </row>
    <row r="164" spans="1:15" s="6" customFormat="1" ht="15" customHeight="1" x14ac:dyDescent="0.2">
      <c r="A164" s="11" t="s">
        <v>300</v>
      </c>
      <c r="B164" s="12" t="s">
        <v>301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640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f t="shared" si="22"/>
        <v>640</v>
      </c>
    </row>
    <row r="165" spans="1:15" s="6" customFormat="1" ht="15" customHeight="1" x14ac:dyDescent="0.2">
      <c r="A165" s="11" t="s">
        <v>302</v>
      </c>
      <c r="B165" s="12" t="s">
        <v>74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582.25</v>
      </c>
      <c r="K165" s="16">
        <v>902.58</v>
      </c>
      <c r="L165" s="16">
        <v>0</v>
      </c>
      <c r="M165" s="16">
        <v>0</v>
      </c>
      <c r="N165" s="16">
        <v>0</v>
      </c>
      <c r="O165" s="15">
        <f t="shared" si="22"/>
        <v>1484.83</v>
      </c>
    </row>
    <row r="166" spans="1:15" s="6" customFormat="1" ht="15" customHeight="1" x14ac:dyDescent="0.2">
      <c r="A166" s="9" t="s">
        <v>303</v>
      </c>
      <c r="B166" s="10" t="s">
        <v>304</v>
      </c>
      <c r="C166" s="17">
        <f>SUM(C150:C165)</f>
        <v>11325.470000000001</v>
      </c>
      <c r="D166" s="17">
        <f t="shared" ref="D166:O166" si="23">SUM(D150:D165)</f>
        <v>4640</v>
      </c>
      <c r="E166" s="17">
        <f t="shared" si="23"/>
        <v>21810.510000000002</v>
      </c>
      <c r="F166" s="17">
        <f t="shared" si="23"/>
        <v>490</v>
      </c>
      <c r="G166" s="17">
        <f t="shared" si="23"/>
        <v>5977.8</v>
      </c>
      <c r="H166" s="17">
        <f t="shared" si="23"/>
        <v>7360.6900000000005</v>
      </c>
      <c r="I166" s="17">
        <f t="shared" si="23"/>
        <v>800</v>
      </c>
      <c r="J166" s="17">
        <f t="shared" si="23"/>
        <v>802.25</v>
      </c>
      <c r="K166" s="17">
        <f t="shared" si="23"/>
        <v>4756.5200000000004</v>
      </c>
      <c r="L166" s="17">
        <f t="shared" si="23"/>
        <v>9063.380000000001</v>
      </c>
      <c r="M166" s="17">
        <f t="shared" si="23"/>
        <v>9284.61</v>
      </c>
      <c r="N166" s="17">
        <f t="shared" si="23"/>
        <v>4705</v>
      </c>
      <c r="O166" s="17">
        <f t="shared" si="23"/>
        <v>81016.23</v>
      </c>
    </row>
    <row r="167" spans="1:15" ht="15" customHeight="1" x14ac:dyDescent="0.2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s="6" customFormat="1" ht="15" customHeight="1" x14ac:dyDescent="0.2">
      <c r="A168" s="9" t="s">
        <v>305</v>
      </c>
      <c r="B168" s="10" t="s">
        <v>306</v>
      </c>
      <c r="C168" s="17">
        <f>C143+C147+C166</f>
        <v>16763.510000000002</v>
      </c>
      <c r="D168" s="17">
        <f t="shared" ref="D168:O168" si="24">D143+D147+D166</f>
        <v>19378.43</v>
      </c>
      <c r="E168" s="17">
        <f t="shared" si="24"/>
        <v>36818.880000000005</v>
      </c>
      <c r="F168" s="17">
        <f t="shared" si="24"/>
        <v>15199.39</v>
      </c>
      <c r="G168" s="17">
        <f t="shared" si="24"/>
        <v>18351.14</v>
      </c>
      <c r="H168" s="17">
        <f t="shared" si="24"/>
        <v>132074.78999999998</v>
      </c>
      <c r="I168" s="17">
        <f t="shared" si="24"/>
        <v>6483.19</v>
      </c>
      <c r="J168" s="17">
        <f t="shared" si="24"/>
        <v>6475.82</v>
      </c>
      <c r="K168" s="17">
        <f t="shared" si="24"/>
        <v>10878.77</v>
      </c>
      <c r="L168" s="17">
        <f t="shared" si="24"/>
        <v>23217.63</v>
      </c>
      <c r="M168" s="17">
        <f t="shared" si="24"/>
        <v>20309.66</v>
      </c>
      <c r="N168" s="17">
        <f t="shared" si="24"/>
        <v>12918.32</v>
      </c>
      <c r="O168" s="17">
        <f t="shared" si="24"/>
        <v>318869.53000000003</v>
      </c>
    </row>
    <row r="169" spans="1:15" ht="15" customHeight="1" x14ac:dyDescent="0.2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s="6" customFormat="1" ht="15" customHeight="1" x14ac:dyDescent="0.2">
      <c r="A170" s="9" t="s">
        <v>307</v>
      </c>
      <c r="B170" s="10" t="s">
        <v>308</v>
      </c>
      <c r="C170" s="18">
        <f>C129+C134-C168</f>
        <v>39364.038999999997</v>
      </c>
      <c r="D170" s="18">
        <f t="shared" ref="D170:O170" si="25">D129+D134-D168</f>
        <v>41677.931100000009</v>
      </c>
      <c r="E170" s="18">
        <f t="shared" si="25"/>
        <v>23019.432899999985</v>
      </c>
      <c r="F170" s="18">
        <f t="shared" si="25"/>
        <v>34849.314999999988</v>
      </c>
      <c r="G170" s="18">
        <f t="shared" si="25"/>
        <v>34103.874100000001</v>
      </c>
      <c r="H170" s="18">
        <f t="shared" si="25"/>
        <v>-77603.548999999999</v>
      </c>
      <c r="I170" s="18">
        <f t="shared" si="25"/>
        <v>41979.82009999999</v>
      </c>
      <c r="J170" s="18">
        <f t="shared" si="25"/>
        <v>38138.999500000013</v>
      </c>
      <c r="K170" s="18">
        <f t="shared" si="25"/>
        <v>45164.840699999986</v>
      </c>
      <c r="L170" s="18">
        <f t="shared" si="25"/>
        <v>30900.394699999993</v>
      </c>
      <c r="M170" s="18">
        <f t="shared" si="25"/>
        <v>23611.843100000002</v>
      </c>
      <c r="N170" s="18">
        <f t="shared" si="25"/>
        <v>44881.534099999997</v>
      </c>
      <c r="O170" s="18">
        <f t="shared" si="25"/>
        <v>320088.47529999993</v>
      </c>
    </row>
  </sheetData>
  <mergeCells count="22">
    <mergeCell ref="A167:O167"/>
    <mergeCell ref="A169:O169"/>
    <mergeCell ref="A128:O128"/>
    <mergeCell ref="A130:O130"/>
    <mergeCell ref="A135:O135"/>
    <mergeCell ref="A144:O144"/>
    <mergeCell ref="A148:O148"/>
    <mergeCell ref="A82:O82"/>
    <mergeCell ref="A87:O87"/>
    <mergeCell ref="A91:O91"/>
    <mergeCell ref="A114:O114"/>
    <mergeCell ref="A126:O126"/>
    <mergeCell ref="A13:O13"/>
    <mergeCell ref="A28:O28"/>
    <mergeCell ref="A30:O30"/>
    <mergeCell ref="A66:O66"/>
    <mergeCell ref="A78:O78"/>
    <mergeCell ref="A1:O1"/>
    <mergeCell ref="A2:O2"/>
    <mergeCell ref="A3:O3"/>
    <mergeCell ref="A4:O4"/>
    <mergeCell ref="A6:O6"/>
  </mergeCells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O7 A8:B13 C13:O13 A14:O14 A15:B28 C28:O28 A29:B30 C30:O30 A31:O31 A32:B66 C66:O66 A67:O67 A68:B78 C78:O78 A79:O79 A80:B82 C82:O82 A83:O83 A84:B87 C87:O87 A88:O88 A89:B91 C91:O91 A92:O92 A93:B114 C114:O114 A115:O115 A116:B126 C126:O126 A127:B128 C128:O128 A129:B130 C130:O130 A131:O131 A132:B135 C135:O135 A136:O136 A137:B144 C144:O144 A145:O145 A146:B148 C148:O148 A149:O149 A150:B167 C167:O167 A168:B169 C169:O169 A170:B17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e5c13b28ff67da33e5ecd1fb04985f7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25d0ba6dea068bf38b113d15d08f1cb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64776D-D968-4D0A-8433-85A495C5F52D}"/>
</file>

<file path=customXml/itemProps2.xml><?xml version="1.0" encoding="utf-8"?>
<ds:datastoreItem xmlns:ds="http://schemas.openxmlformats.org/officeDocument/2006/customXml" ds:itemID="{5463FA83-7D68-4167-8980-ADE56D17073B}"/>
</file>

<file path=customXml/itemProps3.xml><?xml version="1.0" encoding="utf-8"?>
<ds:datastoreItem xmlns:ds="http://schemas.openxmlformats.org/officeDocument/2006/customXml" ds:itemID="{2925B9B9-A1F3-455F-B5A7-79361251959C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 Pirek</dc:creator>
  <cp:keywords/>
  <dc:description/>
  <cp:lastModifiedBy>Curtis Pirek</cp:lastModifiedBy>
  <dcterms:created xsi:type="dcterms:W3CDTF">2018-07-10T19:24:48Z</dcterms:created>
  <dcterms:modified xsi:type="dcterms:W3CDTF">2018-07-10T19:24:48Z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