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1860" windowWidth="28800" windowHeight="1408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2" i="1"/>
  <c r="I99" i="1"/>
  <c r="I100" i="1"/>
  <c r="I101" i="1"/>
  <c r="I98" i="1"/>
  <c r="H99" i="1"/>
  <c r="H100" i="1"/>
  <c r="H101" i="1"/>
  <c r="H98" i="1"/>
  <c r="G88" i="1"/>
  <c r="G89" i="1"/>
  <c r="G87" i="1"/>
  <c r="G90" i="1"/>
  <c r="G91" i="1"/>
  <c r="G92" i="1"/>
  <c r="G93" i="1"/>
  <c r="I91" i="1"/>
  <c r="I88" i="1"/>
  <c r="I89" i="1"/>
  <c r="I90" i="1"/>
  <c r="I92" i="1"/>
  <c r="I87" i="1"/>
  <c r="H88" i="1"/>
  <c r="H89" i="1"/>
  <c r="H90" i="1"/>
  <c r="H91" i="1"/>
  <c r="H92" i="1"/>
  <c r="H87" i="1"/>
  <c r="H12" i="1"/>
  <c r="H25" i="1"/>
  <c r="N8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31" i="1"/>
  <c r="N82" i="1"/>
  <c r="R31" i="1"/>
  <c r="H81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N7" i="1"/>
  <c r="M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7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32" i="1"/>
  <c r="R33" i="1"/>
  <c r="R34" i="1"/>
  <c r="O31" i="1"/>
  <c r="O82" i="1"/>
  <c r="H31" i="1"/>
</calcChain>
</file>

<file path=xl/sharedStrings.xml><?xml version="1.0" encoding="utf-8"?>
<sst xmlns="http://schemas.openxmlformats.org/spreadsheetml/2006/main" count="109" uniqueCount="31">
  <si>
    <t>JAVA</t>
  </si>
  <si>
    <t>JS</t>
  </si>
  <si>
    <t>CPP</t>
  </si>
  <si>
    <t>CS</t>
  </si>
  <si>
    <t>PHP</t>
  </si>
  <si>
    <t>Time Color (secondes)</t>
  </si>
  <si>
    <t>Time Core (secondes)</t>
  </si>
  <si>
    <t>Time Hxmath (secondes)</t>
  </si>
  <si>
    <t>Time Format (secondes)</t>
  </si>
  <si>
    <t>Time Promise (secondes)</t>
  </si>
  <si>
    <t>Time Csv (secondes)</t>
  </si>
  <si>
    <t>Time Culture (secondes)</t>
  </si>
  <si>
    <t>Time Math (secondes)</t>
  </si>
  <si>
    <t>Time Text (secondes)</t>
  </si>
  <si>
    <t>Time Utest (secondes)</t>
  </si>
  <si>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</si>
  <si>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</si>
  <si>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</si>
  <si>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</si>
  <si>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</si>
  <si>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</si>
  <si>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</si>
  <si>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</si>
  <si>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</si>
  <si>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xbar</t>
  </si>
  <si>
    <t>UCL(R)</t>
  </si>
  <si>
    <t>LCL(R)</t>
  </si>
  <si>
    <t>UCL(Xbar)</t>
  </si>
  <si>
    <t>LCL(Xbar)</t>
  </si>
  <si>
    <t>Rbar</t>
  </si>
  <si>
    <t>xbarbar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</si>
</sst>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Helvetica Neue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17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3" borderId="0" xfId="1427" applyFont="1" applyFill="1"/>
    <xf numFmtId="164" fontId="8" fillId="3" borderId="0" xfId="1427" applyNumberFormat="1" applyFont="1" applyFill="1"/>
    <xf numFmtId="0" fontId="8" fillId="3" borderId="1" xfId="1427" applyFont="1" applyFill="1" applyBorder="1"/>
    <xf numFmtId="0" fontId="8" fillId="3" borderId="2" xfId="1427" applyFont="1" applyFill="1" applyBorder="1"/>
    <xf numFmtId="0" fontId="8" fillId="3" borderId="3" xfId="1427" applyFont="1" applyFill="1" applyBorder="1"/>
    <xf numFmtId="0" fontId="9" fillId="3" borderId="4" xfId="1427" applyFont="1" applyFill="1" applyBorder="1"/>
    <xf numFmtId="165" fontId="8" fillId="4" borderId="5" xfId="1428" applyNumberFormat="1" applyFont="1" applyFill="1" applyBorder="1"/>
    <xf numFmtId="0" fontId="8" fillId="3" borderId="0" xfId="1427" applyFont="1" applyFill="1" applyBorder="1"/>
    <xf numFmtId="0" fontId="8" fillId="3" borderId="6" xfId="1427" applyFont="1" applyFill="1" applyBorder="1"/>
    <xf numFmtId="0" fontId="11" fillId="3" borderId="0" xfId="1427" applyFont="1" applyFill="1" applyBorder="1" applyAlignment="1">
      <alignment horizontal="center"/>
    </xf>
    <xf numFmtId="0" fontId="9" fillId="3" borderId="4" xfId="1427" applyFont="1" applyFill="1" applyBorder="1" applyAlignment="1">
      <alignment horizontal="right"/>
    </xf>
    <xf numFmtId="1" fontId="12" fillId="5" borderId="5" xfId="1427" applyNumberFormat="1" applyFont="1" applyFill="1" applyBorder="1"/>
    <xf numFmtId="0" fontId="8" fillId="3" borderId="4" xfId="1427" applyFont="1" applyFill="1" applyBorder="1"/>
    <xf numFmtId="2" fontId="8" fillId="3" borderId="0" xfId="1427" applyNumberFormat="1" applyFont="1" applyFill="1" applyBorder="1"/>
    <xf numFmtId="0" fontId="9" fillId="3" borderId="5" xfId="1427" applyFont="1" applyFill="1" applyBorder="1" applyAlignment="1">
      <alignment horizontal="center"/>
    </xf>
    <xf numFmtId="0" fontId="8" fillId="3" borderId="7" xfId="1427" applyFont="1" applyFill="1" applyBorder="1" applyAlignment="1">
      <alignment horizontal="center" textRotation="90"/>
    </xf>
    <xf numFmtId="0" fontId="8" fillId="3" borderId="5" xfId="1427" applyFont="1" applyFill="1" applyBorder="1" applyAlignment="1">
      <alignment horizontal="center" textRotation="90"/>
    </xf>
    <xf numFmtId="0" fontId="8" fillId="3" borderId="8" xfId="1427" applyFont="1" applyFill="1" applyBorder="1" applyAlignment="1">
      <alignment horizontal="center" textRotation="90"/>
    </xf>
    <xf numFmtId="0" fontId="13" fillId="3" borderId="0" xfId="1428" applyNumberFormat="1" applyFont="1" applyFill="1" applyBorder="1"/>
    <xf numFmtId="0" fontId="8" fillId="3" borderId="0" xfId="1427" applyFont="1" applyFill="1" applyBorder="1" applyAlignment="1">
      <alignment horizontal="center" textRotation="90"/>
    </xf>
    <xf numFmtId="1" fontId="8" fillId="5" borderId="7" xfId="1427" applyNumberFormat="1" applyFont="1" applyFill="1" applyBorder="1" applyAlignment="1">
      <alignment horizontal="center" vertical="center" textRotation="90"/>
    </xf>
    <xf numFmtId="1" fontId="8" fillId="5" borderId="5" xfId="1427" applyNumberFormat="1" applyFont="1" applyFill="1" applyBorder="1" applyAlignment="1">
      <alignment horizontal="center" vertical="center" textRotation="90"/>
    </xf>
    <xf numFmtId="1" fontId="8" fillId="5" borderId="8" xfId="1427" applyNumberFormat="1" applyFont="1" applyFill="1" applyBorder="1" applyAlignment="1">
      <alignment horizontal="center" vertical="center" textRotation="90"/>
    </xf>
    <xf numFmtId="165" fontId="13" fillId="3" borderId="0" xfId="1428" applyNumberFormat="1" applyFont="1" applyFill="1" applyBorder="1"/>
    <xf numFmtId="165" fontId="8" fillId="3" borderId="0" xfId="1427" applyNumberFormat="1" applyFont="1" applyFill="1" applyBorder="1" applyAlignment="1">
      <alignment horizontal="center" textRotation="90"/>
    </xf>
    <xf numFmtId="164" fontId="8" fillId="3" borderId="0" xfId="1427" applyNumberFormat="1" applyFont="1" applyFill="1" applyBorder="1"/>
    <xf numFmtId="0" fontId="8" fillId="3" borderId="9" xfId="1427" applyFont="1" applyFill="1" applyBorder="1"/>
    <xf numFmtId="0" fontId="8" fillId="3" borderId="10" xfId="1427" applyFont="1" applyFill="1" applyBorder="1"/>
    <xf numFmtId="0" fontId="8" fillId="3" borderId="11" xfId="1427" applyFont="1" applyFill="1" applyBorder="1"/>
  </cellXfs>
  <cellStyles count="17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64312"/>
        <c:axId val="-2104698232"/>
      </c:lineChart>
      <c:catAx>
        <c:axId val="-211276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469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69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2764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X-Chart</a:t>
            </a:r>
          </a:p>
        </c:rich>
      </c:tx>
      <c:layout>
        <c:manualLayout>
          <c:xMode val="edge"/>
          <c:yMode val="edge"/>
          <c:x val="0.460101962928337"/>
          <c:y val="0.03734436050923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'[5]Setup Data'!$E$43:$E$62</c:f>
              <c:numCache>
                <c:formatCode>General</c:formatCode>
                <c:ptCount val="20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310840"/>
        <c:axId val="-2047322440"/>
      </c:lineChart>
      <c:catAx>
        <c:axId val="-20473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4732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2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47310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Feuil1!$G$7:$G$25</c:f>
              <c:numCache>
                <c:formatCode>General</c:formatCode>
                <c:ptCount val="19"/>
                <c:pt idx="0">
                  <c:v>1.419</c:v>
                </c:pt>
                <c:pt idx="1">
                  <c:v>0.771</c:v>
                </c:pt>
                <c:pt idx="2">
                  <c:v>0.86</c:v>
                </c:pt>
                <c:pt idx="3">
                  <c:v>5.893000000000001</c:v>
                </c:pt>
                <c:pt idx="4">
                  <c:v>3.586</c:v>
                </c:pt>
                <c:pt idx="5">
                  <c:v>111.042</c:v>
                </c:pt>
                <c:pt idx="6">
                  <c:v>1.281</c:v>
                </c:pt>
                <c:pt idx="7">
                  <c:v>0.622</c:v>
                </c:pt>
                <c:pt idx="8">
                  <c:v>0.499</c:v>
                </c:pt>
                <c:pt idx="9">
                  <c:v>0.28</c:v>
                </c:pt>
                <c:pt idx="10">
                  <c:v>0.442</c:v>
                </c:pt>
                <c:pt idx="11">
                  <c:v>0.7</c:v>
                </c:pt>
                <c:pt idx="12">
                  <c:v>0.832</c:v>
                </c:pt>
                <c:pt idx="13">
                  <c:v>4.467</c:v>
                </c:pt>
                <c:pt idx="14">
                  <c:v>1.819</c:v>
                </c:pt>
                <c:pt idx="15">
                  <c:v>0.322</c:v>
                </c:pt>
                <c:pt idx="16">
                  <c:v>0.787</c:v>
                </c:pt>
                <c:pt idx="17">
                  <c:v>0.865</c:v>
                </c:pt>
                <c:pt idx="18">
                  <c:v>274.754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Feuil1!$I$7:$I$25</c:f>
              <c:numCache>
                <c:formatCode>General</c:formatCode>
                <c:ptCount val="19"/>
                <c:pt idx="0">
                  <c:v>21.64426315789474</c:v>
                </c:pt>
                <c:pt idx="1">
                  <c:v>21.64426315789474</c:v>
                </c:pt>
                <c:pt idx="2">
                  <c:v>21.64426315789474</c:v>
                </c:pt>
                <c:pt idx="3">
                  <c:v>21.64426315789474</c:v>
                </c:pt>
                <c:pt idx="4">
                  <c:v>21.64426315789474</c:v>
                </c:pt>
                <c:pt idx="5">
                  <c:v>21.64426315789474</c:v>
                </c:pt>
                <c:pt idx="6">
                  <c:v>21.64426315789474</c:v>
                </c:pt>
                <c:pt idx="7">
                  <c:v>21.64426315789474</c:v>
                </c:pt>
                <c:pt idx="8">
                  <c:v>21.64426315789474</c:v>
                </c:pt>
                <c:pt idx="9">
                  <c:v>21.64426315789474</c:v>
                </c:pt>
                <c:pt idx="10">
                  <c:v>21.64426315789474</c:v>
                </c:pt>
                <c:pt idx="11">
                  <c:v>21.64426315789474</c:v>
                </c:pt>
                <c:pt idx="12">
                  <c:v>21.64426315789474</c:v>
                </c:pt>
                <c:pt idx="13">
                  <c:v>21.64426315789474</c:v>
                </c:pt>
                <c:pt idx="14">
                  <c:v>21.64426315789474</c:v>
                </c:pt>
                <c:pt idx="15">
                  <c:v>21.64426315789474</c:v>
                </c:pt>
                <c:pt idx="16">
                  <c:v>21.64426315789474</c:v>
                </c:pt>
                <c:pt idx="17">
                  <c:v>21.64426315789474</c:v>
                </c:pt>
                <c:pt idx="18">
                  <c:v>21.64426315789474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Feuil1!$L$7:$L$25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Feuil1!$K$7:$K$25</c:f>
              <c:numCache>
                <c:formatCode>General</c:formatCode>
                <c:ptCount val="19"/>
                <c:pt idx="0">
                  <c:v>45.7559723157894</c:v>
                </c:pt>
                <c:pt idx="1">
                  <c:v>45.7559723157894</c:v>
                </c:pt>
                <c:pt idx="2">
                  <c:v>45.7559723157894</c:v>
                </c:pt>
                <c:pt idx="3">
                  <c:v>45.7559723157894</c:v>
                </c:pt>
                <c:pt idx="4">
                  <c:v>45.7559723157894</c:v>
                </c:pt>
                <c:pt idx="5">
                  <c:v>45.7559723157894</c:v>
                </c:pt>
                <c:pt idx="6">
                  <c:v>45.7559723157894</c:v>
                </c:pt>
                <c:pt idx="7">
                  <c:v>45.7559723157894</c:v>
                </c:pt>
                <c:pt idx="8">
                  <c:v>45.7559723157894</c:v>
                </c:pt>
                <c:pt idx="9">
                  <c:v>45.7559723157894</c:v>
                </c:pt>
                <c:pt idx="10">
                  <c:v>45.7559723157894</c:v>
                </c:pt>
                <c:pt idx="11">
                  <c:v>45.7559723157894</c:v>
                </c:pt>
                <c:pt idx="12">
                  <c:v>45.7559723157894</c:v>
                </c:pt>
                <c:pt idx="13">
                  <c:v>45.7559723157894</c:v>
                </c:pt>
                <c:pt idx="14">
                  <c:v>45.7559723157894</c:v>
                </c:pt>
                <c:pt idx="15">
                  <c:v>45.7559723157894</c:v>
                </c:pt>
                <c:pt idx="16">
                  <c:v>45.7559723157894</c:v>
                </c:pt>
                <c:pt idx="17">
                  <c:v>45.7559723157894</c:v>
                </c:pt>
                <c:pt idx="18">
                  <c:v>45.7559723157894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91064"/>
        <c:axId val="-2050399000"/>
      </c:lineChart>
      <c:catAx>
        <c:axId val="-205039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039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039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03910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578510646"/>
          <c:y val="0.0300762483803449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Feuil1!$N$31:$N$81</c:f>
              <c:numCache>
                <c:formatCode>General</c:formatCode>
                <c:ptCount val="51"/>
                <c:pt idx="0">
                  <c:v>1.014518038983871</c:v>
                </c:pt>
                <c:pt idx="1">
                  <c:v>0.705994031425496</c:v>
                </c:pt>
                <c:pt idx="2">
                  <c:v>0.83265971723729</c:v>
                </c:pt>
                <c:pt idx="3">
                  <c:v>148.1980468010737</c:v>
                </c:pt>
                <c:pt idx="4">
                  <c:v>11.69650752207225</c:v>
                </c:pt>
                <c:pt idx="5">
                  <c:v>20.82986841436773</c:v>
                </c:pt>
                <c:pt idx="6">
                  <c:v>1.183336223656228</c:v>
                </c:pt>
                <c:pt idx="7">
                  <c:v>0.706805655224281</c:v>
                </c:pt>
                <c:pt idx="8">
                  <c:v>2.009991531609316</c:v>
                </c:pt>
                <c:pt idx="9">
                  <c:v>3.795305791326807</c:v>
                </c:pt>
                <c:pt idx="10">
                  <c:v>226.4349174820183</c:v>
                </c:pt>
                <c:pt idx="11">
                  <c:v>202.5105716967706</c:v>
                </c:pt>
                <c:pt idx="12">
                  <c:v>50.12628321695471</c:v>
                </c:pt>
                <c:pt idx="13">
                  <c:v>1.938553985577735</c:v>
                </c:pt>
                <c:pt idx="14">
                  <c:v>0.225626740947075</c:v>
                </c:pt>
                <c:pt idx="15">
                  <c:v>1.997225816469127</c:v>
                </c:pt>
                <c:pt idx="16">
                  <c:v>0.651116816559814</c:v>
                </c:pt>
                <c:pt idx="17">
                  <c:v>0.472187514461567</c:v>
                </c:pt>
                <c:pt idx="18">
                  <c:v>1.368545982053435</c:v>
                </c:pt>
                <c:pt idx="19">
                  <c:v>13.56187084253612</c:v>
                </c:pt>
                <c:pt idx="20">
                  <c:v>1.495894751584328</c:v>
                </c:pt>
                <c:pt idx="21">
                  <c:v>6.607618973677145</c:v>
                </c:pt>
                <c:pt idx="22">
                  <c:v>7.00249644079504</c:v>
                </c:pt>
                <c:pt idx="23">
                  <c:v>7.04841510452215</c:v>
                </c:pt>
                <c:pt idx="24">
                  <c:v>0.498342217223336</c:v>
                </c:pt>
                <c:pt idx="25">
                  <c:v>0.369822485207101</c:v>
                </c:pt>
                <c:pt idx="26">
                  <c:v>9.546352432127167</c:v>
                </c:pt>
                <c:pt idx="27">
                  <c:v>3.812888621963412</c:v>
                </c:pt>
                <c:pt idx="28">
                  <c:v>0.695309320731839</c:v>
                </c:pt>
                <c:pt idx="29">
                  <c:v>1.219528655406966</c:v>
                </c:pt>
                <c:pt idx="30">
                  <c:v>4.360375264633621</c:v>
                </c:pt>
                <c:pt idx="31">
                  <c:v>3.118945681670478</c:v>
                </c:pt>
                <c:pt idx="32">
                  <c:v>14.20015535173418</c:v>
                </c:pt>
                <c:pt idx="33">
                  <c:v>10.73221946442938</c:v>
                </c:pt>
                <c:pt idx="34">
                  <c:v>3.41387809320209</c:v>
                </c:pt>
                <c:pt idx="35">
                  <c:v>3.070699674122035</c:v>
                </c:pt>
                <c:pt idx="36">
                  <c:v>3.979731805448558</c:v>
                </c:pt>
                <c:pt idx="37">
                  <c:v>0.711102760203107</c:v>
                </c:pt>
                <c:pt idx="38">
                  <c:v>0.522903711959068</c:v>
                </c:pt>
                <c:pt idx="39">
                  <c:v>11.0412186550734</c:v>
                </c:pt>
                <c:pt idx="40">
                  <c:v>15.76125252417898</c:v>
                </c:pt>
                <c:pt idx="41">
                  <c:v>0.505798030417808</c:v>
                </c:pt>
                <c:pt idx="42">
                  <c:v>3.891522903033908</c:v>
                </c:pt>
                <c:pt idx="43">
                  <c:v>4.248847978765216</c:v>
                </c:pt>
                <c:pt idx="44">
                  <c:v>0.548884956186492</c:v>
                </c:pt>
                <c:pt idx="45">
                  <c:v>2.589504205266677</c:v>
                </c:pt>
                <c:pt idx="46">
                  <c:v>0.582315859389536</c:v>
                </c:pt>
                <c:pt idx="47">
                  <c:v>3.348372106044064</c:v>
                </c:pt>
                <c:pt idx="48">
                  <c:v>3.677575855598999</c:v>
                </c:pt>
                <c:pt idx="49">
                  <c:v>2.660502331738019</c:v>
                </c:pt>
                <c:pt idx="50">
                  <c:v>0.746576308180788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Feuil1!$P$31:$P$81</c:f>
              <c:numCache>
                <c:formatCode>General</c:formatCode>
                <c:ptCount val="51"/>
                <c:pt idx="0">
                  <c:v>16.12292130089883</c:v>
                </c:pt>
                <c:pt idx="1">
                  <c:v>16.12292130089883</c:v>
                </c:pt>
                <c:pt idx="2">
                  <c:v>16.12292130089883</c:v>
                </c:pt>
                <c:pt idx="3">
                  <c:v>16.12292130089883</c:v>
                </c:pt>
                <c:pt idx="4">
                  <c:v>16.12292130089883</c:v>
                </c:pt>
                <c:pt idx="5">
                  <c:v>16.12292130089883</c:v>
                </c:pt>
                <c:pt idx="6">
                  <c:v>16.12292130089883</c:v>
                </c:pt>
                <c:pt idx="7">
                  <c:v>16.12292130089883</c:v>
                </c:pt>
                <c:pt idx="8">
                  <c:v>16.12292130089883</c:v>
                </c:pt>
                <c:pt idx="9">
                  <c:v>16.12292130089883</c:v>
                </c:pt>
                <c:pt idx="10">
                  <c:v>16.12292130089883</c:v>
                </c:pt>
                <c:pt idx="11">
                  <c:v>16.12292130089883</c:v>
                </c:pt>
                <c:pt idx="12">
                  <c:v>16.12292130089883</c:v>
                </c:pt>
                <c:pt idx="13">
                  <c:v>16.12292130089883</c:v>
                </c:pt>
                <c:pt idx="14">
                  <c:v>16.12292130089883</c:v>
                </c:pt>
                <c:pt idx="15">
                  <c:v>16.12292130089883</c:v>
                </c:pt>
                <c:pt idx="16">
                  <c:v>16.12292130089883</c:v>
                </c:pt>
                <c:pt idx="17">
                  <c:v>16.12292130089883</c:v>
                </c:pt>
                <c:pt idx="18">
                  <c:v>16.12292130089883</c:v>
                </c:pt>
                <c:pt idx="19">
                  <c:v>16.12292130089883</c:v>
                </c:pt>
                <c:pt idx="20">
                  <c:v>16.12292130089883</c:v>
                </c:pt>
                <c:pt idx="21">
                  <c:v>16.12292130089883</c:v>
                </c:pt>
                <c:pt idx="22">
                  <c:v>16.12292130089883</c:v>
                </c:pt>
                <c:pt idx="23">
                  <c:v>16.12292130089883</c:v>
                </c:pt>
                <c:pt idx="24">
                  <c:v>16.12292130089883</c:v>
                </c:pt>
                <c:pt idx="25">
                  <c:v>16.12292130089883</c:v>
                </c:pt>
                <c:pt idx="26">
                  <c:v>16.12292130089883</c:v>
                </c:pt>
                <c:pt idx="27">
                  <c:v>16.12292130089883</c:v>
                </c:pt>
                <c:pt idx="28">
                  <c:v>16.12292130089883</c:v>
                </c:pt>
                <c:pt idx="29">
                  <c:v>16.12292130089883</c:v>
                </c:pt>
                <c:pt idx="30">
                  <c:v>16.12292130089883</c:v>
                </c:pt>
                <c:pt idx="31">
                  <c:v>16.12292130089883</c:v>
                </c:pt>
                <c:pt idx="32">
                  <c:v>16.12292130089883</c:v>
                </c:pt>
                <c:pt idx="33">
                  <c:v>16.12292130089883</c:v>
                </c:pt>
                <c:pt idx="34">
                  <c:v>16.12292130089883</c:v>
                </c:pt>
                <c:pt idx="35">
                  <c:v>16.12292130089883</c:v>
                </c:pt>
                <c:pt idx="36">
                  <c:v>16.12292130089883</c:v>
                </c:pt>
                <c:pt idx="37">
                  <c:v>16.12292130089883</c:v>
                </c:pt>
                <c:pt idx="38">
                  <c:v>16.12292130089883</c:v>
                </c:pt>
                <c:pt idx="39">
                  <c:v>16.12292130089883</c:v>
                </c:pt>
                <c:pt idx="40">
                  <c:v>16.12292130089883</c:v>
                </c:pt>
                <c:pt idx="41">
                  <c:v>16.12292130089883</c:v>
                </c:pt>
                <c:pt idx="42">
                  <c:v>16.12292130089883</c:v>
                </c:pt>
                <c:pt idx="43">
                  <c:v>16.12292130089883</c:v>
                </c:pt>
                <c:pt idx="44">
                  <c:v>16.12292130089883</c:v>
                </c:pt>
                <c:pt idx="45">
                  <c:v>16.12292130089883</c:v>
                </c:pt>
                <c:pt idx="46">
                  <c:v>16.12292130089883</c:v>
                </c:pt>
                <c:pt idx="47">
                  <c:v>16.12292130089883</c:v>
                </c:pt>
                <c:pt idx="48">
                  <c:v>16.12292130089883</c:v>
                </c:pt>
                <c:pt idx="49">
                  <c:v>16.12292130089883</c:v>
                </c:pt>
                <c:pt idx="50">
                  <c:v>16.12292130089883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Feuil1!$S$31:$S$81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Feuil1!$R$31:$R$81</c:f>
              <c:numCache>
                <c:formatCode>General</c:formatCode>
                <c:ptCount val="51"/>
                <c:pt idx="0">
                  <c:v>34.08385563010012</c:v>
                </c:pt>
                <c:pt idx="1">
                  <c:v>34.08385563010012</c:v>
                </c:pt>
                <c:pt idx="2">
                  <c:v>34.08385563010012</c:v>
                </c:pt>
                <c:pt idx="3">
                  <c:v>34.08385563010012</c:v>
                </c:pt>
                <c:pt idx="4">
                  <c:v>34.08385563010012</c:v>
                </c:pt>
                <c:pt idx="5">
                  <c:v>34.08385563010012</c:v>
                </c:pt>
                <c:pt idx="6">
                  <c:v>34.08385563010012</c:v>
                </c:pt>
                <c:pt idx="7">
                  <c:v>34.08385563010012</c:v>
                </c:pt>
                <c:pt idx="8">
                  <c:v>34.08385563010012</c:v>
                </c:pt>
                <c:pt idx="9">
                  <c:v>34.08385563010012</c:v>
                </c:pt>
                <c:pt idx="10">
                  <c:v>34.08385563010012</c:v>
                </c:pt>
                <c:pt idx="11">
                  <c:v>34.08385563010012</c:v>
                </c:pt>
                <c:pt idx="12">
                  <c:v>34.08385563010012</c:v>
                </c:pt>
                <c:pt idx="13">
                  <c:v>34.08385563010012</c:v>
                </c:pt>
                <c:pt idx="14">
                  <c:v>34.08385563010012</c:v>
                </c:pt>
                <c:pt idx="15">
                  <c:v>34.08385563010012</c:v>
                </c:pt>
                <c:pt idx="16">
                  <c:v>34.08385563010012</c:v>
                </c:pt>
                <c:pt idx="17">
                  <c:v>34.08385563010012</c:v>
                </c:pt>
                <c:pt idx="18">
                  <c:v>34.08385563010012</c:v>
                </c:pt>
                <c:pt idx="19">
                  <c:v>34.08385563010012</c:v>
                </c:pt>
                <c:pt idx="20">
                  <c:v>34.08385563010012</c:v>
                </c:pt>
                <c:pt idx="21">
                  <c:v>34.08385563010012</c:v>
                </c:pt>
                <c:pt idx="22">
                  <c:v>34.08385563010012</c:v>
                </c:pt>
                <c:pt idx="23">
                  <c:v>34.08385563010012</c:v>
                </c:pt>
                <c:pt idx="24">
                  <c:v>34.08385563010012</c:v>
                </c:pt>
                <c:pt idx="25">
                  <c:v>34.08385563010012</c:v>
                </c:pt>
                <c:pt idx="26">
                  <c:v>34.08385563010012</c:v>
                </c:pt>
                <c:pt idx="27">
                  <c:v>34.08385563010012</c:v>
                </c:pt>
                <c:pt idx="28">
                  <c:v>34.08385563010012</c:v>
                </c:pt>
                <c:pt idx="29">
                  <c:v>34.08385563010012</c:v>
                </c:pt>
                <c:pt idx="30">
                  <c:v>34.08385563010012</c:v>
                </c:pt>
                <c:pt idx="31">
                  <c:v>34.08385563010012</c:v>
                </c:pt>
                <c:pt idx="32">
                  <c:v>34.08385563010012</c:v>
                </c:pt>
                <c:pt idx="33">
                  <c:v>34.08385563010012</c:v>
                </c:pt>
                <c:pt idx="34">
                  <c:v>34.08385563010012</c:v>
                </c:pt>
                <c:pt idx="35">
                  <c:v>34.08385563010012</c:v>
                </c:pt>
                <c:pt idx="36">
                  <c:v>34.08385563010012</c:v>
                </c:pt>
                <c:pt idx="37">
                  <c:v>34.08385563010012</c:v>
                </c:pt>
                <c:pt idx="38">
                  <c:v>34.08385563010012</c:v>
                </c:pt>
                <c:pt idx="39">
                  <c:v>34.08385563010012</c:v>
                </c:pt>
                <c:pt idx="40">
                  <c:v>34.08385563010012</c:v>
                </c:pt>
                <c:pt idx="41">
                  <c:v>34.08385563010012</c:v>
                </c:pt>
                <c:pt idx="42">
                  <c:v>34.08385563010012</c:v>
                </c:pt>
                <c:pt idx="43">
                  <c:v>34.08385563010012</c:v>
                </c:pt>
                <c:pt idx="44">
                  <c:v>34.08385563010012</c:v>
                </c:pt>
                <c:pt idx="45">
                  <c:v>34.08385563010012</c:v>
                </c:pt>
                <c:pt idx="46">
                  <c:v>34.08385563010012</c:v>
                </c:pt>
                <c:pt idx="47">
                  <c:v>34.08385563010012</c:v>
                </c:pt>
                <c:pt idx="48">
                  <c:v>34.08385563010012</c:v>
                </c:pt>
                <c:pt idx="49">
                  <c:v>34.08385563010012</c:v>
                </c:pt>
                <c:pt idx="50">
                  <c:v>34.08385563010012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04344"/>
        <c:axId val="-2050482328"/>
      </c:lineChart>
      <c:catAx>
        <c:axId val="-207930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048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048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9304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Feuil1!$G$87:$G$92</c:f>
              <c:numCache>
                <c:formatCode>General</c:formatCode>
                <c:ptCount val="6"/>
                <c:pt idx="0">
                  <c:v>21.26542663123708</c:v>
                </c:pt>
                <c:pt idx="1">
                  <c:v>8.939670932358318</c:v>
                </c:pt>
                <c:pt idx="2">
                  <c:v>23.10528086108308</c:v>
                </c:pt>
                <c:pt idx="3">
                  <c:v>1.010558069381599</c:v>
                </c:pt>
                <c:pt idx="4">
                  <c:v>1.509687034277198</c:v>
                </c:pt>
                <c:pt idx="5">
                  <c:v>2.260084925690021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Feuil1!$H$87:$H$92</c:f>
              <c:numCache>
                <c:formatCode>General</c:formatCode>
                <c:ptCount val="6"/>
                <c:pt idx="0">
                  <c:v>9.681784742337886</c:v>
                </c:pt>
                <c:pt idx="1">
                  <c:v>9.681784742337886</c:v>
                </c:pt>
                <c:pt idx="2">
                  <c:v>9.681784742337886</c:v>
                </c:pt>
                <c:pt idx="3">
                  <c:v>9.681784742337886</c:v>
                </c:pt>
                <c:pt idx="4">
                  <c:v>9.681784742337886</c:v>
                </c:pt>
                <c:pt idx="5">
                  <c:v>9.681784742337886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Feuil1!$I$87:$I$92</c:f>
              <c:numCache>
                <c:formatCode>General</c:formatCode>
                <c:ptCount val="6"/>
                <c:pt idx="0">
                  <c:v>20.46729294530229</c:v>
                </c:pt>
                <c:pt idx="1">
                  <c:v>20.46729294530229</c:v>
                </c:pt>
                <c:pt idx="2">
                  <c:v>20.46729294530229</c:v>
                </c:pt>
                <c:pt idx="3">
                  <c:v>20.46729294530229</c:v>
                </c:pt>
                <c:pt idx="4">
                  <c:v>20.46729294530229</c:v>
                </c:pt>
                <c:pt idx="5">
                  <c:v>20.46729294530229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09224"/>
        <c:axId val="-2069651720"/>
      </c:lineChart>
      <c:catAx>
        <c:axId val="-205350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65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65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3509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Feuil1!$G$98:$G$101</c:f>
              <c:numCache>
                <c:formatCode>General</c:formatCode>
                <c:ptCount val="4"/>
                <c:pt idx="0">
                  <c:v>1.02924791086351</c:v>
                </c:pt>
                <c:pt idx="1">
                  <c:v>69.66079923882018</c:v>
                </c:pt>
                <c:pt idx="2">
                  <c:v>42.80540647982508</c:v>
                </c:pt>
                <c:pt idx="3">
                  <c:v>3.926373626373627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Feuil1!$H$98:$H$101</c:f>
              <c:numCache>
                <c:formatCode>General</c:formatCode>
                <c:ptCount val="4"/>
                <c:pt idx="0">
                  <c:v>29.3554568139706</c:v>
                </c:pt>
                <c:pt idx="1">
                  <c:v>29.3554568139706</c:v>
                </c:pt>
                <c:pt idx="2">
                  <c:v>29.3554568139706</c:v>
                </c:pt>
                <c:pt idx="3">
                  <c:v>29.3554568139706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'[5]Setup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Feuil1!$I$98:$I$101</c:f>
              <c:numCache>
                <c:formatCode>General</c:formatCode>
                <c:ptCount val="4"/>
                <c:pt idx="0">
                  <c:v>62.05743570473384</c:v>
                </c:pt>
                <c:pt idx="1">
                  <c:v>62.05743570473384</c:v>
                </c:pt>
                <c:pt idx="2">
                  <c:v>62.05743570473384</c:v>
                </c:pt>
                <c:pt idx="3">
                  <c:v>62.05743570473384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93224"/>
        <c:axId val="-2020555544"/>
      </c:lineChart>
      <c:catAx>
        <c:axId val="-205469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2055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55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4693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35</xdr:row>
      <xdr:rowOff>0</xdr:rowOff>
    </xdr:from>
    <xdr:to>
      <xdr:col>27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29</xdr:col>
      <xdr:colOff>292100</xdr:colOff>
      <xdr:row>35</xdr:row>
      <xdr:rowOff>0</xdr:rowOff>
    </xdr:from>
    <xdr:to>
      <xdr:col>30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20</xdr:col>
      <xdr:colOff>317500</xdr:colOff>
      <xdr:row>26</xdr:row>
      <xdr:rowOff>50800</xdr:rowOff>
    </xdr:from>
    <xdr:to>
      <xdr:col>20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76200</xdr:colOff>
      <xdr:row>24</xdr:row>
      <xdr:rowOff>38100</xdr:rowOff>
    </xdr:from>
    <xdr:to>
      <xdr:col>16</xdr:col>
      <xdr:colOff>165100</xdr:colOff>
      <xdr:row>24</xdr:row>
      <xdr:rowOff>38100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32</xdr:col>
      <xdr:colOff>584199</xdr:colOff>
      <xdr:row>24</xdr:row>
      <xdr:rowOff>76200</xdr:rowOff>
    </xdr:from>
    <xdr:to>
      <xdr:col>37</xdr:col>
      <xdr:colOff>136524</xdr:colOff>
      <xdr:row>27</xdr:row>
      <xdr:rowOff>104775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25349199" y="4978400"/>
          <a:ext cx="3679825" cy="6000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  <xdr:twoCellAnchor>
    <xdr:from>
      <xdr:col>24</xdr:col>
      <xdr:colOff>571500</xdr:colOff>
      <xdr:row>7</xdr:row>
      <xdr:rowOff>76200</xdr:rowOff>
    </xdr:from>
    <xdr:to>
      <xdr:col>34</xdr:col>
      <xdr:colOff>203200</xdr:colOff>
      <xdr:row>31</xdr:row>
      <xdr:rowOff>165100</xdr:rowOff>
    </xdr:to>
    <xdr:graphicFrame macro="">
      <xdr:nvGraphicFramePr>
        <xdr:cNvPr id="2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</xdr:row>
      <xdr:rowOff>88900</xdr:rowOff>
    </xdr:from>
    <xdr:to>
      <xdr:col>24</xdr:col>
      <xdr:colOff>12700</xdr:colOff>
      <xdr:row>26</xdr:row>
      <xdr:rowOff>165100</xdr:rowOff>
    </xdr:to>
    <xdr:graphicFrame macro="">
      <xdr:nvGraphicFramePr>
        <xdr:cNvPr id="2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317500</xdr:colOff>
      <xdr:row>55</xdr:row>
      <xdr:rowOff>50800</xdr:rowOff>
    </xdr:from>
    <xdr:to>
      <xdr:col>22</xdr:col>
      <xdr:colOff>177800</xdr:colOff>
      <xdr:row>55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25</xdr:col>
      <xdr:colOff>76200</xdr:colOff>
      <xdr:row>53</xdr:row>
      <xdr:rowOff>38100</xdr:rowOff>
    </xdr:from>
    <xdr:to>
      <xdr:col>25</xdr:col>
      <xdr:colOff>165100</xdr:colOff>
      <xdr:row>53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177800</xdr:colOff>
      <xdr:row>33</xdr:row>
      <xdr:rowOff>127000</xdr:rowOff>
    </xdr:from>
    <xdr:to>
      <xdr:col>24</xdr:col>
      <xdr:colOff>101600</xdr:colOff>
      <xdr:row>71</xdr:row>
      <xdr:rowOff>139700</xdr:rowOff>
    </xdr:to>
    <xdr:graphicFrame macro="">
      <xdr:nvGraphicFramePr>
        <xdr:cNvPr id="2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109</xdr:row>
      <xdr:rowOff>50800</xdr:rowOff>
    </xdr:from>
    <xdr:to>
      <xdr:col>21</xdr:col>
      <xdr:colOff>177800</xdr:colOff>
      <xdr:row>109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17</xdr:col>
      <xdr:colOff>76200</xdr:colOff>
      <xdr:row>107</xdr:row>
      <xdr:rowOff>38100</xdr:rowOff>
    </xdr:from>
    <xdr:to>
      <xdr:col>17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13</xdr:col>
      <xdr:colOff>419100</xdr:colOff>
      <xdr:row>70</xdr:row>
      <xdr:rowOff>0</xdr:rowOff>
    </xdr:from>
    <xdr:to>
      <xdr:col>23</xdr:col>
      <xdr:colOff>50800</xdr:colOff>
      <xdr:row>94</xdr:row>
      <xdr:rowOff>127000</xdr:rowOff>
    </xdr:to>
    <xdr:graphicFrame macro="">
      <xdr:nvGraphicFramePr>
        <xdr:cNvPr id="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317500</xdr:colOff>
      <xdr:row>129</xdr:row>
      <xdr:rowOff>50800</xdr:rowOff>
    </xdr:from>
    <xdr:to>
      <xdr:col>19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76200</xdr:colOff>
      <xdr:row>127</xdr:row>
      <xdr:rowOff>38100</xdr:rowOff>
    </xdr:from>
    <xdr:to>
      <xdr:col>15</xdr:col>
      <xdr:colOff>165100</xdr:colOff>
      <xdr:row>127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11</xdr:col>
      <xdr:colOff>800100</xdr:colOff>
      <xdr:row>95</xdr:row>
      <xdr:rowOff>25400</xdr:rowOff>
    </xdr:from>
    <xdr:to>
      <xdr:col>21</xdr:col>
      <xdr:colOff>431800</xdr:colOff>
      <xdr:row>119</xdr:row>
      <xdr:rowOff>76200</xdr:rowOff>
    </xdr:to>
    <xdr:graphicFrame macro="">
      <xdr:nvGraphicFramePr>
        <xdr:cNvPr id="4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QC%20Examples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SPCXL_Examp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control_chart_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 Bar Chart"/>
      <sheetName val="X Chart"/>
      <sheetName val="C Chart"/>
      <sheetName val="P Chart"/>
      <sheetName val="Process Capability"/>
    </sheetNames>
    <sheetDataSet>
      <sheetData sheetId="0">
        <row r="5">
          <cell r="I5">
            <v>29.999400000000001</v>
          </cell>
        </row>
        <row r="6">
          <cell r="I6">
            <v>29.973800000000001</v>
          </cell>
        </row>
        <row r="7">
          <cell r="I7">
            <v>30.0182</v>
          </cell>
        </row>
        <row r="8">
          <cell r="I8">
            <v>30.001600000000003</v>
          </cell>
        </row>
        <row r="9">
          <cell r="I9">
            <v>29.9986</v>
          </cell>
        </row>
        <row r="10">
          <cell r="I10">
            <v>29.988599999999998</v>
          </cell>
        </row>
        <row r="11">
          <cell r="I11">
            <v>29.975600000000004</v>
          </cell>
        </row>
        <row r="12">
          <cell r="I12">
            <v>29.9772</v>
          </cell>
        </row>
        <row r="13">
          <cell r="I13">
            <v>29.9132</v>
          </cell>
        </row>
        <row r="14">
          <cell r="I14">
            <v>29.996600000000001</v>
          </cell>
        </row>
        <row r="15">
          <cell r="I15">
            <v>29.997800000000002</v>
          </cell>
        </row>
        <row r="16">
          <cell r="I16">
            <v>29.991399999999999</v>
          </cell>
        </row>
        <row r="17">
          <cell r="I17">
            <v>29.990199999999998</v>
          </cell>
        </row>
        <row r="18">
          <cell r="I18">
            <v>29.992599999999999</v>
          </cell>
        </row>
        <row r="19">
          <cell r="I19">
            <v>30.005600000000005</v>
          </cell>
        </row>
        <row r="20">
          <cell r="I20">
            <v>30.018999999999998</v>
          </cell>
        </row>
        <row r="21">
          <cell r="I21">
            <v>29.994399999999995</v>
          </cell>
        </row>
        <row r="22">
          <cell r="I22">
            <v>30.0062</v>
          </cell>
        </row>
        <row r="23">
          <cell r="I23">
            <v>29.999000000000002</v>
          </cell>
        </row>
        <row r="24">
          <cell r="I24">
            <v>30.019200000000001</v>
          </cell>
        </row>
        <row r="25">
          <cell r="I25">
            <v>29.934199999999997</v>
          </cell>
        </row>
        <row r="26">
          <cell r="I26">
            <v>30.005200000000002</v>
          </cell>
        </row>
        <row r="27">
          <cell r="I27">
            <v>30.031799999999997</v>
          </cell>
        </row>
        <row r="28">
          <cell r="I28">
            <v>29.901800000000001</v>
          </cell>
        </row>
        <row r="29">
          <cell r="I29">
            <v>30.011400000000002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5"/>
      <sheetName val="Sheet7"/>
      <sheetName val="Sheet8"/>
      <sheetName val="Sheet9"/>
      <sheetName val="SPC XL"/>
      <sheetName val="Sheet35"/>
      <sheetName val="Sheet34"/>
      <sheetName val="Sheet33"/>
      <sheetName val="Sheet31"/>
      <sheetName val="Sheet30"/>
      <sheetName val="Sheet28"/>
      <sheetName val="Sheet20"/>
      <sheetName val="Sheet18"/>
      <sheetName val="Sheet16"/>
      <sheetName val="Sheet1"/>
      <sheetName val="Sheet29"/>
      <sheetName val="Sheet32"/>
      <sheetName val="IMR"/>
      <sheetName val="Sheet2"/>
      <sheetName val="XbarR"/>
      <sheetName val="XbarS"/>
      <sheetName val="p Chart"/>
      <sheetName val="np Chart"/>
      <sheetName val="c Chart"/>
      <sheetName val="u Chart"/>
      <sheetName val="Cpk Analysis"/>
      <sheetName val="Analysis Diagrams"/>
      <sheetName val="Histogram"/>
      <sheetName val="Box Plot"/>
      <sheetName val="Pareto Chart"/>
      <sheetName val="Dot Plot"/>
      <sheetName val="Sheet4"/>
      <sheetName val="Summary Stats"/>
      <sheetName val="MSA Template"/>
      <sheetName val="MSA Analysis - ANOVA"/>
      <sheetName val="MSA- Operator By Part"/>
      <sheetName val="MSA- Sig Prod vs Sig Total"/>
      <sheetName val="MSA- Misclassification"/>
      <sheetName val="MSA- Measurement Pareto"/>
      <sheetName val="MSA- Xbar Chart"/>
      <sheetName val="MSA- Range Chart"/>
      <sheetName val="Sheet26"/>
      <sheetName val="Sheet25"/>
      <sheetName val="Sheet24"/>
      <sheetName val="Sheet23"/>
      <sheetName val="Sheet22"/>
      <sheetName val="Sheet21"/>
      <sheetName val="Regression Analysis "/>
      <sheetName val="Correlation Analysis"/>
      <sheetName val="t Test Analysis"/>
      <sheetName val="Paired t Test Analysis"/>
      <sheetName val="F Test Analysis"/>
      <sheetName val="1 Way ANOVA Analysis"/>
      <sheetName val="Discrete Distributions"/>
      <sheetName val="Continuous Distributions"/>
      <sheetName val="Inverse Distributions"/>
      <sheetName val="Unstack"/>
      <sheetName val="Cusum Chart"/>
      <sheetName val="Main Effects Plot"/>
      <sheetName val="Data"/>
      <sheetName val="Sheet14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H1" t="str">
            <v>UCL1</v>
          </cell>
          <cell r="I1" t="str">
            <v>LCL1</v>
          </cell>
          <cell r="J1" t="str">
            <v>CEN1</v>
          </cell>
          <cell r="K1" t="str">
            <v>ZAUPR1</v>
          </cell>
          <cell r="L1" t="str">
            <v>ZALWR1</v>
          </cell>
          <cell r="M1" t="str">
            <v>ZBUPR1</v>
          </cell>
          <cell r="N1" t="str">
            <v>ZBLWR1</v>
          </cell>
          <cell r="O1" t="str">
            <v>PRISERIES1</v>
          </cell>
        </row>
        <row r="2">
          <cell r="G2">
            <v>36892</v>
          </cell>
          <cell r="H2">
            <v>4.6373815490058519</v>
          </cell>
          <cell r="I2">
            <v>0</v>
          </cell>
          <cell r="J2">
            <v>2.0465055379549213</v>
          </cell>
          <cell r="K2">
            <v>3.773756211988875</v>
          </cell>
          <cell r="L2">
            <v>0.31925486392096758</v>
          </cell>
          <cell r="M2">
            <v>2.9101308749718982</v>
          </cell>
          <cell r="N2">
            <v>1.1828802009379444</v>
          </cell>
          <cell r="O2">
            <v>2.1136072205710215</v>
          </cell>
        </row>
        <row r="3">
          <cell r="G3">
            <v>36896</v>
          </cell>
          <cell r="H3">
            <v>4.6373815490058519</v>
          </cell>
          <cell r="I3">
            <v>0</v>
          </cell>
          <cell r="J3">
            <v>2.0465055379549213</v>
          </cell>
          <cell r="K3">
            <v>3.773756211988875</v>
          </cell>
          <cell r="L3">
            <v>0.31925486392096758</v>
          </cell>
          <cell r="M3">
            <v>2.9101308749718982</v>
          </cell>
          <cell r="N3">
            <v>1.1828802009379444</v>
          </cell>
          <cell r="O3">
            <v>1.8821465868474805</v>
          </cell>
        </row>
        <row r="4">
          <cell r="G4">
            <v>36900</v>
          </cell>
          <cell r="H4">
            <v>4.6373815490058519</v>
          </cell>
          <cell r="I4">
            <v>0</v>
          </cell>
          <cell r="J4">
            <v>2.0465055379549213</v>
          </cell>
          <cell r="K4">
            <v>3.773756211988875</v>
          </cell>
          <cell r="L4">
            <v>0.31925486392096758</v>
          </cell>
          <cell r="M4">
            <v>2.9101308749718982</v>
          </cell>
          <cell r="N4">
            <v>1.1828802009379444</v>
          </cell>
          <cell r="O4">
            <v>1.6038373329499791</v>
          </cell>
        </row>
        <row r="5">
          <cell r="G5">
            <v>36904</v>
          </cell>
          <cell r="H5">
            <v>4.6373815490058519</v>
          </cell>
          <cell r="I5">
            <v>0</v>
          </cell>
          <cell r="J5">
            <v>2.0465055379549213</v>
          </cell>
          <cell r="K5">
            <v>3.773756211988875</v>
          </cell>
          <cell r="L5">
            <v>0.31925486392096758</v>
          </cell>
          <cell r="M5">
            <v>2.9101308749718982</v>
          </cell>
          <cell r="N5">
            <v>1.1828802009379444</v>
          </cell>
          <cell r="O5">
            <v>1.8364320134672398</v>
          </cell>
        </row>
        <row r="6">
          <cell r="G6">
            <v>36908</v>
          </cell>
          <cell r="H6">
            <v>4.6373815490058519</v>
          </cell>
          <cell r="I6">
            <v>0</v>
          </cell>
          <cell r="J6">
            <v>2.0465055379549213</v>
          </cell>
          <cell r="K6">
            <v>3.773756211988875</v>
          </cell>
          <cell r="L6">
            <v>0.31925486392096758</v>
          </cell>
          <cell r="M6">
            <v>2.9101308749718982</v>
          </cell>
          <cell r="N6">
            <v>1.1828802009379444</v>
          </cell>
          <cell r="O6">
            <v>2.0338790090833467</v>
          </cell>
        </row>
        <row r="7">
          <cell r="G7">
            <v>36912</v>
          </cell>
          <cell r="H7">
            <v>4.6373815490058519</v>
          </cell>
          <cell r="I7">
            <v>0</v>
          </cell>
          <cell r="J7">
            <v>2.0465055379549213</v>
          </cell>
          <cell r="K7">
            <v>3.773756211988875</v>
          </cell>
          <cell r="L7">
            <v>0.31925486392096758</v>
          </cell>
          <cell r="M7">
            <v>2.9101308749718982</v>
          </cell>
          <cell r="N7">
            <v>1.1828802009379444</v>
          </cell>
          <cell r="O7">
            <v>0.63183486212944739</v>
          </cell>
        </row>
        <row r="8">
          <cell r="G8">
            <v>36916</v>
          </cell>
          <cell r="H8">
            <v>4.6373815490058519</v>
          </cell>
          <cell r="I8">
            <v>0</v>
          </cell>
          <cell r="J8">
            <v>2.0465055379549213</v>
          </cell>
          <cell r="K8">
            <v>3.773756211988875</v>
          </cell>
          <cell r="L8">
            <v>0.31925486392096758</v>
          </cell>
          <cell r="M8">
            <v>2.9101308749718982</v>
          </cell>
          <cell r="N8">
            <v>1.1828802009379444</v>
          </cell>
          <cell r="O8">
            <v>1.4241100064401016</v>
          </cell>
        </row>
        <row r="9">
          <cell r="G9">
            <v>36920</v>
          </cell>
          <cell r="H9">
            <v>4.6373815490058519</v>
          </cell>
          <cell r="I9">
            <v>0</v>
          </cell>
          <cell r="J9">
            <v>2.0465055379549213</v>
          </cell>
          <cell r="K9">
            <v>3.773756211988875</v>
          </cell>
          <cell r="L9">
            <v>0.31925486392096758</v>
          </cell>
          <cell r="M9">
            <v>2.9101308749718982</v>
          </cell>
          <cell r="N9">
            <v>1.1828802009379444</v>
          </cell>
          <cell r="O9">
            <v>1.108100745751843</v>
          </cell>
        </row>
        <row r="10">
          <cell r="G10">
            <v>36924</v>
          </cell>
          <cell r="H10">
            <v>4.6373815490058519</v>
          </cell>
          <cell r="I10">
            <v>0</v>
          </cell>
          <cell r="J10">
            <v>2.0465055379549213</v>
          </cell>
          <cell r="K10">
            <v>3.773756211988875</v>
          </cell>
          <cell r="L10">
            <v>0.31925486392096758</v>
          </cell>
          <cell r="M10">
            <v>2.9101308749718982</v>
          </cell>
          <cell r="N10">
            <v>1.1828802009379444</v>
          </cell>
          <cell r="O10">
            <v>1.0692168272768612</v>
          </cell>
        </row>
        <row r="11">
          <cell r="G11">
            <v>36928</v>
          </cell>
          <cell r="H11">
            <v>4.6373815490058519</v>
          </cell>
          <cell r="I11">
            <v>0</v>
          </cell>
          <cell r="J11">
            <v>2.0465055379549213</v>
          </cell>
          <cell r="K11">
            <v>3.773756211988875</v>
          </cell>
          <cell r="L11">
            <v>0.31925486392096758</v>
          </cell>
          <cell r="M11">
            <v>2.9101308749718982</v>
          </cell>
          <cell r="N11">
            <v>1.1828802009379444</v>
          </cell>
          <cell r="O11">
            <v>1.223319006631983</v>
          </cell>
        </row>
        <row r="12">
          <cell r="G12">
            <v>36932</v>
          </cell>
          <cell r="H12">
            <v>4.6373815490058519</v>
          </cell>
          <cell r="I12">
            <v>0</v>
          </cell>
          <cell r="J12">
            <v>2.0465055379549213</v>
          </cell>
          <cell r="K12">
            <v>3.773756211988875</v>
          </cell>
          <cell r="L12">
            <v>0.31925486392096758</v>
          </cell>
          <cell r="M12">
            <v>2.9101308749718982</v>
          </cell>
          <cell r="N12">
            <v>1.1828802009379444</v>
          </cell>
          <cell r="O12">
            <v>3.4409362553332277</v>
          </cell>
        </row>
        <row r="13">
          <cell r="G13">
            <v>36936</v>
          </cell>
          <cell r="H13">
            <v>4.6373815490058519</v>
          </cell>
          <cell r="I13">
            <v>0</v>
          </cell>
          <cell r="J13">
            <v>2.0465055379549213</v>
          </cell>
          <cell r="K13">
            <v>3.773756211988875</v>
          </cell>
          <cell r="L13">
            <v>0.31925486392096758</v>
          </cell>
          <cell r="M13">
            <v>2.9101308749718982</v>
          </cell>
          <cell r="N13">
            <v>1.1828802009379444</v>
          </cell>
          <cell r="O13">
            <v>1.3581375014378692</v>
          </cell>
        </row>
        <row r="14">
          <cell r="G14">
            <v>36940</v>
          </cell>
          <cell r="H14">
            <v>4.6373815490058519</v>
          </cell>
          <cell r="I14">
            <v>0</v>
          </cell>
          <cell r="J14">
            <v>2.0465055379549213</v>
          </cell>
          <cell r="K14">
            <v>3.773756211988875</v>
          </cell>
          <cell r="L14">
            <v>0.31925486392096758</v>
          </cell>
          <cell r="M14">
            <v>2.9101308749718982</v>
          </cell>
          <cell r="N14">
            <v>1.1828802009379444</v>
          </cell>
          <cell r="O14">
            <v>4.0117483917574415</v>
          </cell>
        </row>
        <row r="15">
          <cell r="G15">
            <v>36944</v>
          </cell>
          <cell r="H15">
            <v>4.6373815490058519</v>
          </cell>
          <cell r="I15">
            <v>0</v>
          </cell>
          <cell r="J15">
            <v>2.0465055379549213</v>
          </cell>
          <cell r="K15">
            <v>3.773756211988875</v>
          </cell>
          <cell r="L15">
            <v>0.31925486392096758</v>
          </cell>
          <cell r="M15">
            <v>2.9101308749718982</v>
          </cell>
          <cell r="N15">
            <v>1.1828802009379444</v>
          </cell>
          <cell r="O15">
            <v>3.4975950300170884</v>
          </cell>
        </row>
        <row r="16">
          <cell r="G16">
            <v>36948</v>
          </cell>
          <cell r="H16">
            <v>4.6373815490058519</v>
          </cell>
          <cell r="I16">
            <v>0</v>
          </cell>
          <cell r="J16">
            <v>2.0465055379549213</v>
          </cell>
          <cell r="K16">
            <v>3.773756211988875</v>
          </cell>
          <cell r="L16">
            <v>0.31925486392096758</v>
          </cell>
          <cell r="M16">
            <v>2.9101308749718982</v>
          </cell>
          <cell r="N16">
            <v>1.1828802009379444</v>
          </cell>
          <cell r="O16">
            <v>1.7927255238439286</v>
          </cell>
        </row>
        <row r="17">
          <cell r="G17">
            <v>36952</v>
          </cell>
          <cell r="H17">
            <v>4.6373815490058519</v>
          </cell>
          <cell r="I17">
            <v>0</v>
          </cell>
          <cell r="J17">
            <v>2.0465055379549213</v>
          </cell>
          <cell r="K17">
            <v>3.773756211988875</v>
          </cell>
          <cell r="L17">
            <v>0.31925486392096758</v>
          </cell>
          <cell r="M17">
            <v>2.9101308749718982</v>
          </cell>
          <cell r="N17">
            <v>1.1828802009379444</v>
          </cell>
          <cell r="O17">
            <v>3.3733550429077375</v>
          </cell>
        </row>
        <row r="18">
          <cell r="G18">
            <v>36956</v>
          </cell>
          <cell r="H18">
            <v>4.6373815490058519</v>
          </cell>
          <cell r="I18">
            <v>0</v>
          </cell>
          <cell r="J18">
            <v>2.0465055379549213</v>
          </cell>
          <cell r="K18">
            <v>3.773756211988875</v>
          </cell>
          <cell r="L18">
            <v>0.31925486392096758</v>
          </cell>
          <cell r="M18">
            <v>2.9101308749718982</v>
          </cell>
          <cell r="N18">
            <v>1.1828802009379444</v>
          </cell>
          <cell r="O18">
            <v>2.1663928772222145</v>
          </cell>
        </row>
        <row r="19">
          <cell r="G19">
            <v>36960</v>
          </cell>
          <cell r="H19">
            <v>6.6859335924987278</v>
          </cell>
          <cell r="I19">
            <v>0</v>
          </cell>
          <cell r="J19">
            <v>2.0465055379549213</v>
          </cell>
          <cell r="K19">
            <v>5.1394575743174595</v>
          </cell>
          <cell r="L19">
            <v>-1.0464464984076165</v>
          </cell>
          <cell r="M19">
            <v>3.5929815561361904</v>
          </cell>
          <cell r="N19">
            <v>0.5000295197736524</v>
          </cell>
          <cell r="O19">
            <v>2.2697254495197674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6"/>
      <sheetData sheetId="31"/>
      <sheetData sheetId="32"/>
      <sheetData sheetId="33"/>
      <sheetData sheetId="34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8"/>
      <sheetData sheetId="59"/>
      <sheetData sheetId="60"/>
      <sheetData sheetId="6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XmR template"/>
      <sheetName val="XmR graph"/>
    </sheetNames>
    <sheetDataSet>
      <sheetData sheetId="0" refreshError="1"/>
      <sheetData sheetId="1">
        <row r="11">
          <cell r="F11" t="str">
            <v>Value</v>
          </cell>
          <cell r="G11" t="str">
            <v>Process Average</v>
          </cell>
          <cell r="H11" t="str">
            <v>UCL</v>
          </cell>
          <cell r="I11" t="str">
            <v>LCL</v>
          </cell>
          <cell r="M11" t="str">
            <v>Moving Range</v>
          </cell>
          <cell r="N11" t="str">
            <v>Average mR</v>
          </cell>
          <cell r="O11" t="str">
            <v>URL</v>
          </cell>
        </row>
        <row r="12">
          <cell r="E12">
            <v>35796</v>
          </cell>
          <cell r="F12">
            <v>0.55310351700000004</v>
          </cell>
          <cell r="G12">
            <v>9.1864143334210517</v>
          </cell>
          <cell r="H12">
            <v>40.642598377795494</v>
          </cell>
          <cell r="I12" t="str">
            <v>0.00</v>
          </cell>
          <cell r="L12">
            <v>35796</v>
          </cell>
          <cell r="N12">
            <v>11.825633099388888</v>
          </cell>
          <cell r="O12">
            <v>38.669820235001666</v>
          </cell>
        </row>
        <row r="13">
          <cell r="E13">
            <v>35827</v>
          </cell>
          <cell r="F13">
            <v>0.28882607199999999</v>
          </cell>
          <cell r="G13">
            <v>9.1864143334210517</v>
          </cell>
          <cell r="H13">
            <v>40.642598377795494</v>
          </cell>
          <cell r="I13" t="str">
            <v>0.00</v>
          </cell>
          <cell r="L13">
            <v>35827</v>
          </cell>
          <cell r="M13">
            <v>0.26427744500000006</v>
          </cell>
          <cell r="N13">
            <v>11.825633099388888</v>
          </cell>
          <cell r="O13">
            <v>38.669820235001666</v>
          </cell>
        </row>
        <row r="14">
          <cell r="E14">
            <v>35855</v>
          </cell>
          <cell r="F14">
            <v>0.34267404299999998</v>
          </cell>
          <cell r="G14">
            <v>9.1864143334210517</v>
          </cell>
          <cell r="H14">
            <v>40.642598377795494</v>
          </cell>
          <cell r="I14" t="str">
            <v>0.00</v>
          </cell>
          <cell r="L14">
            <v>35855</v>
          </cell>
          <cell r="M14">
            <v>5.3847970999999994E-2</v>
          </cell>
          <cell r="N14">
            <v>11.825633099388888</v>
          </cell>
          <cell r="O14">
            <v>38.669820235001666</v>
          </cell>
        </row>
        <row r="15">
          <cell r="E15">
            <v>35886</v>
          </cell>
          <cell r="F15">
            <v>2.514878387</v>
          </cell>
          <cell r="G15">
            <v>9.1864143334210517</v>
          </cell>
          <cell r="H15">
            <v>40.642598377795494</v>
          </cell>
          <cell r="I15" t="str">
            <v>0.00</v>
          </cell>
          <cell r="L15">
            <v>35886</v>
          </cell>
          <cell r="M15">
            <v>2.1722043439999998</v>
          </cell>
          <cell r="N15">
            <v>11.825633099388888</v>
          </cell>
          <cell r="O15">
            <v>38.669820235001666</v>
          </cell>
        </row>
        <row r="16">
          <cell r="E16">
            <v>35916</v>
          </cell>
          <cell r="F16">
            <v>1.5255935570000001</v>
          </cell>
          <cell r="G16">
            <v>9.1864143334210517</v>
          </cell>
          <cell r="H16">
            <v>40.642598377795494</v>
          </cell>
          <cell r="I16" t="str">
            <v>0.00</v>
          </cell>
          <cell r="L16">
            <v>35916</v>
          </cell>
          <cell r="M16">
            <v>0.98928482999999989</v>
          </cell>
          <cell r="N16">
            <v>11.825633099388888</v>
          </cell>
          <cell r="O16">
            <v>38.669820235001666</v>
          </cell>
        </row>
        <row r="17">
          <cell r="E17">
            <v>35947</v>
          </cell>
          <cell r="F17">
            <v>43.497313439999999</v>
          </cell>
          <cell r="G17">
            <v>9.1864143334210517</v>
          </cell>
          <cell r="H17">
            <v>40.642598377795494</v>
          </cell>
          <cell r="I17" t="str">
            <v>0.00</v>
          </cell>
          <cell r="L17">
            <v>35947</v>
          </cell>
          <cell r="M17">
            <v>41.971719882999999</v>
          </cell>
          <cell r="N17">
            <v>11.825633099388888</v>
          </cell>
          <cell r="O17">
            <v>38.669820235001666</v>
          </cell>
        </row>
        <row r="18">
          <cell r="E18">
            <v>35977</v>
          </cell>
          <cell r="F18">
            <v>0.50353996899999998</v>
          </cell>
          <cell r="G18">
            <v>9.1864143334210517</v>
          </cell>
          <cell r="H18">
            <v>40.642598377795494</v>
          </cell>
          <cell r="I18" t="str">
            <v>0.00</v>
          </cell>
          <cell r="L18">
            <v>35977</v>
          </cell>
          <cell r="M18">
            <v>42.993773470999997</v>
          </cell>
          <cell r="N18">
            <v>11.825633099388888</v>
          </cell>
          <cell r="O18">
            <v>38.669820235001666</v>
          </cell>
        </row>
        <row r="19">
          <cell r="E19">
            <v>36008</v>
          </cell>
          <cell r="F19">
            <v>0.24419827999999999</v>
          </cell>
          <cell r="G19">
            <v>9.1864143334210517</v>
          </cell>
          <cell r="H19">
            <v>40.642598377795494</v>
          </cell>
          <cell r="I19" t="str">
            <v>0.00</v>
          </cell>
          <cell r="L19">
            <v>36008</v>
          </cell>
          <cell r="M19">
            <v>0.25934168899999999</v>
          </cell>
          <cell r="N19">
            <v>11.825633099388888</v>
          </cell>
          <cell r="O19">
            <v>38.669820235001666</v>
          </cell>
        </row>
        <row r="20">
          <cell r="E20">
            <v>36039</v>
          </cell>
          <cell r="F20">
            <v>0.21917276299999999</v>
          </cell>
          <cell r="G20">
            <v>9.1864143334210517</v>
          </cell>
          <cell r="H20">
            <v>40.642598377795494</v>
          </cell>
          <cell r="I20" t="str">
            <v>0.00</v>
          </cell>
          <cell r="L20">
            <v>36039</v>
          </cell>
          <cell r="M20">
            <v>2.5025516999999997E-2</v>
          </cell>
          <cell r="N20">
            <v>11.825633099388888</v>
          </cell>
          <cell r="O20">
            <v>38.669820235001666</v>
          </cell>
        </row>
        <row r="21">
          <cell r="E21">
            <v>36069</v>
          </cell>
          <cell r="F21">
            <v>0.101124676</v>
          </cell>
          <cell r="G21">
            <v>9.1864143334210517</v>
          </cell>
          <cell r="H21">
            <v>40.642598377795494</v>
          </cell>
          <cell r="I21" t="str">
            <v>0.00</v>
          </cell>
          <cell r="L21">
            <v>36069</v>
          </cell>
          <cell r="M21">
            <v>0.118048087</v>
          </cell>
          <cell r="N21">
            <v>11.825633099388888</v>
          </cell>
          <cell r="O21">
            <v>38.669820235001666</v>
          </cell>
        </row>
        <row r="22">
          <cell r="E22">
            <v>36100</v>
          </cell>
          <cell r="F22">
            <v>0.16638148899999999</v>
          </cell>
          <cell r="G22">
            <v>9.1864143334210517</v>
          </cell>
          <cell r="H22">
            <v>40.642598377795494</v>
          </cell>
          <cell r="I22" t="str">
            <v>0.00</v>
          </cell>
          <cell r="L22">
            <v>36100</v>
          </cell>
          <cell r="M22">
            <v>6.5256812999999997E-2</v>
          </cell>
          <cell r="N22">
            <v>11.825633099388888</v>
          </cell>
          <cell r="O22">
            <v>38.669820235001666</v>
          </cell>
        </row>
        <row r="23">
          <cell r="E23">
            <v>36130</v>
          </cell>
          <cell r="F23">
            <v>0.27551170600000002</v>
          </cell>
          <cell r="G23">
            <v>9.1864143334210517</v>
          </cell>
          <cell r="H23">
            <v>40.642598377795494</v>
          </cell>
          <cell r="I23" t="str">
            <v>0.00</v>
          </cell>
          <cell r="L23">
            <v>36130</v>
          </cell>
          <cell r="M23">
            <v>0.10913021700000003</v>
          </cell>
          <cell r="N23">
            <v>11.825633099388888</v>
          </cell>
          <cell r="O23">
            <v>38.669820235001666</v>
          </cell>
        </row>
        <row r="24">
          <cell r="E24">
            <v>36161</v>
          </cell>
          <cell r="F24">
            <v>0.32585656400000002</v>
          </cell>
          <cell r="G24">
            <v>9.1864143334210517</v>
          </cell>
          <cell r="H24">
            <v>40.642598377795494</v>
          </cell>
          <cell r="I24" t="str">
            <v>0.00</v>
          </cell>
          <cell r="L24">
            <v>36161</v>
          </cell>
          <cell r="M24">
            <v>5.0344857999999992E-2</v>
          </cell>
          <cell r="N24">
            <v>11.825633099388888</v>
          </cell>
          <cell r="O24">
            <v>38.669820235001666</v>
          </cell>
        </row>
        <row r="25">
          <cell r="E25">
            <v>36192</v>
          </cell>
          <cell r="F25">
            <v>1.875919428</v>
          </cell>
          <cell r="G25">
            <v>9.1864143334210517</v>
          </cell>
          <cell r="H25">
            <v>40.642598377795494</v>
          </cell>
          <cell r="I25" t="str">
            <v>0.00</v>
          </cell>
          <cell r="L25">
            <v>36192</v>
          </cell>
          <cell r="M25">
            <v>1.550062864</v>
          </cell>
          <cell r="N25">
            <v>11.825633099388888</v>
          </cell>
          <cell r="O25">
            <v>38.669820235001666</v>
          </cell>
        </row>
        <row r="26">
          <cell r="E26">
            <v>36220</v>
          </cell>
          <cell r="F26">
            <v>0.72993883299999995</v>
          </cell>
          <cell r="G26">
            <v>9.1864143334210517</v>
          </cell>
          <cell r="H26">
            <v>40.642598377795494</v>
          </cell>
          <cell r="I26" t="str">
            <v>0.00</v>
          </cell>
          <cell r="L26">
            <v>36220</v>
          </cell>
          <cell r="M26">
            <v>1.1459805950000002</v>
          </cell>
          <cell r="N26">
            <v>11.825633099388888</v>
          </cell>
          <cell r="O26">
            <v>38.669820235001666</v>
          </cell>
        </row>
        <row r="27">
          <cell r="E27">
            <v>36251</v>
          </cell>
          <cell r="F27">
            <v>0.123177514</v>
          </cell>
          <cell r="G27">
            <v>9.1864143334210517</v>
          </cell>
          <cell r="H27">
            <v>40.642598377795494</v>
          </cell>
          <cell r="I27" t="str">
            <v>0.00</v>
          </cell>
          <cell r="L27">
            <v>36251</v>
          </cell>
          <cell r="M27">
            <v>0.60676131899999997</v>
          </cell>
          <cell r="N27">
            <v>11.825633099388888</v>
          </cell>
          <cell r="O27">
            <v>38.669820235001666</v>
          </cell>
        </row>
        <row r="28">
          <cell r="E28">
            <v>36281</v>
          </cell>
          <cell r="F28">
            <v>0.30901375399999997</v>
          </cell>
          <cell r="G28">
            <v>9.1864143334210517</v>
          </cell>
          <cell r="H28">
            <v>40.642598377795494</v>
          </cell>
          <cell r="I28" t="str">
            <v>0.00</v>
          </cell>
          <cell r="L28">
            <v>36281</v>
          </cell>
          <cell r="M28">
            <v>0.18583623999999999</v>
          </cell>
          <cell r="N28">
            <v>11.825633099388888</v>
          </cell>
          <cell r="O28">
            <v>38.669820235001666</v>
          </cell>
        </row>
        <row r="29">
          <cell r="E29">
            <v>36312</v>
          </cell>
          <cell r="F29">
            <v>0.33613494300000002</v>
          </cell>
          <cell r="G29">
            <v>9.1864143334210517</v>
          </cell>
          <cell r="H29">
            <v>40.642598377795494</v>
          </cell>
          <cell r="I29" t="str">
            <v>0.00</v>
          </cell>
          <cell r="L29">
            <v>36312</v>
          </cell>
          <cell r="M29">
            <v>2.7121189000000046E-2</v>
          </cell>
          <cell r="N29">
            <v>11.825633099388888</v>
          </cell>
          <cell r="O29">
            <v>38.669820235001666</v>
          </cell>
        </row>
        <row r="30">
          <cell r="E30">
            <v>36342</v>
          </cell>
          <cell r="F30">
            <v>120.6095134</v>
          </cell>
          <cell r="G30">
            <v>9.1864143334210517</v>
          </cell>
          <cell r="H30">
            <v>40.642598377795494</v>
          </cell>
          <cell r="I30" t="str">
            <v>0.00</v>
          </cell>
          <cell r="L30">
            <v>36342</v>
          </cell>
          <cell r="M30">
            <v>120.27337845699999</v>
          </cell>
          <cell r="N30">
            <v>11.825633099388888</v>
          </cell>
          <cell r="O30">
            <v>38.669820235001666</v>
          </cell>
        </row>
        <row r="31">
          <cell r="E31">
            <v>36373</v>
          </cell>
          <cell r="F31">
            <v>0</v>
          </cell>
          <cell r="G31">
            <v>9.1864143334210517</v>
          </cell>
          <cell r="H31">
            <v>9.1864143334210517</v>
          </cell>
          <cell r="I31">
            <v>9.1864143334210517</v>
          </cell>
          <cell r="L31">
            <v>36373</v>
          </cell>
        </row>
        <row r="32">
          <cell r="E32">
            <v>36404</v>
          </cell>
          <cell r="F32">
            <v>0</v>
          </cell>
          <cell r="G32">
            <v>9.1864143334210517</v>
          </cell>
          <cell r="H32">
            <v>9.1864143334210517</v>
          </cell>
          <cell r="I32">
            <v>9.1864143334210517</v>
          </cell>
          <cell r="L32">
            <v>36404</v>
          </cell>
        </row>
        <row r="33">
          <cell r="E33">
            <v>36434</v>
          </cell>
          <cell r="F33">
            <v>0</v>
          </cell>
          <cell r="G33">
            <v>9.1864143334210517</v>
          </cell>
          <cell r="H33">
            <v>9.1864143334210517</v>
          </cell>
          <cell r="I33">
            <v>9.1864143334210517</v>
          </cell>
          <cell r="L33">
            <v>36434</v>
          </cell>
        </row>
        <row r="34">
          <cell r="E34">
            <v>36465</v>
          </cell>
          <cell r="F34">
            <v>0</v>
          </cell>
          <cell r="G34">
            <v>9.1864143334210517</v>
          </cell>
          <cell r="H34">
            <v>9.1864143334210517</v>
          </cell>
          <cell r="I34">
            <v>9.1864143334210517</v>
          </cell>
          <cell r="L34">
            <v>36465</v>
          </cell>
        </row>
        <row r="35">
          <cell r="E35">
            <v>36495</v>
          </cell>
          <cell r="F35">
            <v>0</v>
          </cell>
          <cell r="G35">
            <v>9.1864143334210517</v>
          </cell>
          <cell r="H35">
            <v>9.1864143334210517</v>
          </cell>
          <cell r="I35">
            <v>9.1864143334210517</v>
          </cell>
          <cell r="L35">
            <v>36495</v>
          </cell>
        </row>
        <row r="36">
          <cell r="E36">
            <v>36526</v>
          </cell>
          <cell r="F36">
            <v>0</v>
          </cell>
          <cell r="G36">
            <v>9.1864143334210517</v>
          </cell>
          <cell r="H36">
            <v>9.1864143334210517</v>
          </cell>
          <cell r="I36">
            <v>9.1864143334210517</v>
          </cell>
          <cell r="L36">
            <v>36526</v>
          </cell>
        </row>
        <row r="37">
          <cell r="E37">
            <v>36557</v>
          </cell>
          <cell r="F37">
            <v>0</v>
          </cell>
          <cell r="G37">
            <v>9.1864143334210517</v>
          </cell>
          <cell r="H37">
            <v>9.1864143334210517</v>
          </cell>
          <cell r="I37">
            <v>9.1864143334210517</v>
          </cell>
          <cell r="L37">
            <v>36557</v>
          </cell>
        </row>
        <row r="38">
          <cell r="E38">
            <v>36586</v>
          </cell>
          <cell r="F38">
            <v>0</v>
          </cell>
          <cell r="G38">
            <v>9.1864143334210517</v>
          </cell>
          <cell r="H38">
            <v>9.1864143334210517</v>
          </cell>
          <cell r="I38">
            <v>9.1864143334210517</v>
          </cell>
          <cell r="L38">
            <v>36586</v>
          </cell>
        </row>
        <row r="39">
          <cell r="E39">
            <v>36617</v>
          </cell>
          <cell r="F39">
            <v>0</v>
          </cell>
          <cell r="G39">
            <v>9.1864143334210517</v>
          </cell>
          <cell r="H39">
            <v>9.1864143334210517</v>
          </cell>
          <cell r="I39">
            <v>9.1864143334210517</v>
          </cell>
          <cell r="L39">
            <v>36617</v>
          </cell>
        </row>
        <row r="40">
          <cell r="E40">
            <v>36647</v>
          </cell>
          <cell r="F40">
            <v>0</v>
          </cell>
          <cell r="G40">
            <v>9.1864143334210517</v>
          </cell>
          <cell r="H40">
            <v>9.1864143334210517</v>
          </cell>
          <cell r="I40">
            <v>9.1864143334210517</v>
          </cell>
          <cell r="L40">
            <v>36647</v>
          </cell>
        </row>
        <row r="41">
          <cell r="E41">
            <v>36678</v>
          </cell>
          <cell r="F41">
            <v>0</v>
          </cell>
          <cell r="G41">
            <v>9.1864143334210517</v>
          </cell>
          <cell r="H41">
            <v>9.1864143334210517</v>
          </cell>
          <cell r="I41">
            <v>9.1864143334210517</v>
          </cell>
          <cell r="L41">
            <v>36678</v>
          </cell>
        </row>
        <row r="42">
          <cell r="E42">
            <v>36708</v>
          </cell>
          <cell r="F42">
            <v>0</v>
          </cell>
          <cell r="G42">
            <v>9.1864143334210517</v>
          </cell>
          <cell r="H42">
            <v>9.1864143334210517</v>
          </cell>
          <cell r="I42">
            <v>9.1864143334210517</v>
          </cell>
          <cell r="L42">
            <v>36708</v>
          </cell>
        </row>
        <row r="43">
          <cell r="E43">
            <v>36739</v>
          </cell>
          <cell r="F43">
            <v>0</v>
          </cell>
          <cell r="G43">
            <v>9.1864143334210517</v>
          </cell>
          <cell r="H43">
            <v>9.1864143334210517</v>
          </cell>
          <cell r="I43">
            <v>9.1864143334210517</v>
          </cell>
          <cell r="L43">
            <v>36739</v>
          </cell>
        </row>
        <row r="44">
          <cell r="E44">
            <v>36770</v>
          </cell>
          <cell r="F44">
            <v>0</v>
          </cell>
          <cell r="G44">
            <v>9.1864143334210517</v>
          </cell>
          <cell r="H44">
            <v>9.1864143334210517</v>
          </cell>
          <cell r="I44">
            <v>9.1864143334210517</v>
          </cell>
          <cell r="L44">
            <v>36770</v>
          </cell>
        </row>
        <row r="45">
          <cell r="E45">
            <v>36800</v>
          </cell>
          <cell r="F45">
            <v>0</v>
          </cell>
          <cell r="G45">
            <v>9.1864143334210517</v>
          </cell>
          <cell r="H45">
            <v>9.1864143334210517</v>
          </cell>
          <cell r="I45">
            <v>9.1864143334210517</v>
          </cell>
          <cell r="L45">
            <v>36800</v>
          </cell>
        </row>
        <row r="46">
          <cell r="E46">
            <v>36831</v>
          </cell>
          <cell r="F46">
            <v>0</v>
          </cell>
          <cell r="G46">
            <v>9.1864143334210517</v>
          </cell>
          <cell r="H46">
            <v>9.1864143334210517</v>
          </cell>
          <cell r="I46">
            <v>9.1864143334210517</v>
          </cell>
          <cell r="L46">
            <v>36831</v>
          </cell>
        </row>
        <row r="47">
          <cell r="E47">
            <v>36861</v>
          </cell>
          <cell r="F47">
            <v>0</v>
          </cell>
          <cell r="G47">
            <v>9.1864143334210517</v>
          </cell>
          <cell r="H47">
            <v>9.1864143334210517</v>
          </cell>
          <cell r="I47">
            <v>9.1864143334210517</v>
          </cell>
          <cell r="L47">
            <v>36861</v>
          </cell>
        </row>
        <row r="48">
          <cell r="E48">
            <v>36892</v>
          </cell>
          <cell r="F48">
            <v>0</v>
          </cell>
          <cell r="G48">
            <v>9.1864143334210517</v>
          </cell>
          <cell r="H48">
            <v>9.1864143334210517</v>
          </cell>
          <cell r="I48">
            <v>9.1864143334210517</v>
          </cell>
          <cell r="L48">
            <v>36892</v>
          </cell>
        </row>
        <row r="49">
          <cell r="E49">
            <v>36923</v>
          </cell>
          <cell r="F49">
            <v>0</v>
          </cell>
          <cell r="G49">
            <v>9.1864143334210517</v>
          </cell>
          <cell r="H49">
            <v>9.1864143334210517</v>
          </cell>
          <cell r="I49">
            <v>9.1864143334210517</v>
          </cell>
          <cell r="L49">
            <v>36923</v>
          </cell>
        </row>
        <row r="50">
          <cell r="E50">
            <v>36951</v>
          </cell>
          <cell r="F50">
            <v>0</v>
          </cell>
          <cell r="G50">
            <v>9.1864143334210517</v>
          </cell>
          <cell r="H50">
            <v>9.1864143334210517</v>
          </cell>
          <cell r="I50">
            <v>9.1864143334210517</v>
          </cell>
          <cell r="L50">
            <v>36951</v>
          </cell>
        </row>
        <row r="51">
          <cell r="E51">
            <v>36982</v>
          </cell>
          <cell r="F51">
            <v>0</v>
          </cell>
          <cell r="G51">
            <v>9.1864143334210517</v>
          </cell>
          <cell r="H51">
            <v>9.1864143334210517</v>
          </cell>
          <cell r="I51">
            <v>9.1864143334210517</v>
          </cell>
          <cell r="L51">
            <v>36982</v>
          </cell>
        </row>
        <row r="52">
          <cell r="E52">
            <v>37012</v>
          </cell>
          <cell r="F52">
            <v>0</v>
          </cell>
          <cell r="G52">
            <v>9.1864143334210517</v>
          </cell>
          <cell r="H52">
            <v>9.1864143334210517</v>
          </cell>
          <cell r="I52">
            <v>9.1864143334210517</v>
          </cell>
          <cell r="L52">
            <v>37012</v>
          </cell>
        </row>
        <row r="53">
          <cell r="E53">
            <v>37043</v>
          </cell>
          <cell r="F53">
            <v>0</v>
          </cell>
          <cell r="G53">
            <v>9.1864143334210517</v>
          </cell>
          <cell r="H53">
            <v>9.1864143334210517</v>
          </cell>
          <cell r="I53">
            <v>9.1864143334210517</v>
          </cell>
          <cell r="L53">
            <v>37043</v>
          </cell>
        </row>
        <row r="54">
          <cell r="E54">
            <v>37073</v>
          </cell>
          <cell r="F54">
            <v>0</v>
          </cell>
          <cell r="G54">
            <v>9.1864143334210517</v>
          </cell>
          <cell r="H54">
            <v>9.1864143334210517</v>
          </cell>
          <cell r="I54">
            <v>9.1864143334210517</v>
          </cell>
          <cell r="L54">
            <v>37073</v>
          </cell>
        </row>
        <row r="55">
          <cell r="E55">
            <v>37104</v>
          </cell>
          <cell r="F55">
            <v>0</v>
          </cell>
          <cell r="G55">
            <v>9.1864143334210517</v>
          </cell>
          <cell r="H55">
            <v>9.1864143334210517</v>
          </cell>
          <cell r="I55">
            <v>9.1864143334210517</v>
          </cell>
          <cell r="L55">
            <v>37104</v>
          </cell>
        </row>
        <row r="56">
          <cell r="E56">
            <v>37135</v>
          </cell>
          <cell r="F56">
            <v>0</v>
          </cell>
          <cell r="G56">
            <v>9.1864143334210517</v>
          </cell>
          <cell r="H56">
            <v>9.1864143334210517</v>
          </cell>
          <cell r="I56">
            <v>9.1864143334210517</v>
          </cell>
          <cell r="L56">
            <v>37135</v>
          </cell>
        </row>
        <row r="57">
          <cell r="E57">
            <v>37165</v>
          </cell>
          <cell r="F57">
            <v>0</v>
          </cell>
          <cell r="G57">
            <v>9.1864143334210517</v>
          </cell>
          <cell r="H57">
            <v>9.1864143334210517</v>
          </cell>
          <cell r="I57">
            <v>9.1864143334210517</v>
          </cell>
          <cell r="L57">
            <v>37165</v>
          </cell>
        </row>
        <row r="58">
          <cell r="E58">
            <v>37196</v>
          </cell>
          <cell r="F58">
            <v>0</v>
          </cell>
          <cell r="G58">
            <v>9.1864143334210517</v>
          </cell>
          <cell r="H58">
            <v>9.1864143334210517</v>
          </cell>
          <cell r="I58">
            <v>9.1864143334210517</v>
          </cell>
          <cell r="L58">
            <v>37196</v>
          </cell>
        </row>
        <row r="59">
          <cell r="E59">
            <v>37226</v>
          </cell>
          <cell r="F59">
            <v>0</v>
          </cell>
          <cell r="G59">
            <v>9.1864143334210517</v>
          </cell>
          <cell r="H59">
            <v>9.1864143334210517</v>
          </cell>
          <cell r="I59">
            <v>9.1864143334210517</v>
          </cell>
          <cell r="L59">
            <v>37226</v>
          </cell>
        </row>
        <row r="60">
          <cell r="E60">
            <v>37257</v>
          </cell>
          <cell r="F60">
            <v>0</v>
          </cell>
          <cell r="G60">
            <v>9.1864143334210517</v>
          </cell>
          <cell r="H60">
            <v>9.1864143334210517</v>
          </cell>
          <cell r="I60">
            <v>9.1864143334210517</v>
          </cell>
          <cell r="L60">
            <v>37257</v>
          </cell>
        </row>
        <row r="61">
          <cell r="E61">
            <v>37288</v>
          </cell>
          <cell r="L61">
            <v>37288</v>
          </cell>
        </row>
        <row r="62">
          <cell r="E62">
            <v>37316</v>
          </cell>
          <cell r="L62">
            <v>37316</v>
          </cell>
        </row>
        <row r="63">
          <cell r="E63">
            <v>37347</v>
          </cell>
          <cell r="L63">
            <v>37347</v>
          </cell>
        </row>
        <row r="64">
          <cell r="E64">
            <v>37377</v>
          </cell>
          <cell r="L64">
            <v>37377</v>
          </cell>
        </row>
        <row r="65">
          <cell r="E65">
            <v>37408</v>
          </cell>
          <cell r="L65">
            <v>37408</v>
          </cell>
        </row>
        <row r="66">
          <cell r="E66">
            <v>37438</v>
          </cell>
          <cell r="L66">
            <v>37438</v>
          </cell>
        </row>
        <row r="67">
          <cell r="E67">
            <v>37469</v>
          </cell>
          <cell r="L67">
            <v>37469</v>
          </cell>
        </row>
        <row r="68">
          <cell r="E68">
            <v>37500</v>
          </cell>
          <cell r="L68">
            <v>37500</v>
          </cell>
        </row>
        <row r="69">
          <cell r="E69">
            <v>37530</v>
          </cell>
          <cell r="L69">
            <v>37530</v>
          </cell>
        </row>
        <row r="70">
          <cell r="E70">
            <v>37561</v>
          </cell>
          <cell r="L70">
            <v>37561</v>
          </cell>
        </row>
        <row r="71">
          <cell r="E71">
            <v>37591</v>
          </cell>
          <cell r="L71">
            <v>37591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  <cell r="C43">
            <v>1</v>
          </cell>
          <cell r="E43">
            <v>1.55</v>
          </cell>
          <cell r="H43">
            <v>-0.40999999999999992</v>
          </cell>
          <cell r="I43">
            <v>3.51</v>
          </cell>
        </row>
        <row r="44">
          <cell r="B44">
            <v>2</v>
          </cell>
          <cell r="C44">
            <v>2</v>
          </cell>
          <cell r="E44">
            <v>1.55</v>
          </cell>
          <cell r="H44">
            <v>-0.40999999999999992</v>
          </cell>
          <cell r="I44">
            <v>3.51</v>
          </cell>
        </row>
        <row r="45">
          <cell r="B45">
            <v>3</v>
          </cell>
          <cell r="C45">
            <v>2</v>
          </cell>
          <cell r="E45">
            <v>1.55</v>
          </cell>
          <cell r="H45">
            <v>-0.40999999999999992</v>
          </cell>
          <cell r="I45">
            <v>3.51</v>
          </cell>
        </row>
        <row r="46">
          <cell r="B46">
            <v>4</v>
          </cell>
          <cell r="C46">
            <v>0</v>
          </cell>
          <cell r="E46">
            <v>1.55</v>
          </cell>
          <cell r="H46">
            <v>-0.40999999999999992</v>
          </cell>
          <cell r="I46">
            <v>3.51</v>
          </cell>
        </row>
        <row r="47">
          <cell r="B47">
            <v>5</v>
          </cell>
          <cell r="C47">
            <v>2</v>
          </cell>
          <cell r="E47">
            <v>1.55</v>
          </cell>
          <cell r="H47">
            <v>-0.40999999999999992</v>
          </cell>
          <cell r="I47">
            <v>3.51</v>
          </cell>
        </row>
        <row r="48">
          <cell r="B48">
            <v>6</v>
          </cell>
          <cell r="C48">
            <v>2</v>
          </cell>
          <cell r="E48">
            <v>1.55</v>
          </cell>
          <cell r="H48">
            <v>-0.40999999999999992</v>
          </cell>
          <cell r="I48">
            <v>3.51</v>
          </cell>
        </row>
        <row r="49">
          <cell r="B49">
            <v>7</v>
          </cell>
          <cell r="C49">
            <v>1</v>
          </cell>
          <cell r="E49">
            <v>1.55</v>
          </cell>
          <cell r="H49">
            <v>-0.40999999999999992</v>
          </cell>
          <cell r="I49">
            <v>3.51</v>
          </cell>
        </row>
        <row r="50">
          <cell r="B50">
            <v>8</v>
          </cell>
          <cell r="C50">
            <v>2</v>
          </cell>
          <cell r="E50">
            <v>1.55</v>
          </cell>
          <cell r="H50">
            <v>-0.40999999999999992</v>
          </cell>
          <cell r="I50">
            <v>3.51</v>
          </cell>
        </row>
        <row r="51">
          <cell r="B51">
            <v>9</v>
          </cell>
          <cell r="C51">
            <v>2</v>
          </cell>
          <cell r="E51">
            <v>1.55</v>
          </cell>
          <cell r="H51">
            <v>-0.40999999999999992</v>
          </cell>
          <cell r="I51">
            <v>3.51</v>
          </cell>
        </row>
        <row r="52">
          <cell r="B52">
            <v>10</v>
          </cell>
          <cell r="C52">
            <v>2</v>
          </cell>
          <cell r="E52">
            <v>1.55</v>
          </cell>
          <cell r="H52">
            <v>-0.40999999999999992</v>
          </cell>
          <cell r="I52">
            <v>3.51</v>
          </cell>
        </row>
        <row r="53">
          <cell r="B53">
            <v>11</v>
          </cell>
          <cell r="C53">
            <v>2</v>
          </cell>
          <cell r="E53">
            <v>1.55</v>
          </cell>
          <cell r="H53">
            <v>-0.40999999999999992</v>
          </cell>
          <cell r="I53">
            <v>3.51</v>
          </cell>
        </row>
        <row r="54">
          <cell r="B54">
            <v>12</v>
          </cell>
          <cell r="C54">
            <v>1</v>
          </cell>
          <cell r="E54">
            <v>1.55</v>
          </cell>
          <cell r="H54">
            <v>-0.40999999999999992</v>
          </cell>
          <cell r="I54">
            <v>3.51</v>
          </cell>
        </row>
        <row r="55">
          <cell r="B55">
            <v>13</v>
          </cell>
          <cell r="C55">
            <v>1</v>
          </cell>
          <cell r="E55">
            <v>1.55</v>
          </cell>
          <cell r="H55">
            <v>-0.40999999999999992</v>
          </cell>
          <cell r="I55">
            <v>3.51</v>
          </cell>
        </row>
        <row r="56">
          <cell r="B56">
            <v>14</v>
          </cell>
          <cell r="C56">
            <v>2</v>
          </cell>
          <cell r="E56">
            <v>1.55</v>
          </cell>
          <cell r="H56">
            <v>-0.40999999999999992</v>
          </cell>
          <cell r="I56">
            <v>3.51</v>
          </cell>
        </row>
        <row r="57">
          <cell r="B57">
            <v>15</v>
          </cell>
          <cell r="C57">
            <v>0</v>
          </cell>
          <cell r="E57">
            <v>1.55</v>
          </cell>
          <cell r="H57">
            <v>-0.40999999999999992</v>
          </cell>
          <cell r="I57">
            <v>3.51</v>
          </cell>
        </row>
        <row r="58">
          <cell r="B58">
            <v>16</v>
          </cell>
          <cell r="C58">
            <v>2</v>
          </cell>
          <cell r="E58">
            <v>1.55</v>
          </cell>
          <cell r="H58">
            <v>-0.40999999999999992</v>
          </cell>
          <cell r="I58">
            <v>3.51</v>
          </cell>
        </row>
        <row r="59">
          <cell r="B59">
            <v>17</v>
          </cell>
          <cell r="C59">
            <v>2</v>
          </cell>
          <cell r="E59">
            <v>1.55</v>
          </cell>
          <cell r="H59">
            <v>-0.40999999999999992</v>
          </cell>
          <cell r="I59">
            <v>3.51</v>
          </cell>
        </row>
        <row r="60">
          <cell r="B60">
            <v>18</v>
          </cell>
          <cell r="C60">
            <v>2</v>
          </cell>
          <cell r="E60">
            <v>1.55</v>
          </cell>
          <cell r="H60">
            <v>-0.40999999999999992</v>
          </cell>
          <cell r="I60">
            <v>3.51</v>
          </cell>
        </row>
        <row r="61">
          <cell r="B61">
            <v>19</v>
          </cell>
          <cell r="C61">
            <v>2</v>
          </cell>
          <cell r="E61">
            <v>1.55</v>
          </cell>
          <cell r="H61">
            <v>-0.40999999999999992</v>
          </cell>
          <cell r="I61">
            <v>3.51</v>
          </cell>
        </row>
        <row r="62">
          <cell r="B62">
            <v>20</v>
          </cell>
          <cell r="C62">
            <v>1</v>
          </cell>
          <cell r="E62">
            <v>1.55</v>
          </cell>
          <cell r="H62">
            <v>-0.40999999999999992</v>
          </cell>
          <cell r="I62">
            <v>3.51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8"/>
    <col min="2" max="2" width="4.6640625" style="8" customWidth="1"/>
    <col min="3" max="3" width="8.33203125" style="8" customWidth="1"/>
    <col min="4" max="4" width="1.83203125" style="8" customWidth="1"/>
    <col min="5" max="23" width="2.33203125" style="8" customWidth="1"/>
    <col min="24" max="24" width="2.5" style="8" customWidth="1"/>
    <col min="25" max="35" width="2.33203125" style="8" customWidth="1"/>
    <col min="36" max="36" width="2" style="8" customWidth="1"/>
    <col min="37" max="16384" width="9.1640625" style="8"/>
  </cols>
  <sheetData>
    <row r="1" spans="2:39" ht="25.5" customHeight="1" thickBot="1">
      <c r="C1" s="9" t="s">
        <v>15</v>
      </c>
    </row>
    <row r="2" spans="2:39" ht="5.25" customHeight="1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</row>
    <row r="3" spans="2:39" ht="12" customHeight="1">
      <c r="B3" s="13" t="s">
        <v>16</v>
      </c>
      <c r="C3" s="14">
        <f>SUM($E$15:$W$15)/COUNT($E$15:$W$15)</f>
        <v>865.93087195789462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</row>
    <row r="4" spans="2:39" ht="12" customHeight="1">
      <c r="B4" s="13" t="s">
        <v>17</v>
      </c>
      <c r="C4" s="14">
        <f>$C$3+(3*(SQRT($C$3)))</f>
        <v>954.21098210520381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spans="2:39" s="15" customFormat="1" ht="13.5" customHeight="1">
      <c r="B5" s="13" t="s">
        <v>18</v>
      </c>
      <c r="C5" s="14">
        <f>IF(($C$3-(3*(SQRT($C$3))))&lt;0,0,($C$3-(3*(SQRT($C$3)))))</f>
        <v>777.65076181058544</v>
      </c>
      <c r="F5" s="17" t="s">
        <v>15</v>
      </c>
      <c r="H5" s="15" t="s">
        <v>15</v>
      </c>
      <c r="AJ5" s="16"/>
    </row>
    <row r="6" spans="2:39" ht="12" customHeight="1">
      <c r="B6" s="18" t="s">
        <v>19</v>
      </c>
      <c r="C6" s="19">
        <v>19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</row>
    <row r="7" spans="2:39" ht="12.75" customHeight="1">
      <c r="B7" s="20" t="s">
        <v>15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</row>
    <row r="8" spans="2:39" ht="33.75" customHeight="1">
      <c r="B8" s="20" t="s">
        <v>15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6"/>
    </row>
    <row r="9" spans="2:39" ht="29.25" customHeight="1">
      <c r="B9" s="20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  <c r="AL9" s="21" t="s">
        <v>15</v>
      </c>
    </row>
    <row r="10" spans="2:39" ht="23.25" customHeight="1">
      <c r="B10" s="2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  <c r="AL10" s="8" t="s">
        <v>15</v>
      </c>
    </row>
    <row r="11" spans="2:39" ht="21" customHeight="1">
      <c r="B11" s="20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6"/>
    </row>
    <row r="12" spans="2:39" ht="33.75" customHeight="1"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6"/>
      <c r="AM12" s="8" t="s">
        <v>22</v>
      </c>
    </row>
    <row r="13" spans="2:39" ht="51" customHeight="1">
      <c r="B13" s="20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</row>
    <row r="14" spans="2:39" ht="23.25" customHeight="1">
      <c r="B14" s="20"/>
      <c r="C14" s="22" t="s">
        <v>20</v>
      </c>
      <c r="D14" s="15"/>
      <c r="E14" s="23">
        <v>1</v>
      </c>
      <c r="F14" s="24">
        <v>2</v>
      </c>
      <c r="G14" s="25">
        <v>3</v>
      </c>
      <c r="H14" s="24">
        <v>4</v>
      </c>
      <c r="I14" s="25">
        <v>5</v>
      </c>
      <c r="J14" s="24">
        <v>6</v>
      </c>
      <c r="K14" s="25">
        <v>7</v>
      </c>
      <c r="L14" s="24">
        <v>8</v>
      </c>
      <c r="M14" s="25">
        <v>9</v>
      </c>
      <c r="N14" s="24">
        <v>10</v>
      </c>
      <c r="O14" s="25">
        <v>11</v>
      </c>
      <c r="P14" s="24">
        <v>12</v>
      </c>
      <c r="Q14" s="25">
        <v>13</v>
      </c>
      <c r="R14" s="24">
        <v>14</v>
      </c>
      <c r="S14" s="25">
        <v>15</v>
      </c>
      <c r="T14" s="24">
        <v>16</v>
      </c>
      <c r="U14" s="25">
        <v>17</v>
      </c>
      <c r="V14" s="24">
        <v>18</v>
      </c>
      <c r="W14" s="24">
        <v>19</v>
      </c>
      <c r="X14" s="26">
        <f t="shared" ref="X14:AH14" si="0">SUM($E$15:$W$15)/COUNT($E$15:$W$15)</f>
        <v>865.93087195789462</v>
      </c>
      <c r="Y14" s="26">
        <f t="shared" si="0"/>
        <v>865.93087195789462</v>
      </c>
      <c r="Z14" s="26">
        <f t="shared" si="0"/>
        <v>865.93087195789462</v>
      </c>
      <c r="AA14" s="26">
        <f t="shared" si="0"/>
        <v>865.93087195789462</v>
      </c>
      <c r="AB14" s="26">
        <f t="shared" si="0"/>
        <v>865.93087195789462</v>
      </c>
      <c r="AC14" s="26">
        <f t="shared" si="0"/>
        <v>865.93087195789462</v>
      </c>
      <c r="AD14" s="26">
        <f t="shared" si="0"/>
        <v>865.93087195789462</v>
      </c>
      <c r="AE14" s="26">
        <f t="shared" si="0"/>
        <v>865.93087195789462</v>
      </c>
      <c r="AF14" s="26">
        <f t="shared" si="0"/>
        <v>865.93087195789462</v>
      </c>
      <c r="AG14" s="26">
        <f t="shared" si="0"/>
        <v>865.93087195789462</v>
      </c>
      <c r="AH14" s="26">
        <f t="shared" si="0"/>
        <v>865.93087195789462</v>
      </c>
      <c r="AI14" s="27"/>
      <c r="AJ14" s="16"/>
    </row>
    <row r="15" spans="2:39" ht="27" customHeight="1">
      <c r="B15" s="20"/>
      <c r="C15" s="22" t="s">
        <v>21</v>
      </c>
      <c r="D15" s="15"/>
      <c r="E15" s="28">
        <v>0.30592350000000024</v>
      </c>
      <c r="F15" s="29">
        <v>8.3420499999999786E-2</v>
      </c>
      <c r="G15" s="30">
        <v>0.11742549999999996</v>
      </c>
      <c r="H15" s="29">
        <v>6.324613300000002</v>
      </c>
      <c r="I15" s="30">
        <v>2.3274356999999997</v>
      </c>
      <c r="J15" s="29">
        <v>1892.0162762000009</v>
      </c>
      <c r="K15" s="30">
        <v>0.25355249999999985</v>
      </c>
      <c r="L15" s="29">
        <v>5.963279999999993E-2</v>
      </c>
      <c r="M15" s="30">
        <v>4.8036700000000154E-2</v>
      </c>
      <c r="N15" s="29">
        <v>1.0226199999999963E-2</v>
      </c>
      <c r="O15" s="30">
        <v>2.7682800000000007E-2</v>
      </c>
      <c r="P15" s="29">
        <v>7.5906699999999994E-2</v>
      </c>
      <c r="Q15" s="30">
        <v>0.10618250000000007</v>
      </c>
      <c r="R15" s="29">
        <v>3.5190736999999981</v>
      </c>
      <c r="S15" s="30">
        <v>0.53281070000000019</v>
      </c>
      <c r="T15" s="29">
        <v>1.5172700000000039E-2</v>
      </c>
      <c r="U15" s="30">
        <v>9.5489500000000116E-2</v>
      </c>
      <c r="V15" s="29">
        <v>0.11298669999999988</v>
      </c>
      <c r="W15" s="29">
        <v>14546.654718999998</v>
      </c>
      <c r="X15" s="31">
        <f t="shared" ref="X15:AH15" si="1">$C$3+(3*(SQRT($C$3)))</f>
        <v>954.21098210520381</v>
      </c>
      <c r="Y15" s="31">
        <f t="shared" si="1"/>
        <v>954.21098210520381</v>
      </c>
      <c r="Z15" s="31">
        <f t="shared" si="1"/>
        <v>954.21098210520381</v>
      </c>
      <c r="AA15" s="31">
        <f t="shared" si="1"/>
        <v>954.21098210520381</v>
      </c>
      <c r="AB15" s="31">
        <f t="shared" si="1"/>
        <v>954.21098210520381</v>
      </c>
      <c r="AC15" s="31">
        <f t="shared" si="1"/>
        <v>954.21098210520381</v>
      </c>
      <c r="AD15" s="31">
        <f t="shared" si="1"/>
        <v>954.21098210520381</v>
      </c>
      <c r="AE15" s="31">
        <f t="shared" si="1"/>
        <v>954.21098210520381</v>
      </c>
      <c r="AF15" s="31">
        <f t="shared" si="1"/>
        <v>954.21098210520381</v>
      </c>
      <c r="AG15" s="31">
        <f t="shared" si="1"/>
        <v>954.21098210520381</v>
      </c>
      <c r="AH15" s="31">
        <f t="shared" si="1"/>
        <v>954.21098210520381</v>
      </c>
      <c r="AI15" s="32"/>
      <c r="AJ15" s="16"/>
    </row>
    <row r="16" spans="2:39" ht="5.25" customHeight="1">
      <c r="B16" s="20"/>
      <c r="C16" s="17" t="s">
        <v>15</v>
      </c>
      <c r="D16" s="15"/>
      <c r="E16" s="26">
        <f t="shared" ref="E16:W16" si="2">SUM($E$15:$W$15)/COUNT($E$15:$W$15)</f>
        <v>865.93087195789462</v>
      </c>
      <c r="F16" s="26">
        <f t="shared" si="2"/>
        <v>865.93087195789462</v>
      </c>
      <c r="G16" s="26">
        <f t="shared" si="2"/>
        <v>865.93087195789462</v>
      </c>
      <c r="H16" s="26">
        <f t="shared" si="2"/>
        <v>865.93087195789462</v>
      </c>
      <c r="I16" s="26">
        <f t="shared" si="2"/>
        <v>865.93087195789462</v>
      </c>
      <c r="J16" s="26">
        <f t="shared" si="2"/>
        <v>865.93087195789462</v>
      </c>
      <c r="K16" s="26">
        <f t="shared" si="2"/>
        <v>865.93087195789462</v>
      </c>
      <c r="L16" s="26">
        <f t="shared" si="2"/>
        <v>865.93087195789462</v>
      </c>
      <c r="M16" s="26">
        <f t="shared" si="2"/>
        <v>865.93087195789462</v>
      </c>
      <c r="N16" s="26">
        <f t="shared" si="2"/>
        <v>865.93087195789462</v>
      </c>
      <c r="O16" s="26">
        <f t="shared" si="2"/>
        <v>865.93087195789462</v>
      </c>
      <c r="P16" s="26">
        <f t="shared" si="2"/>
        <v>865.93087195789462</v>
      </c>
      <c r="Q16" s="26">
        <f t="shared" si="2"/>
        <v>865.93087195789462</v>
      </c>
      <c r="R16" s="26">
        <f t="shared" si="2"/>
        <v>865.93087195789462</v>
      </c>
      <c r="S16" s="26">
        <f t="shared" si="2"/>
        <v>865.93087195789462</v>
      </c>
      <c r="T16" s="26">
        <f t="shared" si="2"/>
        <v>865.93087195789462</v>
      </c>
      <c r="U16" s="26">
        <f t="shared" si="2"/>
        <v>865.93087195789462</v>
      </c>
      <c r="V16" s="26">
        <f t="shared" si="2"/>
        <v>865.93087195789462</v>
      </c>
      <c r="W16" s="26">
        <f t="shared" si="2"/>
        <v>865.93087195789462</v>
      </c>
      <c r="X16" s="31">
        <f t="shared" ref="X16:AH16" si="3">IF(($C$3-(3*(SQRT($C$3))))&lt;0,0,($C$3-(3*(SQRT($C$3)))))</f>
        <v>777.65076181058544</v>
      </c>
      <c r="Y16" s="31">
        <f t="shared" si="3"/>
        <v>777.65076181058544</v>
      </c>
      <c r="Z16" s="31">
        <f t="shared" si="3"/>
        <v>777.65076181058544</v>
      </c>
      <c r="AA16" s="31">
        <f t="shared" si="3"/>
        <v>777.65076181058544</v>
      </c>
      <c r="AB16" s="31">
        <f t="shared" si="3"/>
        <v>777.65076181058544</v>
      </c>
      <c r="AC16" s="31">
        <f t="shared" si="3"/>
        <v>777.65076181058544</v>
      </c>
      <c r="AD16" s="31">
        <f t="shared" si="3"/>
        <v>777.65076181058544</v>
      </c>
      <c r="AE16" s="31">
        <f t="shared" si="3"/>
        <v>777.65076181058544</v>
      </c>
      <c r="AF16" s="31">
        <f t="shared" si="3"/>
        <v>777.65076181058544</v>
      </c>
      <c r="AG16" s="31">
        <f t="shared" si="3"/>
        <v>777.65076181058544</v>
      </c>
      <c r="AH16" s="31">
        <f t="shared" si="3"/>
        <v>777.65076181058544</v>
      </c>
      <c r="AI16" s="33"/>
      <c r="AJ16" s="16"/>
    </row>
    <row r="17" spans="2:36" ht="4.5" customHeight="1" thickBot="1">
      <c r="B17" s="20"/>
      <c r="C17" s="17" t="s">
        <v>15</v>
      </c>
      <c r="D17" s="15"/>
      <c r="E17" s="31">
        <f t="shared" ref="E17:W17" si="4">$C$3+(3*(SQRT($C$3)))</f>
        <v>954.21098210520381</v>
      </c>
      <c r="F17" s="31">
        <f t="shared" si="4"/>
        <v>954.21098210520381</v>
      </c>
      <c r="G17" s="31">
        <f t="shared" si="4"/>
        <v>954.21098210520381</v>
      </c>
      <c r="H17" s="31">
        <f t="shared" si="4"/>
        <v>954.21098210520381</v>
      </c>
      <c r="I17" s="31">
        <f t="shared" si="4"/>
        <v>954.21098210520381</v>
      </c>
      <c r="J17" s="31">
        <f t="shared" si="4"/>
        <v>954.21098210520381</v>
      </c>
      <c r="K17" s="31">
        <f t="shared" si="4"/>
        <v>954.21098210520381</v>
      </c>
      <c r="L17" s="31">
        <f t="shared" si="4"/>
        <v>954.21098210520381</v>
      </c>
      <c r="M17" s="31">
        <f t="shared" si="4"/>
        <v>954.21098210520381</v>
      </c>
      <c r="N17" s="31">
        <f t="shared" si="4"/>
        <v>954.21098210520381</v>
      </c>
      <c r="O17" s="31">
        <f t="shared" si="4"/>
        <v>954.21098210520381</v>
      </c>
      <c r="P17" s="31">
        <f t="shared" si="4"/>
        <v>954.21098210520381</v>
      </c>
      <c r="Q17" s="31">
        <f t="shared" si="4"/>
        <v>954.21098210520381</v>
      </c>
      <c r="R17" s="31">
        <f t="shared" si="4"/>
        <v>954.21098210520381</v>
      </c>
      <c r="S17" s="31">
        <f t="shared" si="4"/>
        <v>954.21098210520381</v>
      </c>
      <c r="T17" s="31">
        <f t="shared" si="4"/>
        <v>954.21098210520381</v>
      </c>
      <c r="U17" s="31">
        <f t="shared" si="4"/>
        <v>954.21098210520381</v>
      </c>
      <c r="V17" s="31">
        <f t="shared" si="4"/>
        <v>954.21098210520381</v>
      </c>
      <c r="W17" s="31">
        <f t="shared" si="4"/>
        <v>954.21098210520381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3"/>
      <c r="AJ17" s="16"/>
    </row>
    <row r="18" spans="2:36" ht="4.5" customHeight="1">
      <c r="B18" s="20"/>
      <c r="C18" s="15" t="s">
        <v>15</v>
      </c>
      <c r="D18" s="15"/>
      <c r="E18" s="31">
        <f t="shared" ref="E18:W18" si="5">IF(($C$3-(3*(SQRT($C$3))))&lt;0,0,($C$3-(3*(SQRT($C$3)))))</f>
        <v>777.65076181058544</v>
      </c>
      <c r="F18" s="31">
        <f t="shared" si="5"/>
        <v>777.65076181058544</v>
      </c>
      <c r="G18" s="31">
        <f t="shared" si="5"/>
        <v>777.65076181058544</v>
      </c>
      <c r="H18" s="31">
        <f t="shared" si="5"/>
        <v>777.65076181058544</v>
      </c>
      <c r="I18" s="31">
        <f t="shared" si="5"/>
        <v>777.65076181058544</v>
      </c>
      <c r="J18" s="31">
        <f t="shared" si="5"/>
        <v>777.65076181058544</v>
      </c>
      <c r="K18" s="31">
        <f t="shared" si="5"/>
        <v>777.65076181058544</v>
      </c>
      <c r="L18" s="31">
        <f t="shared" si="5"/>
        <v>777.65076181058544</v>
      </c>
      <c r="M18" s="31">
        <f t="shared" si="5"/>
        <v>777.65076181058544</v>
      </c>
      <c r="N18" s="31">
        <f t="shared" si="5"/>
        <v>777.65076181058544</v>
      </c>
      <c r="O18" s="31">
        <f t="shared" si="5"/>
        <v>777.65076181058544</v>
      </c>
      <c r="P18" s="31">
        <f t="shared" si="5"/>
        <v>777.65076181058544</v>
      </c>
      <c r="Q18" s="31">
        <f t="shared" si="5"/>
        <v>777.65076181058544</v>
      </c>
      <c r="R18" s="31">
        <f t="shared" si="5"/>
        <v>777.65076181058544</v>
      </c>
      <c r="S18" s="31">
        <f t="shared" si="5"/>
        <v>777.65076181058544</v>
      </c>
      <c r="T18" s="31">
        <f t="shared" si="5"/>
        <v>777.65076181058544</v>
      </c>
      <c r="U18" s="31">
        <f t="shared" si="5"/>
        <v>777.65076181058544</v>
      </c>
      <c r="V18" s="31">
        <f t="shared" si="5"/>
        <v>777.65076181058544</v>
      </c>
      <c r="W18" s="31">
        <f t="shared" si="5"/>
        <v>777.65076181058544</v>
      </c>
      <c r="AI18" s="33"/>
      <c r="AJ18" s="16"/>
    </row>
    <row r="19" spans="2:36" ht="4.5" customHeight="1" thickBot="1">
      <c r="B19" s="35"/>
      <c r="C19" s="34"/>
      <c r="D19" s="34"/>
      <c r="E19" s="34" t="s">
        <v>15</v>
      </c>
      <c r="F19" s="34" t="s">
        <v>15</v>
      </c>
      <c r="G19" s="34"/>
      <c r="H19" s="34"/>
      <c r="I19" s="34"/>
      <c r="J19" s="34"/>
      <c r="K19" s="34" t="s">
        <v>15</v>
      </c>
      <c r="L19" s="34" t="s">
        <v>15</v>
      </c>
      <c r="M19" s="34"/>
      <c r="N19" s="34" t="s">
        <v>15</v>
      </c>
      <c r="O19" s="34" t="s">
        <v>15</v>
      </c>
      <c r="P19" s="34"/>
      <c r="Q19" s="34"/>
      <c r="R19" s="34"/>
      <c r="S19" s="34"/>
      <c r="T19" s="34"/>
      <c r="U19" s="34"/>
      <c r="V19" s="34"/>
      <c r="W19" s="34"/>
      <c r="AI19" s="34"/>
      <c r="AJ19" s="36"/>
    </row>
    <row r="21" spans="2:36">
      <c r="G21" s="8" t="s">
        <v>15</v>
      </c>
    </row>
    <row r="22" spans="2:36">
      <c r="G22" s="8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I144"/>
  <sheetViews>
    <sheetView tabSelected="1" topLeftCell="A70" workbookViewId="0">
      <selection activeCell="H76" sqref="H76"/>
    </sheetView>
  </sheetViews>
  <sheetFormatPr baseColWidth="10" defaultRowHeight="15" x14ac:dyDescent="0"/>
  <sheetData>
    <row r="5" spans="2:35" ht="16">
      <c r="B5" s="1" t="s">
        <v>5</v>
      </c>
      <c r="C5" s="1"/>
      <c r="D5" s="1"/>
      <c r="E5" s="2"/>
      <c r="F5" s="2"/>
    </row>
    <row r="6" spans="2:35" ht="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23</v>
      </c>
      <c r="H6" s="1" t="s">
        <v>24</v>
      </c>
      <c r="I6" s="1" t="s">
        <v>29</v>
      </c>
      <c r="J6" s="1" t="s">
        <v>30</v>
      </c>
      <c r="K6" s="1" t="s">
        <v>25</v>
      </c>
      <c r="L6" s="1" t="s">
        <v>26</v>
      </c>
      <c r="M6" s="1" t="s">
        <v>27</v>
      </c>
      <c r="N6" s="1" t="s">
        <v>28</v>
      </c>
    </row>
    <row r="7" spans="2:35" ht="16">
      <c r="B7" s="4">
        <v>0.83299999999999996</v>
      </c>
      <c r="C7" s="4">
        <v>0.60799999999999998</v>
      </c>
      <c r="D7" s="4">
        <v>0.40200000000000002</v>
      </c>
      <c r="E7" s="4">
        <v>0.69599999999999995</v>
      </c>
      <c r="F7" s="4">
        <v>1.821</v>
      </c>
      <c r="G7" s="2">
        <f>MAX(B7:F7)-MIN(B7:F7)</f>
        <v>1.419</v>
      </c>
      <c r="H7" s="2">
        <f>AVERAGE(B7:F7)</f>
        <v>0.87199999999999989</v>
      </c>
      <c r="I7">
        <v>21.644263157894738</v>
      </c>
      <c r="J7">
        <v>6.9794947368421054</v>
      </c>
      <c r="K7">
        <f>21.6442631578947*2.114</f>
        <v>45.755972315789393</v>
      </c>
      <c r="L7">
        <v>0</v>
      </c>
      <c r="M7">
        <f>H26+(G26*0.577)</f>
        <v>19.468234578947367</v>
      </c>
      <c r="N7">
        <f>H26-(G26*0.577)</f>
        <v>-5.5092451052631572</v>
      </c>
      <c r="AG7" s="1"/>
      <c r="AH7" s="1"/>
      <c r="AI7" s="1"/>
    </row>
    <row r="8" spans="2:35">
      <c r="B8" s="4">
        <v>0.7</v>
      </c>
      <c r="C8" s="4">
        <v>0.54100000000000004</v>
      </c>
      <c r="D8" s="4">
        <v>0.374</v>
      </c>
      <c r="E8" s="4">
        <v>0.61499999999999999</v>
      </c>
      <c r="F8" s="4">
        <v>1.145</v>
      </c>
      <c r="G8" s="2">
        <f t="shared" ref="G8:G25" si="0">MAX(B8:F8)-MIN(B8:F8)</f>
        <v>0.77100000000000002</v>
      </c>
      <c r="H8" s="2">
        <f t="shared" ref="H8:H25" si="1">AVERAGE(B8:F8)</f>
        <v>0.67500000000000004</v>
      </c>
      <c r="I8">
        <v>21.644263157894738</v>
      </c>
      <c r="J8">
        <v>6.9794947368421054</v>
      </c>
      <c r="K8">
        <f t="shared" ref="K8:K25" si="2">21.6442631578947*2.114</f>
        <v>45.755972315789393</v>
      </c>
      <c r="L8">
        <v>0</v>
      </c>
      <c r="M8">
        <v>19.468234578947367</v>
      </c>
      <c r="N8">
        <v>-5.5092451052631572</v>
      </c>
    </row>
    <row r="9" spans="2:35">
      <c r="B9" s="4">
        <v>0.84299999999999997</v>
      </c>
      <c r="C9" s="4">
        <v>0.54700000000000004</v>
      </c>
      <c r="D9" s="4">
        <v>0.45200000000000001</v>
      </c>
      <c r="E9" s="4">
        <v>0.626</v>
      </c>
      <c r="F9" s="4">
        <v>1.3120000000000001</v>
      </c>
      <c r="G9" s="2">
        <f t="shared" si="0"/>
        <v>0.8600000000000001</v>
      </c>
      <c r="H9" s="2">
        <f t="shared" si="1"/>
        <v>0.75600000000000001</v>
      </c>
      <c r="I9">
        <v>21.644263157894738</v>
      </c>
      <c r="J9">
        <v>6.9794947368421054</v>
      </c>
      <c r="K9">
        <f t="shared" si="2"/>
        <v>45.755972315789393</v>
      </c>
      <c r="L9">
        <v>0</v>
      </c>
      <c r="M9">
        <v>19.468234578947367</v>
      </c>
      <c r="N9">
        <v>-5.5092451052631572</v>
      </c>
    </row>
    <row r="10" spans="2:35">
      <c r="B10" s="4">
        <v>1.1919999999999999</v>
      </c>
      <c r="C10" s="4">
        <v>0.81100000000000005</v>
      </c>
      <c r="D10" s="4">
        <v>0.68</v>
      </c>
      <c r="E10" s="4">
        <v>1.212</v>
      </c>
      <c r="F10" s="4">
        <v>6.5730000000000004</v>
      </c>
      <c r="G10" s="2">
        <f t="shared" si="0"/>
        <v>5.8930000000000007</v>
      </c>
      <c r="H10" s="2">
        <f t="shared" si="1"/>
        <v>2.0935999999999999</v>
      </c>
      <c r="I10">
        <v>21.644263157894738</v>
      </c>
      <c r="J10">
        <v>6.9794947368421054</v>
      </c>
      <c r="K10">
        <f t="shared" si="2"/>
        <v>45.755972315789393</v>
      </c>
      <c r="L10">
        <v>0</v>
      </c>
      <c r="M10">
        <v>19.468234578947367</v>
      </c>
      <c r="N10">
        <v>-5.5092451052631572</v>
      </c>
    </row>
    <row r="11" spans="2:35">
      <c r="B11" s="4">
        <v>1.1839999999999999</v>
      </c>
      <c r="C11" s="4">
        <v>0.73399999999999999</v>
      </c>
      <c r="D11" s="4">
        <v>0.61899999999999999</v>
      </c>
      <c r="E11" s="4">
        <v>0.77200000000000002</v>
      </c>
      <c r="F11" s="4">
        <v>4.2050000000000001</v>
      </c>
      <c r="G11" s="2">
        <f t="shared" si="0"/>
        <v>3.5860000000000003</v>
      </c>
      <c r="H11" s="2">
        <f t="shared" si="1"/>
        <v>1.5028000000000001</v>
      </c>
      <c r="I11">
        <v>21.644263157894738</v>
      </c>
      <c r="J11">
        <v>6.9794947368421054</v>
      </c>
      <c r="K11">
        <f t="shared" si="2"/>
        <v>45.755972315789393</v>
      </c>
      <c r="L11">
        <v>0</v>
      </c>
      <c r="M11">
        <v>19.468234578947367</v>
      </c>
      <c r="N11">
        <v>-5.5092451052631572</v>
      </c>
    </row>
    <row r="12" spans="2:35">
      <c r="B12" s="4">
        <v>28.584</v>
      </c>
      <c r="C12" s="4">
        <v>16.667999999999999</v>
      </c>
      <c r="D12" s="4">
        <v>48.314</v>
      </c>
      <c r="E12" s="4">
        <v>45.972999999999999</v>
      </c>
      <c r="F12" s="4">
        <v>127.71</v>
      </c>
      <c r="G12" s="2">
        <f t="shared" si="0"/>
        <v>111.042</v>
      </c>
      <c r="H12" s="2">
        <f t="shared" si="1"/>
        <v>53.449799999999996</v>
      </c>
      <c r="I12">
        <v>21.644263157894738</v>
      </c>
      <c r="J12">
        <v>6.9794947368421054</v>
      </c>
      <c r="K12">
        <f t="shared" si="2"/>
        <v>45.755972315789393</v>
      </c>
      <c r="L12">
        <v>0</v>
      </c>
      <c r="M12">
        <v>19.468234578947367</v>
      </c>
      <c r="N12">
        <v>-5.5092451052631572</v>
      </c>
    </row>
    <row r="13" spans="2:35">
      <c r="B13" s="4">
        <v>0.90700000000000003</v>
      </c>
      <c r="C13" s="4">
        <v>0.67600000000000005</v>
      </c>
      <c r="D13" s="4">
        <v>0.47399999999999998</v>
      </c>
      <c r="E13" s="4">
        <v>0.67300000000000004</v>
      </c>
      <c r="F13" s="4">
        <v>1.7549999999999999</v>
      </c>
      <c r="G13" s="2">
        <f t="shared" si="0"/>
        <v>1.2809999999999999</v>
      </c>
      <c r="H13" s="2">
        <f t="shared" si="1"/>
        <v>0.89700000000000002</v>
      </c>
      <c r="I13">
        <v>21.644263157894738</v>
      </c>
      <c r="J13">
        <v>6.9794947368421054</v>
      </c>
      <c r="K13">
        <f t="shared" si="2"/>
        <v>45.755972315789393</v>
      </c>
      <c r="L13">
        <v>0</v>
      </c>
      <c r="M13">
        <v>19.468234578947367</v>
      </c>
      <c r="N13">
        <v>-5.5092451052631572</v>
      </c>
    </row>
    <row r="14" spans="2:35">
      <c r="B14" s="4">
        <v>0.89300000000000002</v>
      </c>
      <c r="C14" s="4">
        <v>0.66500000000000004</v>
      </c>
      <c r="D14" s="4">
        <v>0.46899999999999997</v>
      </c>
      <c r="E14" s="4">
        <v>0.625</v>
      </c>
      <c r="F14" s="4">
        <v>1.091</v>
      </c>
      <c r="G14" s="2">
        <f t="shared" si="0"/>
        <v>0.622</v>
      </c>
      <c r="H14" s="2">
        <f t="shared" si="1"/>
        <v>0.74860000000000004</v>
      </c>
      <c r="I14">
        <v>21.644263157894738</v>
      </c>
      <c r="J14">
        <v>6.9794947368421054</v>
      </c>
      <c r="K14">
        <f t="shared" si="2"/>
        <v>45.755972315789393</v>
      </c>
      <c r="L14">
        <v>0</v>
      </c>
      <c r="M14">
        <v>19.468234578947367</v>
      </c>
      <c r="N14">
        <v>-5.5092451052631599</v>
      </c>
    </row>
    <row r="15" spans="2:35">
      <c r="B15" s="4">
        <v>0.88300000000000001</v>
      </c>
      <c r="C15" s="4">
        <v>0.58199999999999996</v>
      </c>
      <c r="D15" s="4">
        <v>0.4</v>
      </c>
      <c r="E15" s="4">
        <v>0.55200000000000005</v>
      </c>
      <c r="F15" s="4">
        <v>0.89900000000000002</v>
      </c>
      <c r="G15" s="2">
        <f t="shared" si="0"/>
        <v>0.499</v>
      </c>
      <c r="H15" s="2">
        <f t="shared" si="1"/>
        <v>0.66320000000000001</v>
      </c>
      <c r="I15">
        <v>21.644263157894738</v>
      </c>
      <c r="J15">
        <v>6.9794947368421054</v>
      </c>
      <c r="K15">
        <f t="shared" si="2"/>
        <v>45.755972315789393</v>
      </c>
      <c r="L15">
        <v>0</v>
      </c>
      <c r="M15">
        <v>19.468234578947367</v>
      </c>
      <c r="N15">
        <v>-5.5092451052631599</v>
      </c>
    </row>
    <row r="16" spans="2:35">
      <c r="B16" s="4">
        <v>0.72</v>
      </c>
      <c r="C16" s="4">
        <v>0.61</v>
      </c>
      <c r="D16" s="4">
        <v>0.44</v>
      </c>
      <c r="E16" s="4">
        <v>0.56699999999999995</v>
      </c>
      <c r="F16" s="4">
        <v>0.61399999999999999</v>
      </c>
      <c r="G16" s="2">
        <f t="shared" si="0"/>
        <v>0.27999999999999997</v>
      </c>
      <c r="H16" s="2">
        <f t="shared" si="1"/>
        <v>0.59019999999999995</v>
      </c>
      <c r="I16">
        <v>21.644263157894738</v>
      </c>
      <c r="J16">
        <v>6.9794947368421054</v>
      </c>
      <c r="K16">
        <f t="shared" si="2"/>
        <v>45.755972315789393</v>
      </c>
      <c r="L16">
        <v>0</v>
      </c>
      <c r="M16">
        <v>19.468234578947367</v>
      </c>
      <c r="N16">
        <v>-5.5092451052631599</v>
      </c>
    </row>
    <row r="17" spans="2:21">
      <c r="B17" s="4">
        <v>0.69199999999999995</v>
      </c>
      <c r="C17" s="4">
        <v>0.54700000000000004</v>
      </c>
      <c r="D17" s="4">
        <v>0.41199999999999998</v>
      </c>
      <c r="E17" s="4">
        <v>0.57199999999999995</v>
      </c>
      <c r="F17" s="4">
        <v>0.85399999999999998</v>
      </c>
      <c r="G17" s="2">
        <f t="shared" si="0"/>
        <v>0.442</v>
      </c>
      <c r="H17" s="2">
        <f t="shared" si="1"/>
        <v>0.61539999999999995</v>
      </c>
      <c r="I17">
        <v>21.644263157894738</v>
      </c>
      <c r="J17">
        <v>6.9794947368421054</v>
      </c>
      <c r="K17">
        <f t="shared" si="2"/>
        <v>45.755972315789393</v>
      </c>
      <c r="L17">
        <v>0</v>
      </c>
      <c r="M17">
        <v>19.468234578947367</v>
      </c>
      <c r="N17">
        <v>-5.5092451052631599</v>
      </c>
    </row>
    <row r="18" spans="2:21">
      <c r="B18" s="4">
        <v>0.78800000000000003</v>
      </c>
      <c r="C18" s="4">
        <v>0.63500000000000001</v>
      </c>
      <c r="D18" s="4">
        <v>0.51600000000000001</v>
      </c>
      <c r="E18" s="4">
        <v>0.61899999999999999</v>
      </c>
      <c r="F18" s="4">
        <v>1.216</v>
      </c>
      <c r="G18" s="2">
        <f t="shared" si="0"/>
        <v>0.7</v>
      </c>
      <c r="H18" s="2">
        <f t="shared" si="1"/>
        <v>0.75480000000000003</v>
      </c>
      <c r="I18">
        <v>21.644263157894738</v>
      </c>
      <c r="J18">
        <v>6.9794947368421054</v>
      </c>
      <c r="K18">
        <f t="shared" si="2"/>
        <v>45.755972315789393</v>
      </c>
      <c r="L18">
        <v>0</v>
      </c>
      <c r="M18">
        <v>19.468234578947367</v>
      </c>
      <c r="N18">
        <v>-5.5092451052631599</v>
      </c>
    </row>
    <row r="19" spans="2:21">
      <c r="B19" s="4">
        <v>0.79300000000000004</v>
      </c>
      <c r="C19" s="4">
        <v>0.55100000000000005</v>
      </c>
      <c r="D19" s="4">
        <v>0.42199999999999999</v>
      </c>
      <c r="E19" s="4">
        <v>0.59</v>
      </c>
      <c r="F19" s="4">
        <v>1.254</v>
      </c>
      <c r="G19" s="2">
        <f t="shared" si="0"/>
        <v>0.83200000000000007</v>
      </c>
      <c r="H19" s="2">
        <f t="shared" si="1"/>
        <v>0.72199999999999998</v>
      </c>
      <c r="I19">
        <v>21.644263157894738</v>
      </c>
      <c r="J19">
        <v>6.9794947368421054</v>
      </c>
      <c r="K19">
        <f t="shared" si="2"/>
        <v>45.755972315789393</v>
      </c>
      <c r="L19">
        <v>0</v>
      </c>
      <c r="M19">
        <v>19.468234578947367</v>
      </c>
      <c r="N19">
        <v>-5.5092451052631599</v>
      </c>
    </row>
    <row r="20" spans="2:21">
      <c r="B20" s="4">
        <v>1.006</v>
      </c>
      <c r="C20" s="4">
        <v>0.74399999999999999</v>
      </c>
      <c r="D20" s="4">
        <v>0.48199999999999998</v>
      </c>
      <c r="E20" s="4">
        <v>0.875</v>
      </c>
      <c r="F20" s="4">
        <v>4.9489999999999998</v>
      </c>
      <c r="G20" s="2">
        <f t="shared" si="0"/>
        <v>4.4669999999999996</v>
      </c>
      <c r="H20" s="2">
        <f t="shared" si="1"/>
        <v>1.6112000000000002</v>
      </c>
      <c r="I20">
        <v>21.644263157894738</v>
      </c>
      <c r="J20">
        <v>6.9794947368421054</v>
      </c>
      <c r="K20">
        <f t="shared" si="2"/>
        <v>45.755972315789393</v>
      </c>
      <c r="L20">
        <v>0</v>
      </c>
      <c r="M20">
        <v>19.468234578947367</v>
      </c>
      <c r="N20">
        <v>-5.5092451052631599</v>
      </c>
    </row>
    <row r="21" spans="2:21">
      <c r="B21" s="4">
        <v>0.90900000000000003</v>
      </c>
      <c r="C21" s="4">
        <v>0.63600000000000001</v>
      </c>
      <c r="D21" s="4">
        <v>0.45400000000000001</v>
      </c>
      <c r="E21" s="4">
        <v>0.73199999999999998</v>
      </c>
      <c r="F21" s="4">
        <v>2.2730000000000001</v>
      </c>
      <c r="G21" s="2">
        <f t="shared" si="0"/>
        <v>1.8190000000000002</v>
      </c>
      <c r="H21" s="2">
        <f t="shared" si="1"/>
        <v>1.0007999999999999</v>
      </c>
      <c r="I21">
        <v>21.644263157894738</v>
      </c>
      <c r="J21">
        <v>6.9794947368421054</v>
      </c>
      <c r="K21">
        <f t="shared" si="2"/>
        <v>45.755972315789393</v>
      </c>
      <c r="L21">
        <v>0</v>
      </c>
      <c r="M21">
        <v>19.468234578947367</v>
      </c>
      <c r="N21">
        <v>-5.5092451052631599</v>
      </c>
    </row>
    <row r="22" spans="2:21">
      <c r="B22" s="4">
        <v>0.71199999999999997</v>
      </c>
      <c r="C22" s="4">
        <v>0.55400000000000005</v>
      </c>
      <c r="D22" s="4">
        <v>0.39</v>
      </c>
      <c r="E22" s="4">
        <v>0.52900000000000003</v>
      </c>
      <c r="F22" s="4">
        <v>0.64900000000000002</v>
      </c>
      <c r="G22" s="2">
        <f t="shared" si="0"/>
        <v>0.32199999999999995</v>
      </c>
      <c r="H22" s="2">
        <f t="shared" si="1"/>
        <v>0.56679999999999997</v>
      </c>
      <c r="I22">
        <v>21.644263157894738</v>
      </c>
      <c r="J22">
        <v>6.9794947368421054</v>
      </c>
      <c r="K22">
        <f t="shared" si="2"/>
        <v>45.755972315789393</v>
      </c>
      <c r="L22">
        <v>0</v>
      </c>
      <c r="M22">
        <v>19.468234578947367</v>
      </c>
      <c r="N22">
        <v>-5.5092451052631599</v>
      </c>
    </row>
    <row r="23" spans="2:21">
      <c r="B23" s="4">
        <v>0.83499999999999996</v>
      </c>
      <c r="C23" s="4">
        <v>0.59299999999999997</v>
      </c>
      <c r="D23" s="4">
        <v>0.46500000000000002</v>
      </c>
      <c r="E23" s="4">
        <v>0.62</v>
      </c>
      <c r="F23" s="4">
        <v>1.252</v>
      </c>
      <c r="G23" s="2">
        <f t="shared" si="0"/>
        <v>0.78699999999999992</v>
      </c>
      <c r="H23" s="2">
        <f t="shared" si="1"/>
        <v>0.75299999999999989</v>
      </c>
      <c r="I23">
        <v>21.644263157894738</v>
      </c>
      <c r="J23">
        <v>6.9794947368421054</v>
      </c>
      <c r="K23">
        <f t="shared" si="2"/>
        <v>45.755972315789393</v>
      </c>
      <c r="L23">
        <v>0</v>
      </c>
      <c r="M23">
        <v>19.468234578947367</v>
      </c>
      <c r="N23">
        <v>-5.5092451052631599</v>
      </c>
    </row>
    <row r="24" spans="2:21">
      <c r="B24" s="4">
        <v>0.71299999999999997</v>
      </c>
      <c r="C24" s="4">
        <v>0.52600000000000002</v>
      </c>
      <c r="D24" s="4">
        <v>0.41699999999999998</v>
      </c>
      <c r="E24" s="4">
        <v>0.63800000000000001</v>
      </c>
      <c r="F24" s="4">
        <v>1.282</v>
      </c>
      <c r="G24" s="2">
        <f t="shared" si="0"/>
        <v>0.86499999999999999</v>
      </c>
      <c r="H24" s="2">
        <f t="shared" si="1"/>
        <v>0.71520000000000006</v>
      </c>
      <c r="I24">
        <v>21.644263157894738</v>
      </c>
      <c r="J24">
        <v>6.9794947368421054</v>
      </c>
      <c r="K24">
        <f t="shared" si="2"/>
        <v>45.755972315789393</v>
      </c>
      <c r="L24">
        <v>0</v>
      </c>
      <c r="M24">
        <v>19.468234578947367</v>
      </c>
      <c r="N24">
        <v>-5.5092451052631599</v>
      </c>
    </row>
    <row r="25" spans="2:21">
      <c r="B25" s="5">
        <v>8.6110000000000007</v>
      </c>
      <c r="C25" s="5">
        <v>4.516</v>
      </c>
      <c r="D25" s="5">
        <v>10.73</v>
      </c>
      <c r="E25" s="5">
        <v>14.988</v>
      </c>
      <c r="F25" s="5">
        <v>279.27</v>
      </c>
      <c r="G25" s="2">
        <f t="shared" si="0"/>
        <v>274.75399999999996</v>
      </c>
      <c r="H25" s="2">
        <f t="shared" si="1"/>
        <v>63.623000000000005</v>
      </c>
      <c r="I25">
        <v>21.644263157894738</v>
      </c>
      <c r="J25">
        <v>6.9794947368421054</v>
      </c>
      <c r="K25">
        <f t="shared" si="2"/>
        <v>45.755972315789393</v>
      </c>
      <c r="L25">
        <v>0</v>
      </c>
      <c r="M25">
        <v>19.468234578947367</v>
      </c>
      <c r="N25">
        <v>-5.5092451052631599</v>
      </c>
    </row>
    <row r="26" spans="2:21">
      <c r="B26" s="2"/>
      <c r="C26" s="2"/>
      <c r="D26" s="2"/>
      <c r="E26" s="2"/>
      <c r="F26" s="2"/>
      <c r="G26" s="2">
        <f>AVERAGE(G7:G25)</f>
        <v>21.644263157894738</v>
      </c>
      <c r="H26" s="2">
        <f>AVERAGE(H7:H25)</f>
        <v>6.9794947368421054</v>
      </c>
    </row>
    <row r="27" spans="2:21">
      <c r="B27" s="2"/>
      <c r="C27" s="2"/>
      <c r="D27" s="2"/>
      <c r="E27" s="2"/>
      <c r="F27" s="2"/>
    </row>
    <row r="28" spans="2:21">
      <c r="B28" s="2"/>
      <c r="C28" s="2"/>
      <c r="D28" s="2"/>
      <c r="E28" s="2"/>
      <c r="F28" s="2"/>
    </row>
    <row r="29" spans="2:21" ht="16">
      <c r="I29" s="1" t="s">
        <v>6</v>
      </c>
      <c r="J29" s="1"/>
      <c r="K29" s="1"/>
      <c r="L29" s="2"/>
      <c r="M29" s="2"/>
    </row>
    <row r="30" spans="2:21" ht="16">
      <c r="I30" s="1" t="s">
        <v>0</v>
      </c>
      <c r="J30" s="1" t="s">
        <v>1</v>
      </c>
      <c r="K30" s="1" t="s">
        <v>2</v>
      </c>
      <c r="L30" s="1" t="s">
        <v>3</v>
      </c>
      <c r="M30" s="6" t="s">
        <v>4</v>
      </c>
      <c r="N30" s="2" t="s">
        <v>23</v>
      </c>
      <c r="O30" s="1" t="s">
        <v>24</v>
      </c>
      <c r="P30" s="1" t="s">
        <v>29</v>
      </c>
      <c r="Q30" s="1" t="s">
        <v>30</v>
      </c>
      <c r="R30" s="1" t="s">
        <v>25</v>
      </c>
      <c r="S30" s="1" t="s">
        <v>26</v>
      </c>
      <c r="T30" s="1" t="s">
        <v>27</v>
      </c>
      <c r="U30" s="1" t="s">
        <v>28</v>
      </c>
    </row>
    <row r="31" spans="2:21">
      <c r="H31">
        <f>_xlfn.STDEV.S(I31:M31)</f>
        <v>0.43081948062514497</v>
      </c>
      <c r="I31" s="2">
        <v>1</v>
      </c>
      <c r="J31" s="2">
        <v>1.529371337068</v>
      </c>
      <c r="K31" s="2">
        <v>0.73651930541446908</v>
      </c>
      <c r="L31" s="2">
        <v>0.9239969467926975</v>
      </c>
      <c r="M31" s="2">
        <v>1.7510373443983402</v>
      </c>
      <c r="N31" s="2">
        <f>MAX(I31:M31)-MIN(I31:M31)</f>
        <v>1.0145180389838711</v>
      </c>
      <c r="O31" s="2">
        <f>AVERAGE(I31:M31)</f>
        <v>1.1881849867347014</v>
      </c>
      <c r="P31">
        <f>$N$82</f>
        <v>16.122921300898827</v>
      </c>
      <c r="Q31">
        <v>260.06664705882349</v>
      </c>
      <c r="R31">
        <f>$N$82*2.114</f>
        <v>34.083855630100118</v>
      </c>
      <c r="S31">
        <v>0</v>
      </c>
    </row>
    <row r="32" spans="2:21">
      <c r="H32">
        <f>_xlfn.STDEV.S(I32:M32)</f>
        <v>0.30371338708042545</v>
      </c>
      <c r="I32" s="2">
        <v>1</v>
      </c>
      <c r="J32" s="2">
        <v>1.4538048895691034</v>
      </c>
      <c r="K32" s="2">
        <v>1.2207053714103442</v>
      </c>
      <c r="L32" s="2">
        <v>1.450737790645962</v>
      </c>
      <c r="M32" s="2">
        <v>0.7478108581436077</v>
      </c>
      <c r="N32" s="2">
        <f>MAX(I32:M32)-MIN(I32:M32)</f>
        <v>0.70599403142549566</v>
      </c>
      <c r="O32" s="2">
        <f t="shared" ref="O32:O81" si="3">AVERAGE(I32:M32)</f>
        <v>1.1746117819538036</v>
      </c>
      <c r="P32">
        <f>$N$82</f>
        <v>16.122921300898827</v>
      </c>
      <c r="Q32">
        <v>260.06664705882349</v>
      </c>
      <c r="R32">
        <f>$N$82*2.114</f>
        <v>34.083855630100118</v>
      </c>
      <c r="S32">
        <v>0</v>
      </c>
    </row>
    <row r="33" spans="8:19">
      <c r="H33">
        <f>_xlfn.STDEV.S(I33:M33)</f>
        <v>0.31198063405879389</v>
      </c>
      <c r="I33" s="2">
        <v>1</v>
      </c>
      <c r="J33" s="2">
        <v>1.0455354077588093</v>
      </c>
      <c r="K33" s="2">
        <v>0.8056084391872913</v>
      </c>
      <c r="L33" s="2">
        <v>1.0728441684092258</v>
      </c>
      <c r="M33" s="2">
        <v>1.6382681564245811</v>
      </c>
      <c r="N33" s="2">
        <f>MAX(I33:M33)-MIN(I33:M33)</f>
        <v>0.83265971723728982</v>
      </c>
      <c r="O33" s="2">
        <f t="shared" si="3"/>
        <v>1.1124512343559814</v>
      </c>
      <c r="P33">
        <f>$N$82</f>
        <v>16.122921300898827</v>
      </c>
      <c r="Q33">
        <v>260.06664705882349</v>
      </c>
      <c r="R33">
        <f>$N$82*2.114</f>
        <v>34.083855630100118</v>
      </c>
      <c r="S33">
        <v>0</v>
      </c>
    </row>
    <row r="34" spans="8:19">
      <c r="H34">
        <f>_xlfn.STDEV.S(I34:M34)</f>
        <v>66.165869283386641</v>
      </c>
      <c r="I34" s="2">
        <v>1</v>
      </c>
      <c r="J34" s="7">
        <v>3.8315949728163754E-3</v>
      </c>
      <c r="K34" s="7">
        <v>4.0234288079126438E-3</v>
      </c>
      <c r="L34" s="7">
        <v>6.6832967537057949E-3</v>
      </c>
      <c r="M34" s="7">
        <v>148.20187839604648</v>
      </c>
      <c r="N34" s="2">
        <f>MAX(I34:M34)-MIN(I34:M34)</f>
        <v>148.19804680107367</v>
      </c>
      <c r="O34" s="2">
        <f t="shared" si="3"/>
        <v>29.84328334331618</v>
      </c>
      <c r="P34">
        <f>$N$82</f>
        <v>16.122921300898827</v>
      </c>
      <c r="Q34">
        <v>260.06664705882349</v>
      </c>
      <c r="R34">
        <f>$N$82*2.114</f>
        <v>34.083855630100118</v>
      </c>
      <c r="S34">
        <v>0</v>
      </c>
    </row>
    <row r="35" spans="8:19">
      <c r="H35">
        <f>_xlfn.STDEV.S(I35:M35)</f>
        <v>5.095265062523799</v>
      </c>
      <c r="I35" s="2">
        <v>1</v>
      </c>
      <c r="J35" s="2">
        <v>0.75519271323846715</v>
      </c>
      <c r="K35" s="2">
        <v>0.5102470084055053</v>
      </c>
      <c r="L35" s="2">
        <v>1.0266006964328849</v>
      </c>
      <c r="M35" s="2">
        <v>12.20675453047776</v>
      </c>
      <c r="N35" s="2">
        <f>MAX(I35:M35)-MIN(I35:M35)</f>
        <v>11.696507522072254</v>
      </c>
      <c r="O35" s="2">
        <f t="shared" si="3"/>
        <v>3.0997589897109235</v>
      </c>
      <c r="P35">
        <f>$N$82</f>
        <v>16.122921300898827</v>
      </c>
      <c r="Q35">
        <v>260.06664705882349</v>
      </c>
      <c r="R35">
        <f>$N$82*2.114</f>
        <v>34.083855630100118</v>
      </c>
      <c r="S35">
        <v>0</v>
      </c>
    </row>
    <row r="36" spans="8:19">
      <c r="H36">
        <f>_xlfn.STDEV.S(I36:M36)</f>
        <v>9.1804100237027324</v>
      </c>
      <c r="I36" s="2">
        <v>1</v>
      </c>
      <c r="J36" s="2">
        <v>0.36427373875933539</v>
      </c>
      <c r="K36" s="2">
        <v>0.20017273789564596</v>
      </c>
      <c r="L36" s="2">
        <v>0.48722247624853926</v>
      </c>
      <c r="M36" s="2">
        <v>21.030041152263372</v>
      </c>
      <c r="N36" s="2">
        <f>MAX(I36:M36)-MIN(I36:M36)</f>
        <v>20.829868414367727</v>
      </c>
      <c r="O36" s="2">
        <f t="shared" si="3"/>
        <v>4.6163420210333781</v>
      </c>
      <c r="P36">
        <f>$N$82</f>
        <v>16.122921300898827</v>
      </c>
      <c r="Q36">
        <v>260.06664705882349</v>
      </c>
      <c r="R36">
        <f>$N$82*2.114</f>
        <v>34.083855630100118</v>
      </c>
      <c r="S36">
        <v>0</v>
      </c>
    </row>
    <row r="37" spans="8:19">
      <c r="H37">
        <f>_xlfn.STDEV.S(I37:M37)</f>
        <v>0.50027629799164053</v>
      </c>
      <c r="I37" s="2">
        <v>1</v>
      </c>
      <c r="J37" s="2">
        <v>1.3120544719380069</v>
      </c>
      <c r="K37" s="2">
        <v>0.9994432325371253</v>
      </c>
      <c r="L37" s="2">
        <v>1.0929984209709658</v>
      </c>
      <c r="M37" s="2">
        <v>2.1827794561933533</v>
      </c>
      <c r="N37" s="2">
        <f>MAX(I37:M37)-MIN(I37:M37)</f>
        <v>1.1833362236562279</v>
      </c>
      <c r="O37" s="2">
        <f t="shared" si="3"/>
        <v>1.3174551163278903</v>
      </c>
      <c r="P37">
        <f>$N$82</f>
        <v>16.122921300898827</v>
      </c>
      <c r="Q37">
        <v>260.06664705882349</v>
      </c>
      <c r="R37">
        <f>$N$82*2.114</f>
        <v>34.083855630100118</v>
      </c>
      <c r="S37">
        <v>0</v>
      </c>
    </row>
    <row r="38" spans="8:19">
      <c r="H38">
        <f>_xlfn.STDEV.S(I38:M38)</f>
        <v>0.27390216439950082</v>
      </c>
      <c r="I38" s="2">
        <v>1</v>
      </c>
      <c r="J38" s="2">
        <v>0.77304644720736981</v>
      </c>
      <c r="K38" s="2">
        <v>0.64570352470227976</v>
      </c>
      <c r="L38" s="2">
        <v>0.82098731215046261</v>
      </c>
      <c r="M38" s="2">
        <v>1.3525091799265607</v>
      </c>
      <c r="N38" s="2">
        <f>MAX(I38:M38)-MIN(I38:M38)</f>
        <v>0.70680565522428096</v>
      </c>
      <c r="O38" s="2">
        <f t="shared" si="3"/>
        <v>0.91844929279733445</v>
      </c>
      <c r="P38">
        <f>$N$82</f>
        <v>16.122921300898827</v>
      </c>
      <c r="Q38">
        <v>260.06664705882349</v>
      </c>
      <c r="R38">
        <f>$N$82*2.114</f>
        <v>34.083855630100118</v>
      </c>
      <c r="S38">
        <v>0</v>
      </c>
    </row>
    <row r="39" spans="8:19">
      <c r="H39">
        <f>_xlfn.STDEV.S(I39:M39)</f>
        <v>0.77240720678418595</v>
      </c>
      <c r="I39" s="2">
        <v>1</v>
      </c>
      <c r="J39" s="2">
        <v>0.9491613954426612</v>
      </c>
      <c r="K39" s="2">
        <v>0.46483571419522524</v>
      </c>
      <c r="L39" s="2">
        <v>0.83514508818722855</v>
      </c>
      <c r="M39" s="2">
        <v>2.4748272458045415</v>
      </c>
      <c r="N39" s="2">
        <f>MAX(I39:M39)-MIN(I39:M39)</f>
        <v>2.0099915316093164</v>
      </c>
      <c r="O39" s="2">
        <f t="shared" si="3"/>
        <v>1.1447938887259312</v>
      </c>
      <c r="P39">
        <f>$N$82</f>
        <v>16.122921300898827</v>
      </c>
      <c r="Q39">
        <v>260.06664705882349</v>
      </c>
      <c r="R39">
        <f>$N$82*2.114</f>
        <v>34.083855630100118</v>
      </c>
      <c r="S39">
        <v>0</v>
      </c>
    </row>
    <row r="40" spans="8:19">
      <c r="H40">
        <f>_xlfn.STDEV.S(I40:M40)</f>
        <v>1.5627481485487713</v>
      </c>
      <c r="I40" s="2">
        <v>1</v>
      </c>
      <c r="J40" s="2">
        <v>0.55187028840741281</v>
      </c>
      <c r="K40" s="2">
        <v>0.99819538415690789</v>
      </c>
      <c r="L40" s="2">
        <v>0.96370349113144449</v>
      </c>
      <c r="M40" s="2">
        <v>4.3471760797342194</v>
      </c>
      <c r="N40" s="2">
        <f>MAX(I40:M40)-MIN(I40:M40)</f>
        <v>3.7953057913268067</v>
      </c>
      <c r="O40" s="2">
        <f t="shared" si="3"/>
        <v>1.5721890486859968</v>
      </c>
      <c r="P40">
        <f>$N$82</f>
        <v>16.122921300898827</v>
      </c>
      <c r="Q40">
        <v>260.06664705882349</v>
      </c>
      <c r="R40">
        <f>$N$82*2.114</f>
        <v>34.083855630100118</v>
      </c>
      <c r="S40">
        <v>0</v>
      </c>
    </row>
    <row r="41" spans="8:19">
      <c r="H41">
        <f>_xlfn.STDEV.S(I41:M41)</f>
        <v>100.97139985027047</v>
      </c>
      <c r="I41" s="2">
        <v>1</v>
      </c>
      <c r="J41" s="3">
        <v>1.3249431646247314</v>
      </c>
      <c r="K41" s="3">
        <v>0.48820229514047847</v>
      </c>
      <c r="L41" s="3">
        <v>1.7734188902941477</v>
      </c>
      <c r="M41" s="3">
        <v>226.92311977715877</v>
      </c>
      <c r="N41" s="2">
        <f>MAX(I41:M41)-MIN(I41:M41)</f>
        <v>226.43491748201831</v>
      </c>
      <c r="O41" s="2">
        <f t="shared" si="3"/>
        <v>46.301936825443626</v>
      </c>
      <c r="P41">
        <f>$N$82</f>
        <v>16.122921300898827</v>
      </c>
      <c r="Q41">
        <v>260.06664705882349</v>
      </c>
      <c r="R41">
        <f>$N$82*2.114</f>
        <v>34.083855630100118</v>
      </c>
      <c r="S41">
        <v>0</v>
      </c>
    </row>
    <row r="42" spans="8:19">
      <c r="H42">
        <f>_xlfn.STDEV.S(I42:M42)</f>
        <v>90.314608060116342</v>
      </c>
      <c r="I42" s="2">
        <v>1</v>
      </c>
      <c r="J42" s="3">
        <v>1.1135198867507456</v>
      </c>
      <c r="K42" s="3">
        <v>0.37756059894926491</v>
      </c>
      <c r="L42" s="3">
        <v>1.2687077018577118</v>
      </c>
      <c r="M42" s="3">
        <v>202.88813229571983</v>
      </c>
      <c r="N42" s="2">
        <f>MAX(I42:M42)-MIN(I42:M42)</f>
        <v>202.51057169677057</v>
      </c>
      <c r="O42" s="2">
        <f t="shared" si="3"/>
        <v>41.329584096655509</v>
      </c>
      <c r="P42">
        <f>$N$82</f>
        <v>16.122921300898827</v>
      </c>
      <c r="Q42">
        <v>260.06664705882349</v>
      </c>
      <c r="R42">
        <f>$N$82*2.114</f>
        <v>34.083855630100118</v>
      </c>
      <c r="S42">
        <v>0</v>
      </c>
    </row>
    <row r="43" spans="8:19">
      <c r="H43">
        <f>_xlfn.STDEV.S(I43:M43)</f>
        <v>22.28705964231527</v>
      </c>
      <c r="I43" s="2">
        <v>1</v>
      </c>
      <c r="J43" s="3">
        <v>0.17940398683675526</v>
      </c>
      <c r="K43" s="3">
        <v>0.31640652038088879</v>
      </c>
      <c r="L43" s="3">
        <v>0.40513442635876029</v>
      </c>
      <c r="M43" s="3">
        <v>50.305687203791472</v>
      </c>
      <c r="N43" s="2">
        <f>MAX(I43:M43)-MIN(I43:M43)</f>
        <v>50.126283216954718</v>
      </c>
      <c r="O43" s="2">
        <f t="shared" si="3"/>
        <v>10.441326427473575</v>
      </c>
      <c r="P43">
        <f>$N$82</f>
        <v>16.122921300898827</v>
      </c>
      <c r="Q43">
        <v>260.06664705882349</v>
      </c>
      <c r="R43">
        <f>$N$82*2.114</f>
        <v>34.083855630100118</v>
      </c>
      <c r="S43">
        <v>0</v>
      </c>
    </row>
    <row r="44" spans="8:19">
      <c r="H44">
        <f>_xlfn.STDEV.S(I44:M44)</f>
        <v>0.77689321320809757</v>
      </c>
      <c r="I44" s="2">
        <v>1</v>
      </c>
      <c r="J44" s="2">
        <v>0.90573991736250592</v>
      </c>
      <c r="K44" s="2">
        <v>0.59266054336664686</v>
      </c>
      <c r="L44" s="2">
        <v>0.81039887342961059</v>
      </c>
      <c r="M44" s="2">
        <v>2.5312145289443815</v>
      </c>
      <c r="N44" s="2">
        <f>MAX(I44:M44)-MIN(I44:M44)</f>
        <v>1.9385539855777347</v>
      </c>
      <c r="O44" s="2">
        <f t="shared" si="3"/>
        <v>1.168002772620629</v>
      </c>
      <c r="P44">
        <f>$N$82</f>
        <v>16.122921300898827</v>
      </c>
      <c r="Q44">
        <v>260.06664705882349</v>
      </c>
      <c r="R44">
        <f>$N$82*2.114</f>
        <v>34.083855630100118</v>
      </c>
      <c r="S44">
        <v>0</v>
      </c>
    </row>
    <row r="45" spans="8:19">
      <c r="H45">
        <f>_xlfn.STDEV.S(I45:M45)</f>
        <v>8.913136469656989E-2</v>
      </c>
      <c r="I45" s="2">
        <v>1</v>
      </c>
      <c r="J45" s="2">
        <v>0.93303124587798048</v>
      </c>
      <c r="K45" s="2">
        <v>0.82440390748054415</v>
      </c>
      <c r="L45" s="2">
        <v>0.90393463737866731</v>
      </c>
      <c r="M45" s="2">
        <v>0.77437325905292487</v>
      </c>
      <c r="N45" s="2">
        <f>MAX(I45:M45)-MIN(I45:M45)</f>
        <v>0.22562674094707513</v>
      </c>
      <c r="O45" s="2">
        <f t="shared" si="3"/>
        <v>0.88714860995802325</v>
      </c>
      <c r="P45">
        <f>$N$82</f>
        <v>16.122921300898827</v>
      </c>
      <c r="Q45">
        <v>260.06664705882349</v>
      </c>
      <c r="R45">
        <f>$N$82*2.114</f>
        <v>34.083855630100118</v>
      </c>
      <c r="S45">
        <v>0</v>
      </c>
    </row>
    <row r="46" spans="8:19">
      <c r="H46">
        <f>_xlfn.STDEV.S(I46:M46)</f>
        <v>0.82088932386601443</v>
      </c>
      <c r="I46" s="2">
        <v>1</v>
      </c>
      <c r="J46" s="2">
        <v>1.1842037161637597</v>
      </c>
      <c r="K46" s="2">
        <v>0.84881734899849914</v>
      </c>
      <c r="L46" s="2">
        <v>1.0931111226127015</v>
      </c>
      <c r="M46" s="2">
        <v>2.8460431654676261</v>
      </c>
      <c r="N46" s="2">
        <f>MAX(I46:M46)-MIN(I46:M46)</f>
        <v>1.997225816469127</v>
      </c>
      <c r="O46" s="2">
        <f t="shared" si="3"/>
        <v>1.3944350706485173</v>
      </c>
      <c r="P46">
        <f>$N$82</f>
        <v>16.122921300898827</v>
      </c>
      <c r="Q46">
        <v>260.06664705882349</v>
      </c>
      <c r="R46">
        <f>$N$82*2.114</f>
        <v>34.083855630100118</v>
      </c>
      <c r="S46">
        <v>0</v>
      </c>
    </row>
    <row r="47" spans="8:19">
      <c r="H47">
        <f>_xlfn.STDEV.S(I47:M47)</f>
        <v>0.25560999932525436</v>
      </c>
      <c r="I47" s="2">
        <v>1</v>
      </c>
      <c r="J47" s="2">
        <v>0.71943706239458671</v>
      </c>
      <c r="K47" s="2">
        <v>0.50548273601289229</v>
      </c>
      <c r="L47" s="2">
        <v>0.73820498576140214</v>
      </c>
      <c r="M47" s="2">
        <v>1.1565995525727069</v>
      </c>
      <c r="N47" s="2">
        <f>MAX(I47:M47)-MIN(I47:M47)</f>
        <v>0.65111681655981457</v>
      </c>
      <c r="O47" s="2">
        <f t="shared" si="3"/>
        <v>0.82394486734831762</v>
      </c>
      <c r="P47">
        <f>$N$82</f>
        <v>16.122921300898827</v>
      </c>
      <c r="Q47">
        <v>260.06664705882349</v>
      </c>
      <c r="R47">
        <f>$N$82*2.114</f>
        <v>34.083855630100118</v>
      </c>
      <c r="S47">
        <v>0</v>
      </c>
    </row>
    <row r="48" spans="8:19">
      <c r="H48">
        <f>_xlfn.STDEV.S(I48:M48)</f>
        <v>0.22491986882128107</v>
      </c>
      <c r="I48" s="2">
        <v>1</v>
      </c>
      <c r="J48" s="2">
        <v>1.4345874404183443</v>
      </c>
      <c r="K48" s="2">
        <v>1.032555879494655</v>
      </c>
      <c r="L48" s="2">
        <v>1.472187514461567</v>
      </c>
      <c r="M48" s="2">
        <v>1.3469387755102042</v>
      </c>
      <c r="N48" s="2">
        <f>MAX(I48:M48)-MIN(I48:M48)</f>
        <v>0.47218751446156704</v>
      </c>
      <c r="O48" s="2">
        <f t="shared" si="3"/>
        <v>1.2572539219769541</v>
      </c>
      <c r="P48">
        <f>$N$82</f>
        <v>16.122921300898827</v>
      </c>
      <c r="Q48">
        <v>260.06664705882349</v>
      </c>
      <c r="R48">
        <f>$N$82*2.114</f>
        <v>34.083855630100118</v>
      </c>
      <c r="S48">
        <v>0</v>
      </c>
    </row>
    <row r="49" spans="8:19">
      <c r="H49">
        <f>_xlfn.STDEV.S(I49:M49)</f>
        <v>0.53409794449561465</v>
      </c>
      <c r="I49" s="2">
        <v>1</v>
      </c>
      <c r="J49" s="2">
        <v>0.82425501235684584</v>
      </c>
      <c r="K49" s="2">
        <v>0.33989177901590506</v>
      </c>
      <c r="L49" s="2">
        <v>0.49832182796171709</v>
      </c>
      <c r="M49" s="2">
        <v>1.7084377610693398</v>
      </c>
      <c r="N49" s="2">
        <f>MAX(I49:M49)-MIN(I49:M49)</f>
        <v>1.3685459820534347</v>
      </c>
      <c r="O49" s="2">
        <f t="shared" si="3"/>
        <v>0.87418127608076157</v>
      </c>
      <c r="P49">
        <f>$N$82</f>
        <v>16.122921300898827</v>
      </c>
      <c r="Q49">
        <v>260.06664705882349</v>
      </c>
      <c r="R49">
        <f>$N$82*2.114</f>
        <v>34.083855630100118</v>
      </c>
      <c r="S49">
        <v>0</v>
      </c>
    </row>
    <row r="50" spans="8:19">
      <c r="H50">
        <f>_xlfn.STDEV.S(I50:M50)</f>
        <v>6.0099405465629445</v>
      </c>
      <c r="I50" s="2">
        <v>1</v>
      </c>
      <c r="J50" s="2">
        <v>0.7898911225314551</v>
      </c>
      <c r="K50" s="2">
        <v>0.77908549842021779</v>
      </c>
      <c r="L50" s="2">
        <v>1.0513872260234005</v>
      </c>
      <c r="M50" s="2">
        <v>14.340956340956341</v>
      </c>
      <c r="N50" s="2">
        <f>MAX(I50:M50)-MIN(I50:M50)</f>
        <v>13.561870842536123</v>
      </c>
      <c r="O50" s="2">
        <f t="shared" si="3"/>
        <v>3.5922640375862827</v>
      </c>
      <c r="P50">
        <f>$N$82</f>
        <v>16.122921300898827</v>
      </c>
      <c r="Q50">
        <v>260.06664705882349</v>
      </c>
      <c r="R50">
        <f>$N$82*2.114</f>
        <v>34.083855630100118</v>
      </c>
      <c r="S50">
        <v>0</v>
      </c>
    </row>
    <row r="51" spans="8:19">
      <c r="H51">
        <f>_xlfn.STDEV.S(I51:M51)</f>
        <v>0.59132770704580973</v>
      </c>
      <c r="I51" s="2">
        <v>1</v>
      </c>
      <c r="J51" s="2">
        <v>1.2801547564861173</v>
      </c>
      <c r="K51" s="2">
        <v>0.8162354259304645</v>
      </c>
      <c r="L51" s="2">
        <v>1.0766429746857602</v>
      </c>
      <c r="M51" s="2">
        <v>2.3121301775147929</v>
      </c>
      <c r="N51" s="2">
        <f>MAX(I51:M51)-MIN(I51:M51)</f>
        <v>1.4958947515843284</v>
      </c>
      <c r="O51" s="2">
        <f t="shared" si="3"/>
        <v>1.2970326669234269</v>
      </c>
      <c r="P51">
        <f>$N$82</f>
        <v>16.122921300898827</v>
      </c>
      <c r="Q51">
        <v>260.06664705882349</v>
      </c>
      <c r="R51">
        <f>$N$82*2.114</f>
        <v>34.083855630100118</v>
      </c>
      <c r="S51">
        <v>0</v>
      </c>
    </row>
    <row r="52" spans="8:19">
      <c r="H52">
        <f>_xlfn.STDEV.S(I52:M52)</f>
        <v>2.8313362324252527</v>
      </c>
      <c r="I52" s="2">
        <v>1</v>
      </c>
      <c r="J52" s="2">
        <v>0.99852378071727654</v>
      </c>
      <c r="K52" s="2">
        <v>0.58552744376833821</v>
      </c>
      <c r="L52" s="2">
        <v>0.91010158847233402</v>
      </c>
      <c r="M52" s="2">
        <v>7.1931464174454831</v>
      </c>
      <c r="N52" s="2">
        <f>MAX(I52:M52)-MIN(I52:M52)</f>
        <v>6.6076189736771447</v>
      </c>
      <c r="O52" s="2">
        <f t="shared" si="3"/>
        <v>2.1374598460806866</v>
      </c>
      <c r="P52">
        <f>$N$82</f>
        <v>16.122921300898827</v>
      </c>
      <c r="Q52">
        <v>260.06664705882349</v>
      </c>
      <c r="R52">
        <f>$N$82*2.114</f>
        <v>34.083855630100118</v>
      </c>
      <c r="S52">
        <v>0</v>
      </c>
    </row>
    <row r="53" spans="8:19">
      <c r="H53">
        <f>_xlfn.STDEV.S(I53:M53)</f>
        <v>3.0628024839942682</v>
      </c>
      <c r="I53" s="2">
        <v>1</v>
      </c>
      <c r="J53" s="2">
        <v>1.3370617069524986</v>
      </c>
      <c r="K53" s="2">
        <v>0.95726510913044338</v>
      </c>
      <c r="L53" s="2">
        <v>1.1838104481821956</v>
      </c>
      <c r="M53" s="2">
        <v>7.9597615499254841</v>
      </c>
      <c r="N53" s="2">
        <f>MAX(I53:M53)-MIN(I53:M53)</f>
        <v>7.0024964407950403</v>
      </c>
      <c r="O53" s="2">
        <f t="shared" si="3"/>
        <v>2.4875797628381244</v>
      </c>
      <c r="P53">
        <f>$N$82</f>
        <v>16.122921300898827</v>
      </c>
      <c r="Q53">
        <v>260.06664705882349</v>
      </c>
      <c r="R53">
        <f>$N$82*2.114</f>
        <v>34.083855630100118</v>
      </c>
      <c r="S53">
        <v>0</v>
      </c>
    </row>
    <row r="54" spans="8:19">
      <c r="H54">
        <f>_xlfn.STDEV.S(I54:M54)</f>
        <v>3.0696315584977798</v>
      </c>
      <c r="I54" s="2">
        <v>1</v>
      </c>
      <c r="J54" s="2">
        <v>0.43046935762924404</v>
      </c>
      <c r="K54" s="2">
        <v>0.44951667433850262</v>
      </c>
      <c r="L54" s="2">
        <v>0.65649751591244598</v>
      </c>
      <c r="M54" s="2">
        <v>7.4788844621513944</v>
      </c>
      <c r="N54" s="2">
        <f>MAX(I54:M54)-MIN(I54:M54)</f>
        <v>7.0484151045221504</v>
      </c>
      <c r="O54" s="2">
        <f t="shared" si="3"/>
        <v>2.0030736020063173</v>
      </c>
      <c r="P54">
        <f>$N$82</f>
        <v>16.122921300898827</v>
      </c>
      <c r="Q54">
        <v>260.06664705882349</v>
      </c>
      <c r="R54">
        <f>$N$82*2.114</f>
        <v>34.083855630100118</v>
      </c>
      <c r="S54">
        <v>0</v>
      </c>
    </row>
    <row r="55" spans="8:19">
      <c r="H55">
        <f>_xlfn.STDEV.S(I55:M55)</f>
        <v>0.19063200891942986</v>
      </c>
      <c r="I55" s="2">
        <v>1</v>
      </c>
      <c r="J55" s="2">
        <v>1.073891143821214</v>
      </c>
      <c r="K55" s="2">
        <v>0.71983960095848221</v>
      </c>
      <c r="L55" s="2">
        <v>1.1345298058584772</v>
      </c>
      <c r="M55" s="2">
        <v>1.2181818181818183</v>
      </c>
      <c r="N55" s="2">
        <f>MAX(I55:M55)-MIN(I55:M55)</f>
        <v>0.49834221722333605</v>
      </c>
      <c r="O55" s="2">
        <f t="shared" si="3"/>
        <v>1.0292884737639985</v>
      </c>
      <c r="P55">
        <f>$N$82</f>
        <v>16.122921300898827</v>
      </c>
      <c r="Q55">
        <v>260.06664705882349</v>
      </c>
      <c r="R55">
        <f>$N$82*2.114</f>
        <v>34.083855630100118</v>
      </c>
      <c r="S55">
        <v>0</v>
      </c>
    </row>
    <row r="56" spans="8:19">
      <c r="H56">
        <f>_xlfn.STDEV.S(I56:M56)</f>
        <v>0.134673804452558</v>
      </c>
      <c r="I56" s="2">
        <v>1</v>
      </c>
      <c r="J56" s="2">
        <v>1.0635131823115436</v>
      </c>
      <c r="K56" s="2">
        <v>0.80967052974335618</v>
      </c>
      <c r="L56" s="2">
        <v>1.1794930149504568</v>
      </c>
      <c r="M56" s="2">
        <v>0.98224852071005919</v>
      </c>
      <c r="N56" s="2">
        <f>MAX(I56:M56)-MIN(I56:M56)</f>
        <v>0.36982248520710059</v>
      </c>
      <c r="O56" s="2">
        <f t="shared" si="3"/>
        <v>1.0069850495430832</v>
      </c>
      <c r="P56">
        <f>$N$82</f>
        <v>16.122921300898827</v>
      </c>
      <c r="Q56">
        <v>260.06664705882349</v>
      </c>
      <c r="R56">
        <f>$N$82*2.114</f>
        <v>34.083855630100118</v>
      </c>
      <c r="S56">
        <v>0</v>
      </c>
    </row>
    <row r="57" spans="8:19">
      <c r="H57">
        <f>_xlfn.STDEV.S(I57:M57)</f>
        <v>4.1156500854011542</v>
      </c>
      <c r="I57" s="2">
        <v>1</v>
      </c>
      <c r="J57" s="2">
        <v>0.50764477738375047</v>
      </c>
      <c r="K57" s="2">
        <v>0.47598186182096031</v>
      </c>
      <c r="L57" s="2">
        <v>1.477256683470505</v>
      </c>
      <c r="M57" s="2">
        <v>10.022334293948127</v>
      </c>
      <c r="N57" s="2">
        <f>MAX(I57:M57)-MIN(I57:M57)</f>
        <v>9.5463524321271667</v>
      </c>
      <c r="O57" s="2">
        <f t="shared" si="3"/>
        <v>2.6966435233246684</v>
      </c>
      <c r="P57">
        <f>$N$82</f>
        <v>16.122921300898827</v>
      </c>
      <c r="Q57">
        <v>260.06664705882349</v>
      </c>
      <c r="R57">
        <f>$N$82*2.114</f>
        <v>34.083855630100118</v>
      </c>
      <c r="S57">
        <v>0</v>
      </c>
    </row>
    <row r="58" spans="8:19">
      <c r="H58">
        <f>_xlfn.STDEV.S(I58:M58)</f>
        <v>1.6317585689577365</v>
      </c>
      <c r="I58" s="2">
        <v>1</v>
      </c>
      <c r="J58" s="2">
        <v>0.66413127243792569</v>
      </c>
      <c r="K58" s="2">
        <v>0.51823720585115762</v>
      </c>
      <c r="L58" s="2">
        <v>0.63548949249451114</v>
      </c>
      <c r="M58" s="2">
        <v>4.3311258278145699</v>
      </c>
      <c r="N58" s="2">
        <f>MAX(I58:M58)-MIN(I58:M58)</f>
        <v>3.8128886219634124</v>
      </c>
      <c r="O58" s="2">
        <f t="shared" si="3"/>
        <v>1.429796759719633</v>
      </c>
      <c r="P58">
        <f>$N$82</f>
        <v>16.122921300898827</v>
      </c>
      <c r="Q58">
        <v>260.06664705882349</v>
      </c>
      <c r="R58">
        <f>$N$82*2.114</f>
        <v>34.083855630100118</v>
      </c>
      <c r="S58">
        <v>0</v>
      </c>
    </row>
    <row r="59" spans="8:19">
      <c r="H59">
        <f>_xlfn.STDEV.S(I59:M59)</f>
        <v>0.25968632104862727</v>
      </c>
      <c r="I59" s="2">
        <v>1</v>
      </c>
      <c r="J59" s="2">
        <v>1.0692722304811104</v>
      </c>
      <c r="K59" s="2">
        <v>0.84503650059380941</v>
      </c>
      <c r="L59" s="2">
        <v>1.1419412170186616</v>
      </c>
      <c r="M59" s="2">
        <v>1.5403458213256485</v>
      </c>
      <c r="N59" s="2">
        <f>MAX(I59:M59)-MIN(I59:M59)</f>
        <v>0.69530932073183904</v>
      </c>
      <c r="O59" s="2">
        <f t="shared" si="3"/>
        <v>1.1193191538838461</v>
      </c>
      <c r="P59">
        <f>$N$82</f>
        <v>16.122921300898827</v>
      </c>
      <c r="Q59">
        <v>260.06664705882349</v>
      </c>
      <c r="R59">
        <f>$N$82*2.114</f>
        <v>34.083855630100118</v>
      </c>
      <c r="S59">
        <v>0</v>
      </c>
    </row>
    <row r="60" spans="8:19">
      <c r="H60">
        <f>_xlfn.STDEV.S(I60:M60)</f>
        <v>0.48395218324291939</v>
      </c>
      <c r="I60" s="2">
        <v>1</v>
      </c>
      <c r="J60" s="2">
        <v>0.88946904174140584</v>
      </c>
      <c r="K60" s="2">
        <v>0.63935212318184242</v>
      </c>
      <c r="L60" s="2">
        <v>0.75331071921193948</v>
      </c>
      <c r="M60" s="2">
        <v>1.858880778588808</v>
      </c>
      <c r="N60" s="2">
        <f>MAX(I60:M60)-MIN(I60:M60)</f>
        <v>1.2195286554069655</v>
      </c>
      <c r="O60" s="2">
        <f t="shared" si="3"/>
        <v>1.0282025325447992</v>
      </c>
      <c r="P60">
        <f>$N$82</f>
        <v>16.122921300898827</v>
      </c>
      <c r="Q60">
        <v>260.06664705882349</v>
      </c>
      <c r="R60">
        <f>$N$82*2.114</f>
        <v>34.083855630100118</v>
      </c>
      <c r="S60">
        <v>0</v>
      </c>
    </row>
    <row r="61" spans="8:19">
      <c r="H61">
        <f>_xlfn.STDEV.S(I61:M61)</f>
        <v>1.8524102575616457</v>
      </c>
      <c r="I61" s="2">
        <v>1</v>
      </c>
      <c r="J61" s="2">
        <v>0.77236267066383424</v>
      </c>
      <c r="K61" s="2">
        <v>0.57595843459799179</v>
      </c>
      <c r="L61" s="2">
        <v>0.88803633116887015</v>
      </c>
      <c r="M61" s="2">
        <v>4.9363336992316134</v>
      </c>
      <c r="N61" s="2">
        <f>MAX(I61:M61)-MIN(I61:M61)</f>
        <v>4.3603752646336211</v>
      </c>
      <c r="O61" s="2">
        <f t="shared" si="3"/>
        <v>1.634538227132462</v>
      </c>
      <c r="P61">
        <f>$N$82</f>
        <v>16.122921300898827</v>
      </c>
      <c r="Q61">
        <v>260.06664705882349</v>
      </c>
      <c r="R61">
        <f>$N$82*2.114</f>
        <v>34.083855630100118</v>
      </c>
      <c r="S61">
        <v>0</v>
      </c>
    </row>
    <row r="62" spans="8:19">
      <c r="H62">
        <f>_xlfn.STDEV.S(I62:M62)</f>
        <v>1.3289058698737257</v>
      </c>
      <c r="I62" s="2">
        <v>1</v>
      </c>
      <c r="J62" s="2">
        <v>0.19452464052760302</v>
      </c>
      <c r="K62" s="2">
        <v>0.18355815072604686</v>
      </c>
      <c r="L62" s="2">
        <v>0.33134465614701775</v>
      </c>
      <c r="M62" s="2">
        <v>3.3025038323965252</v>
      </c>
      <c r="N62" s="2">
        <f>MAX(I62:M62)-MIN(I62:M62)</f>
        <v>3.1189456816704784</v>
      </c>
      <c r="O62" s="2">
        <f t="shared" si="3"/>
        <v>1.0023862559594385</v>
      </c>
      <c r="P62">
        <f>$N$82</f>
        <v>16.122921300898827</v>
      </c>
      <c r="Q62">
        <v>260.06664705882349</v>
      </c>
      <c r="R62">
        <f>$N$82*2.114</f>
        <v>34.083855630100118</v>
      </c>
      <c r="S62">
        <v>0</v>
      </c>
    </row>
    <row r="63" spans="8:19">
      <c r="H63">
        <f>_xlfn.STDEV.S(I63:M63)</f>
        <v>6.2588040748783049</v>
      </c>
      <c r="I63" s="2">
        <v>1</v>
      </c>
      <c r="J63" s="2">
        <v>0.72519653214123159</v>
      </c>
      <c r="K63" s="2">
        <v>0.5965684010580774</v>
      </c>
      <c r="L63" s="2">
        <v>0.90206021238056844</v>
      </c>
      <c r="M63" s="2">
        <v>14.796723752792257</v>
      </c>
      <c r="N63" s="2">
        <f>MAX(I63:M63)-MIN(I63:M63)</f>
        <v>14.20015535173418</v>
      </c>
      <c r="O63" s="2">
        <f t="shared" si="3"/>
        <v>3.6041097796744266</v>
      </c>
      <c r="P63">
        <f>$N$82</f>
        <v>16.122921300898827</v>
      </c>
      <c r="Q63">
        <v>260.06664705882349</v>
      </c>
      <c r="R63">
        <f>$N$82*2.114</f>
        <v>34.083855630100118</v>
      </c>
      <c r="S63">
        <v>0</v>
      </c>
    </row>
    <row r="64" spans="8:19">
      <c r="H64">
        <f>_xlfn.STDEV.S(I64:M64)</f>
        <v>4.7109173371491728</v>
      </c>
      <c r="I64" s="2">
        <v>1</v>
      </c>
      <c r="J64" s="2">
        <v>0.74802588806190462</v>
      </c>
      <c r="K64" s="2">
        <v>0.60319534377757844</v>
      </c>
      <c r="L64" s="2">
        <v>0.87534944347669708</v>
      </c>
      <c r="M64" s="2">
        <v>11.335414808206959</v>
      </c>
      <c r="N64" s="2">
        <f>MAX(I64:M64)-MIN(I64:M64)</f>
        <v>10.732219464429381</v>
      </c>
      <c r="O64" s="2">
        <f t="shared" si="3"/>
        <v>2.9123970967046278</v>
      </c>
      <c r="P64">
        <f>$N$82</f>
        <v>16.122921300898827</v>
      </c>
      <c r="Q64">
        <v>260.06664705882349</v>
      </c>
      <c r="R64">
        <f>$N$82*2.114</f>
        <v>34.083855630100118</v>
      </c>
      <c r="S64">
        <v>0</v>
      </c>
    </row>
    <row r="65" spans="8:19">
      <c r="H65">
        <f>_xlfn.STDEV.S(I65:M65)</f>
        <v>1.446856631036902</v>
      </c>
      <c r="I65" s="2">
        <v>1</v>
      </c>
      <c r="J65" s="2">
        <v>0.89767072607551845</v>
      </c>
      <c r="K65" s="2">
        <v>0.64990322798242017</v>
      </c>
      <c r="L65" s="2">
        <v>0.81724358009765408</v>
      </c>
      <c r="M65" s="2">
        <v>4.0637813211845106</v>
      </c>
      <c r="N65" s="2">
        <f>MAX(I65:M65)-MIN(I65:M65)</f>
        <v>3.4138780932020905</v>
      </c>
      <c r="O65" s="2">
        <f t="shared" si="3"/>
        <v>1.4857197710680208</v>
      </c>
      <c r="P65">
        <f>$N$82</f>
        <v>16.122921300898827</v>
      </c>
      <c r="Q65">
        <v>260.06664705882349</v>
      </c>
      <c r="R65">
        <f>$N$82*2.114</f>
        <v>34.083855630100118</v>
      </c>
      <c r="S65">
        <v>0</v>
      </c>
    </row>
    <row r="66" spans="8:19">
      <c r="H66">
        <f>_xlfn.STDEV.S(I66:M66)</f>
        <v>1.291982508785906</v>
      </c>
      <c r="I66" s="2">
        <v>1</v>
      </c>
      <c r="J66" s="2">
        <v>0.96350252437661399</v>
      </c>
      <c r="K66" s="2">
        <v>0.75367308573459579</v>
      </c>
      <c r="L66" s="2">
        <v>1.0734131827129092</v>
      </c>
      <c r="M66" s="2">
        <v>3.8243727598566313</v>
      </c>
      <c r="N66" s="2">
        <f>MAX(I66:M66)-MIN(I66:M66)</f>
        <v>3.0706996741220354</v>
      </c>
      <c r="O66" s="2">
        <f t="shared" si="3"/>
        <v>1.52299231053615</v>
      </c>
      <c r="P66">
        <f>$N$82</f>
        <v>16.122921300898827</v>
      </c>
      <c r="Q66">
        <v>260.06664705882349</v>
      </c>
      <c r="R66">
        <f>$N$82*2.114</f>
        <v>34.083855630100118</v>
      </c>
      <c r="S66">
        <v>0</v>
      </c>
    </row>
    <row r="67" spans="8:19">
      <c r="H67">
        <f>_xlfn.STDEV.S(I67:M67)</f>
        <v>1.699490542325534</v>
      </c>
      <c r="I67" s="2">
        <v>1</v>
      </c>
      <c r="J67" s="2">
        <v>0.58132900858759995</v>
      </c>
      <c r="K67" s="2">
        <v>0.42536268921043902</v>
      </c>
      <c r="L67" s="2">
        <v>0.53811756079479345</v>
      </c>
      <c r="M67" s="2">
        <v>4.4050944946589974</v>
      </c>
      <c r="N67" s="2">
        <f>MAX(I67:M67)-MIN(I67:M67)</f>
        <v>3.9797318054485582</v>
      </c>
      <c r="O67" s="2">
        <f t="shared" si="3"/>
        <v>1.3899807506503659</v>
      </c>
      <c r="P67">
        <f>$N$82</f>
        <v>16.122921300898827</v>
      </c>
      <c r="Q67">
        <v>260.06664705882349</v>
      </c>
      <c r="R67">
        <f>$N$82*2.114</f>
        <v>34.083855630100118</v>
      </c>
      <c r="S67">
        <v>0</v>
      </c>
    </row>
    <row r="68" spans="8:19">
      <c r="H68">
        <f>_xlfn.STDEV.S(I68:M68)</f>
        <v>0.26864349695391382</v>
      </c>
      <c r="I68" s="2">
        <v>1</v>
      </c>
      <c r="J68" s="2">
        <v>0.78749347496245292</v>
      </c>
      <c r="K68" s="2">
        <v>0.5720229476111629</v>
      </c>
      <c r="L68" s="2">
        <v>1.0337455062210701</v>
      </c>
      <c r="M68" s="2">
        <v>1.2831257078142695</v>
      </c>
      <c r="N68" s="2">
        <f>MAX(I68:M68)-MIN(I68:M68)</f>
        <v>0.71110276020310659</v>
      </c>
      <c r="O68" s="2">
        <f t="shared" si="3"/>
        <v>0.93527752732179115</v>
      </c>
      <c r="P68">
        <f>$N$82</f>
        <v>16.122921300898827</v>
      </c>
      <c r="Q68">
        <v>260.06664705882349</v>
      </c>
      <c r="R68">
        <f>$N$82*2.114</f>
        <v>34.083855630100118</v>
      </c>
      <c r="S68">
        <v>0</v>
      </c>
    </row>
    <row r="69" spans="8:19">
      <c r="H69">
        <f>_xlfn.STDEV.S(I69:M69)</f>
        <v>0.22376017508062507</v>
      </c>
      <c r="I69" s="2">
        <v>1</v>
      </c>
      <c r="J69" s="2">
        <v>1.522903711959068</v>
      </c>
      <c r="K69" s="2">
        <v>1.2347867934803256</v>
      </c>
      <c r="L69" s="2">
        <v>1.5039069920593708</v>
      </c>
      <c r="M69" s="2">
        <v>1.4555160142348753</v>
      </c>
      <c r="N69" s="2">
        <f>MAX(I69:M69)-MIN(I69:M69)</f>
        <v>0.52290371195906804</v>
      </c>
      <c r="O69" s="2">
        <f t="shared" si="3"/>
        <v>1.343422702346728</v>
      </c>
      <c r="P69">
        <f>$N$82</f>
        <v>16.122921300898827</v>
      </c>
      <c r="Q69">
        <v>260.06664705882349</v>
      </c>
      <c r="R69">
        <f>$N$82*2.114</f>
        <v>34.083855630100118</v>
      </c>
      <c r="S69">
        <v>0</v>
      </c>
    </row>
    <row r="70" spans="8:19">
      <c r="H70">
        <f>_xlfn.STDEV.S(I70:M70)</f>
        <v>4.8439638233113023</v>
      </c>
      <c r="I70" s="2">
        <v>1</v>
      </c>
      <c r="J70" s="2">
        <v>0.35434727258121396</v>
      </c>
      <c r="K70" s="2">
        <v>0.35707040243774585</v>
      </c>
      <c r="L70" s="2">
        <v>0.60930030539901348</v>
      </c>
      <c r="M70" s="2">
        <v>11.395565927654609</v>
      </c>
      <c r="N70" s="2">
        <f>MAX(I70:M70)-MIN(I70:M70)</f>
        <v>11.041218655073395</v>
      </c>
      <c r="O70" s="2">
        <f t="shared" si="3"/>
        <v>2.7432567816145164</v>
      </c>
      <c r="P70">
        <f>$N$82</f>
        <v>16.122921300898827</v>
      </c>
      <c r="Q70">
        <v>260.06664705882349</v>
      </c>
      <c r="R70">
        <f>$N$82*2.114</f>
        <v>34.083855630100118</v>
      </c>
      <c r="S70">
        <v>0</v>
      </c>
    </row>
    <row r="71" spans="8:19">
      <c r="H71">
        <f>_xlfn.STDEV.S(I71:M71)</f>
        <v>6.9430534885899506</v>
      </c>
      <c r="I71" s="2">
        <v>1</v>
      </c>
      <c r="J71" s="2">
        <v>1.1558082686789244</v>
      </c>
      <c r="K71" s="2">
        <v>0.79544850674885736</v>
      </c>
      <c r="L71" s="2">
        <v>1.1906817940269954</v>
      </c>
      <c r="M71" s="2">
        <v>16.556701030927837</v>
      </c>
      <c r="N71" s="2">
        <f>MAX(I71:M71)-MIN(I71:M71)</f>
        <v>15.76125252417898</v>
      </c>
      <c r="O71" s="2">
        <f t="shared" si="3"/>
        <v>4.1397279200765222</v>
      </c>
      <c r="P71">
        <f>$N$82</f>
        <v>16.122921300898827</v>
      </c>
      <c r="Q71">
        <v>260.06664705882349</v>
      </c>
      <c r="R71">
        <f>$N$82*2.114</f>
        <v>34.083855630100118</v>
      </c>
      <c r="S71">
        <v>0</v>
      </c>
    </row>
    <row r="72" spans="8:19">
      <c r="H72">
        <f>_xlfn.STDEV.S(I72:M72)</f>
        <v>0.21930607343518596</v>
      </c>
      <c r="I72" s="2">
        <v>1</v>
      </c>
      <c r="J72" s="2">
        <v>1.195734514305693</v>
      </c>
      <c r="K72" s="2">
        <v>0.85309713886137173</v>
      </c>
      <c r="L72" s="2">
        <v>1.3588951692791793</v>
      </c>
      <c r="M72" s="2">
        <v>0.86412213740457999</v>
      </c>
      <c r="N72" s="2">
        <f>MAX(I72:M72)-MIN(I72:M72)</f>
        <v>0.50579803041780758</v>
      </c>
      <c r="O72" s="2">
        <f t="shared" si="3"/>
        <v>1.0543697919701649</v>
      </c>
      <c r="P72">
        <f>$N$82</f>
        <v>16.122921300898827</v>
      </c>
      <c r="Q72">
        <v>260.06664705882349</v>
      </c>
      <c r="R72">
        <f>$N$82*2.114</f>
        <v>34.083855630100118</v>
      </c>
      <c r="S72">
        <v>0</v>
      </c>
    </row>
    <row r="73" spans="8:19">
      <c r="H73">
        <f>_xlfn.STDEV.S(I73:M73)</f>
        <v>1.6730714693666193</v>
      </c>
      <c r="I73" s="2">
        <v>1</v>
      </c>
      <c r="J73" s="2">
        <v>0.84919690660321234</v>
      </c>
      <c r="K73" s="2">
        <v>0.69750148720999405</v>
      </c>
      <c r="L73" s="2">
        <v>0.8759666864961333</v>
      </c>
      <c r="M73" s="2">
        <v>4.5890243902439023</v>
      </c>
      <c r="N73" s="2">
        <f>MAX(I73:M73)-MIN(I73:M73)</f>
        <v>3.8915229030339082</v>
      </c>
      <c r="O73" s="2">
        <f t="shared" si="3"/>
        <v>1.6023378941106483</v>
      </c>
      <c r="P73">
        <f>$N$82</f>
        <v>16.122921300898827</v>
      </c>
      <c r="Q73">
        <v>260.06664705882349</v>
      </c>
      <c r="R73">
        <f>$N$82*2.114</f>
        <v>34.083855630100118</v>
      </c>
      <c r="S73">
        <v>0</v>
      </c>
    </row>
    <row r="74" spans="8:19">
      <c r="H74">
        <f>_xlfn.STDEV.S(I74:M74)</f>
        <v>1.8061958929551063</v>
      </c>
      <c r="I74" s="2">
        <v>1</v>
      </c>
      <c r="J74" s="2">
        <v>0.9441162900644221</v>
      </c>
      <c r="K74" s="2">
        <v>0.71057922887201597</v>
      </c>
      <c r="L74" s="2">
        <v>1.0737008788967939</v>
      </c>
      <c r="M74" s="2">
        <v>4.9594272076372317</v>
      </c>
      <c r="N74" s="2">
        <f>MAX(I74:M74)-MIN(I74:M74)</f>
        <v>4.248847978765216</v>
      </c>
      <c r="O74" s="2">
        <f t="shared" si="3"/>
        <v>1.7375647210940925</v>
      </c>
      <c r="P74">
        <f>$N$82</f>
        <v>16.122921300898827</v>
      </c>
      <c r="Q74">
        <v>260.06664705882349</v>
      </c>
      <c r="R74">
        <f>$N$82*2.114</f>
        <v>34.083855630100118</v>
      </c>
      <c r="S74">
        <v>0</v>
      </c>
    </row>
    <row r="75" spans="8:19">
      <c r="H75">
        <f>_xlfn.STDEV.S(I75:M75)</f>
        <v>0.21179734613522727</v>
      </c>
      <c r="I75" s="2">
        <v>1</v>
      </c>
      <c r="J75" s="2">
        <v>1.5488849561864921</v>
      </c>
      <c r="K75" s="2">
        <v>1.2115040746409196</v>
      </c>
      <c r="L75" s="2">
        <v>1.3955300100294137</v>
      </c>
      <c r="M75" s="2">
        <v>1.171628721541156</v>
      </c>
      <c r="N75" s="2">
        <f>MAX(I75:M75)-MIN(I75:M75)</f>
        <v>0.54888495618649213</v>
      </c>
      <c r="O75" s="2">
        <f t="shared" si="3"/>
        <v>1.2655095524795963</v>
      </c>
      <c r="P75">
        <f>$N$82</f>
        <v>16.122921300898827</v>
      </c>
      <c r="Q75">
        <v>260.06664705882349</v>
      </c>
      <c r="R75">
        <f>$N$82*2.114</f>
        <v>34.083855630100118</v>
      </c>
      <c r="S75">
        <v>0</v>
      </c>
    </row>
    <row r="76" spans="8:19">
      <c r="H76">
        <f>_xlfn.STDEV.S(I76:M76)</f>
        <v>1.0618860942250605</v>
      </c>
      <c r="I76" s="2">
        <v>1</v>
      </c>
      <c r="J76" s="2">
        <v>0.72826600698425881</v>
      </c>
      <c r="K76" s="2">
        <v>0.52898404805303612</v>
      </c>
      <c r="L76" s="2">
        <v>0.8440790825935035</v>
      </c>
      <c r="M76" s="2">
        <v>3.1184882533197138</v>
      </c>
      <c r="N76" s="2">
        <f>MAX(I76:M76)-MIN(I76:M76)</f>
        <v>2.5895042052666777</v>
      </c>
      <c r="O76" s="2">
        <f t="shared" si="3"/>
        <v>1.2439634781901023</v>
      </c>
      <c r="P76">
        <f>$N$82</f>
        <v>16.122921300898827</v>
      </c>
      <c r="Q76">
        <v>260.06664705882349</v>
      </c>
      <c r="R76">
        <f>$N$82*2.114</f>
        <v>34.083855630100118</v>
      </c>
      <c r="S76">
        <v>0</v>
      </c>
    </row>
    <row r="77" spans="8:19">
      <c r="H77">
        <f>_xlfn.STDEV.S(I77:M77)</f>
        <v>0.2146319924666355</v>
      </c>
      <c r="I77" s="2">
        <v>1</v>
      </c>
      <c r="J77" s="2">
        <v>1.07632505016515</v>
      </c>
      <c r="K77" s="2">
        <v>0.84625556918189304</v>
      </c>
      <c r="L77" s="2">
        <v>1.0383135706983511</v>
      </c>
      <c r="M77" s="2">
        <v>1.4285714285714286</v>
      </c>
      <c r="N77" s="2">
        <f>MAX(I77:M77)-MIN(I77:M77)</f>
        <v>0.58231585938953556</v>
      </c>
      <c r="O77" s="2">
        <f t="shared" si="3"/>
        <v>1.0778931237233647</v>
      </c>
      <c r="P77">
        <f>$N$82</f>
        <v>16.122921300898827</v>
      </c>
      <c r="Q77">
        <v>260.06664705882349</v>
      </c>
      <c r="R77">
        <f>$N$82*2.114</f>
        <v>34.083855630100118</v>
      </c>
      <c r="S77">
        <v>0</v>
      </c>
    </row>
    <row r="78" spans="8:19">
      <c r="H78">
        <f>_xlfn.STDEV.S(I78:M78)</f>
        <v>1.4079856174035661</v>
      </c>
      <c r="I78" s="2">
        <v>1</v>
      </c>
      <c r="J78" s="2">
        <v>0.78609221466364332</v>
      </c>
      <c r="K78" s="2">
        <v>0.59236863469667711</v>
      </c>
      <c r="L78" s="2">
        <v>0.85999832031578083</v>
      </c>
      <c r="M78" s="2">
        <v>3.9407407407407411</v>
      </c>
      <c r="N78" s="2">
        <f>MAX(I78:M78)-MIN(I78:M78)</f>
        <v>3.3483721060440641</v>
      </c>
      <c r="O78" s="2">
        <f t="shared" si="3"/>
        <v>1.4358399820833685</v>
      </c>
      <c r="P78">
        <f>$N$82</f>
        <v>16.122921300898827</v>
      </c>
      <c r="Q78">
        <v>260.06664705882349</v>
      </c>
      <c r="R78">
        <f>$N$82*2.114</f>
        <v>34.083855630100118</v>
      </c>
      <c r="S78">
        <v>0</v>
      </c>
    </row>
    <row r="79" spans="8:19">
      <c r="H79">
        <f>_xlfn.STDEV.S(I79:M79)</f>
        <v>1.5122633703995119</v>
      </c>
      <c r="I79" s="2">
        <v>1</v>
      </c>
      <c r="J79" s="2">
        <v>0.44760147670873746</v>
      </c>
      <c r="K79" s="2">
        <v>0.348552410434255</v>
      </c>
      <c r="L79" s="2">
        <v>1.1183767989473217</v>
      </c>
      <c r="M79" s="2">
        <v>4.026128266033254</v>
      </c>
      <c r="N79" s="2">
        <f>MAX(I79:M79)-MIN(I79:M79)</f>
        <v>3.6775758555989988</v>
      </c>
      <c r="O79" s="2">
        <f t="shared" si="3"/>
        <v>1.3881317904247137</v>
      </c>
      <c r="P79">
        <f>$N$82</f>
        <v>16.122921300898827</v>
      </c>
      <c r="Q79">
        <v>260.06664705882349</v>
      </c>
      <c r="R79">
        <f>$N$82*2.114</f>
        <v>34.083855630100118</v>
      </c>
      <c r="S79">
        <v>0</v>
      </c>
    </row>
    <row r="80" spans="8:19">
      <c r="H80">
        <f>_xlfn.STDEV.S(I80:M80)</f>
        <v>1.0693518824637709</v>
      </c>
      <c r="I80" s="2">
        <v>1</v>
      </c>
      <c r="J80" s="2">
        <v>0.43253919397884588</v>
      </c>
      <c r="K80" s="2">
        <v>0.31528459320144792</v>
      </c>
      <c r="L80" s="2">
        <v>1.0670168670743216</v>
      </c>
      <c r="M80" s="2">
        <v>2.9757869249394671</v>
      </c>
      <c r="N80" s="2">
        <f>MAX(I80:M80)-MIN(I80:M80)</f>
        <v>2.660502331738019</v>
      </c>
      <c r="O80" s="2">
        <f t="shared" si="3"/>
        <v>1.1581255158388164</v>
      </c>
      <c r="P80">
        <f>$N$82</f>
        <v>16.122921300898827</v>
      </c>
      <c r="Q80">
        <v>260.06664705882349</v>
      </c>
      <c r="R80">
        <f>$N$82*2.114</f>
        <v>34.083855630100118</v>
      </c>
      <c r="S80">
        <v>0</v>
      </c>
    </row>
    <row r="81" spans="2:26">
      <c r="H81">
        <f>_xlfn.STDEV.S(I81:M81)</f>
        <v>0.28968324464479756</v>
      </c>
      <c r="I81" s="2">
        <v>1</v>
      </c>
      <c r="J81" s="2">
        <v>1.1041509116111632</v>
      </c>
      <c r="K81" s="2">
        <v>0.79469568099377241</v>
      </c>
      <c r="L81" s="2">
        <v>0.89174377106904879</v>
      </c>
      <c r="M81" s="2">
        <v>1.5412719891745603</v>
      </c>
      <c r="N81" s="2">
        <f>MAX(I81:M81)-MIN(I81:M81)</f>
        <v>0.74657630818078791</v>
      </c>
      <c r="O81" s="2">
        <f t="shared" si="3"/>
        <v>1.0663724705697089</v>
      </c>
      <c r="P81">
        <f>$N$82</f>
        <v>16.122921300898827</v>
      </c>
      <c r="Q81">
        <v>260.06664705882349</v>
      </c>
      <c r="R81">
        <f>$N$82*2.114</f>
        <v>34.083855630100118</v>
      </c>
      <c r="S81">
        <v>0</v>
      </c>
    </row>
    <row r="82" spans="2:26">
      <c r="I82" s="2"/>
      <c r="J82" s="2"/>
      <c r="K82" s="2"/>
      <c r="L82" s="2"/>
      <c r="M82" s="2"/>
      <c r="N82" s="2">
        <f>AVERAGE(N31:N81)</f>
        <v>16.122921300898827</v>
      </c>
      <c r="O82" s="2">
        <f>AVERAGE(O31:O81)</f>
        <v>4.0399391455614229</v>
      </c>
    </row>
    <row r="83" spans="2:26">
      <c r="I83" s="2"/>
      <c r="J83" s="2"/>
      <c r="K83" s="2"/>
      <c r="L83" s="2"/>
      <c r="M83" s="2"/>
    </row>
    <row r="84" spans="2:26">
      <c r="B84" s="2"/>
      <c r="C84" s="2"/>
      <c r="D84" s="2"/>
      <c r="E84" s="2"/>
      <c r="F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6">
      <c r="B85" s="1" t="s">
        <v>7</v>
      </c>
      <c r="C85" s="1"/>
      <c r="D85" s="1"/>
      <c r="E85" s="2"/>
      <c r="F85" s="2"/>
    </row>
    <row r="86" spans="2:26" ht="16">
      <c r="B86" s="1" t="s">
        <v>0</v>
      </c>
      <c r="C86" s="1" t="s">
        <v>1</v>
      </c>
      <c r="D86" s="1" t="s">
        <v>2</v>
      </c>
      <c r="E86" s="1" t="s">
        <v>3</v>
      </c>
      <c r="F86" s="1" t="s">
        <v>4</v>
      </c>
      <c r="G86" s="2" t="s">
        <v>23</v>
      </c>
      <c r="H86" s="1" t="s">
        <v>29</v>
      </c>
      <c r="I86" s="1" t="s">
        <v>25</v>
      </c>
      <c r="J86" s="1" t="s">
        <v>26</v>
      </c>
      <c r="M86" s="1"/>
      <c r="N86" s="1"/>
    </row>
    <row r="87" spans="2:26">
      <c r="B87" s="2">
        <v>1</v>
      </c>
      <c r="C87" s="2">
        <v>0.60230292294065546</v>
      </c>
      <c r="D87" s="2">
        <v>0.41925007381163271</v>
      </c>
      <c r="E87" s="2">
        <v>1.1848243283141422</v>
      </c>
      <c r="F87" s="2">
        <v>21.684676705048716</v>
      </c>
      <c r="G87" s="2">
        <f>MAX(B87:F87)-MIN(B87:F87)</f>
        <v>21.265426631237084</v>
      </c>
      <c r="H87" s="2">
        <f>$G$93</f>
        <v>9.6817847423378858</v>
      </c>
      <c r="I87">
        <f>$G$93*2.114</f>
        <v>20.46729294530229</v>
      </c>
      <c r="J87">
        <v>0</v>
      </c>
    </row>
    <row r="88" spans="2:26">
      <c r="B88" s="2">
        <v>1</v>
      </c>
      <c r="C88" s="2">
        <v>1.0191956124314441</v>
      </c>
      <c r="D88" s="2">
        <v>0.66270566727605107</v>
      </c>
      <c r="E88" s="2">
        <v>0.8354661791590493</v>
      </c>
      <c r="F88" s="2">
        <v>9.6023765996343684</v>
      </c>
      <c r="G88" s="2">
        <f t="shared" ref="G88:G92" si="4">MAX(B88:F88)-MIN(B88:F88)</f>
        <v>8.9396709323583181</v>
      </c>
      <c r="H88" s="2">
        <f t="shared" ref="H88:H92" si="5">$G$93</f>
        <v>9.6817847423378858</v>
      </c>
      <c r="I88">
        <f t="shared" ref="I88:I92" si="6">$G$93*2.114</f>
        <v>20.46729294530229</v>
      </c>
      <c r="J88">
        <v>0</v>
      </c>
    </row>
    <row r="89" spans="2:26">
      <c r="B89" s="2">
        <v>1</v>
      </c>
      <c r="C89" s="2">
        <v>0.51631348805919941</v>
      </c>
      <c r="D89" s="2">
        <v>0.46619576185671036</v>
      </c>
      <c r="E89" s="2">
        <v>1.0531449714093508</v>
      </c>
      <c r="F89" s="2">
        <v>23.571476622939795</v>
      </c>
      <c r="G89" s="2">
        <f t="shared" si="4"/>
        <v>23.105280861083084</v>
      </c>
      <c r="H89" s="2">
        <f t="shared" si="5"/>
        <v>9.6817847423378858</v>
      </c>
      <c r="I89">
        <f t="shared" si="6"/>
        <v>20.46729294530229</v>
      </c>
      <c r="J89">
        <v>0</v>
      </c>
    </row>
    <row r="90" spans="2:26">
      <c r="B90" s="2">
        <v>1</v>
      </c>
      <c r="C90" s="2">
        <v>0.82202111613876316</v>
      </c>
      <c r="D90" s="2">
        <v>0.59879336349924583</v>
      </c>
      <c r="E90" s="2">
        <v>0.84615384615384615</v>
      </c>
      <c r="F90" s="2">
        <v>1.6093514328808445</v>
      </c>
      <c r="G90" s="2">
        <f t="shared" si="4"/>
        <v>1.0105580693815988</v>
      </c>
      <c r="H90" s="2">
        <f t="shared" si="5"/>
        <v>9.6817847423378858</v>
      </c>
      <c r="I90">
        <f t="shared" si="6"/>
        <v>20.46729294530229</v>
      </c>
      <c r="J90">
        <v>0</v>
      </c>
    </row>
    <row r="91" spans="2:26">
      <c r="B91" s="2">
        <v>1</v>
      </c>
      <c r="C91" s="2">
        <v>0.87779433681073016</v>
      </c>
      <c r="D91" s="2">
        <v>0.65424739195230996</v>
      </c>
      <c r="E91" s="2">
        <v>0.894187779433681</v>
      </c>
      <c r="F91" s="2">
        <v>2.1639344262295079</v>
      </c>
      <c r="G91" s="2">
        <f t="shared" si="4"/>
        <v>1.509687034277198</v>
      </c>
      <c r="H91" s="2">
        <f t="shared" si="5"/>
        <v>9.6817847423378858</v>
      </c>
      <c r="I91">
        <f>$G$93*2.114</f>
        <v>20.46729294530229</v>
      </c>
      <c r="J91">
        <v>0</v>
      </c>
    </row>
    <row r="92" spans="2:26">
      <c r="B92" s="2">
        <v>1</v>
      </c>
      <c r="C92" s="2">
        <v>0.82377919320594484</v>
      </c>
      <c r="D92" s="2">
        <v>0.53609341825902335</v>
      </c>
      <c r="E92" s="2">
        <v>0.70912951167728244</v>
      </c>
      <c r="F92" s="2">
        <v>2.7961783439490446</v>
      </c>
      <c r="G92" s="2">
        <f t="shared" si="4"/>
        <v>2.2600849256900215</v>
      </c>
      <c r="H92" s="2">
        <f t="shared" si="5"/>
        <v>9.6817847423378858</v>
      </c>
      <c r="I92">
        <f t="shared" si="6"/>
        <v>20.46729294530229</v>
      </c>
      <c r="J92">
        <v>0</v>
      </c>
    </row>
    <row r="93" spans="2:26">
      <c r="B93" s="2"/>
      <c r="C93" s="2"/>
      <c r="D93" s="2"/>
      <c r="E93" s="2"/>
      <c r="F93" s="2"/>
      <c r="G93" s="2">
        <f>AVERAGE(G87:G92)</f>
        <v>9.6817847423378858</v>
      </c>
    </row>
    <row r="94" spans="2:26">
      <c r="B94" s="2"/>
      <c r="C94" s="2"/>
      <c r="D94" s="2"/>
      <c r="E94" s="2"/>
      <c r="F94" s="2"/>
    </row>
    <row r="95" spans="2:26">
      <c r="B95" s="2"/>
      <c r="C95" s="2"/>
      <c r="D95" s="2"/>
      <c r="E95" s="2"/>
      <c r="F95" s="2"/>
    </row>
    <row r="96" spans="2:26" ht="16">
      <c r="B96" s="1" t="s">
        <v>8</v>
      </c>
      <c r="C96" s="1"/>
      <c r="D96" s="1"/>
      <c r="E96" s="2"/>
      <c r="F96" s="2"/>
    </row>
    <row r="97" spans="2:26" ht="16"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2" t="s">
        <v>23</v>
      </c>
      <c r="H97" s="1" t="s">
        <v>29</v>
      </c>
      <c r="I97" s="1" t="s">
        <v>25</v>
      </c>
      <c r="J97" s="1" t="s">
        <v>26</v>
      </c>
      <c r="M97" s="1"/>
      <c r="N97" s="1"/>
    </row>
    <row r="98" spans="2:26">
      <c r="B98" s="2">
        <v>0.71799999999999997</v>
      </c>
      <c r="C98" s="2">
        <v>0.8370473537604457</v>
      </c>
      <c r="D98" s="2">
        <v>0.52646239554317553</v>
      </c>
      <c r="E98" s="2">
        <v>0.754874651810585</v>
      </c>
      <c r="F98" s="2">
        <v>1.5557103064066853</v>
      </c>
      <c r="G98" s="2">
        <f>MAX(B98:F98)-MIN(B98:F98)</f>
        <v>1.0292479108635098</v>
      </c>
      <c r="H98" s="2">
        <f>$G$102</f>
        <v>29.355456813970598</v>
      </c>
      <c r="I98">
        <f>$G$102*2.114</f>
        <v>62.057435704733841</v>
      </c>
      <c r="J98">
        <v>0</v>
      </c>
    </row>
    <row r="99" spans="2:26">
      <c r="B99" s="3">
        <v>2.1019999999999999</v>
      </c>
      <c r="C99" s="3">
        <v>1.1003805899143675</v>
      </c>
      <c r="D99" s="3">
        <v>0.86156041864890587</v>
      </c>
      <c r="E99" s="3">
        <v>2.8905803996194099</v>
      </c>
      <c r="F99" s="3">
        <v>70.522359657469082</v>
      </c>
      <c r="G99" s="2">
        <f t="shared" ref="G99:G100" si="7">MAX(B99:F99)-MIN(B99:F99)</f>
        <v>69.660799238820175</v>
      </c>
      <c r="H99" s="2">
        <f t="shared" ref="H99:H101" si="8">$G$102</f>
        <v>29.355456813970598</v>
      </c>
      <c r="I99">
        <f t="shared" ref="I99:I101" si="9">$G$102*2.114</f>
        <v>62.057435704733841</v>
      </c>
      <c r="J99">
        <v>0</v>
      </c>
    </row>
    <row r="100" spans="2:26">
      <c r="B100" s="3">
        <v>5.0309999999999997</v>
      </c>
      <c r="C100" s="3">
        <v>1.0737427946730274</v>
      </c>
      <c r="D100" s="3">
        <v>1.5249453388988272</v>
      </c>
      <c r="E100" s="3">
        <v>2.4613396938978336</v>
      </c>
      <c r="F100" s="3">
        <v>43.879149274498111</v>
      </c>
      <c r="G100" s="2">
        <f t="shared" si="7"/>
        <v>42.805406479825081</v>
      </c>
      <c r="H100" s="2">
        <f t="shared" si="8"/>
        <v>29.355456813970598</v>
      </c>
      <c r="I100">
        <f t="shared" si="9"/>
        <v>62.057435704733841</v>
      </c>
      <c r="J100">
        <v>0</v>
      </c>
    </row>
    <row r="101" spans="2:26">
      <c r="B101" s="2">
        <v>0.91</v>
      </c>
      <c r="C101" s="2">
        <v>0.69780219780219777</v>
      </c>
      <c r="D101" s="2">
        <v>0.49010989010989009</v>
      </c>
      <c r="E101" s="2">
        <v>0.97362637362637361</v>
      </c>
      <c r="F101" s="2">
        <v>4.4164835164835168</v>
      </c>
      <c r="G101" s="2">
        <f>MAX(B101:F101)-MIN(B101:F101)</f>
        <v>3.9263736263736266</v>
      </c>
      <c r="H101" s="2">
        <f t="shared" si="8"/>
        <v>29.355456813970598</v>
      </c>
      <c r="I101">
        <f t="shared" si="9"/>
        <v>62.057435704733841</v>
      </c>
      <c r="J101">
        <v>0</v>
      </c>
    </row>
    <row r="102" spans="2:26">
      <c r="B102" s="2"/>
      <c r="C102" s="2"/>
      <c r="D102" s="2"/>
      <c r="E102" s="2"/>
      <c r="F102" s="2"/>
      <c r="G102" s="2">
        <f>AVERAGE(G98:G101)</f>
        <v>29.355456813970598</v>
      </c>
      <c r="H102" s="2"/>
    </row>
    <row r="103" spans="2:26">
      <c r="B103" s="2"/>
      <c r="C103" s="2"/>
      <c r="D103" s="2"/>
      <c r="E103" s="2"/>
      <c r="F103" s="2"/>
    </row>
    <row r="104" spans="2:26" ht="16">
      <c r="B104" s="1" t="s">
        <v>9</v>
      </c>
      <c r="C104" s="1"/>
      <c r="D104" s="1"/>
      <c r="E104" s="2"/>
      <c r="F104" s="2"/>
      <c r="N104" s="2"/>
      <c r="O104" s="2"/>
      <c r="P104" s="2"/>
      <c r="Q104" s="2"/>
      <c r="R104" s="2"/>
      <c r="S104" s="2"/>
      <c r="T104" s="2"/>
    </row>
    <row r="105" spans="2:26" ht="16"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</row>
    <row r="106" spans="2:26" ht="16">
      <c r="B106" s="2">
        <v>0.63600000000000001</v>
      </c>
      <c r="C106" s="2">
        <v>0.72099999999999997</v>
      </c>
      <c r="D106" s="2">
        <v>0.39900000000000002</v>
      </c>
      <c r="E106" s="2">
        <v>0.48199999999999998</v>
      </c>
      <c r="F106" s="2">
        <v>1.1319999999999999</v>
      </c>
      <c r="K106" s="1"/>
      <c r="L106" s="1"/>
    </row>
    <row r="107" spans="2:26">
      <c r="B107" s="2">
        <v>1.722</v>
      </c>
      <c r="C107" s="2">
        <v>2.09</v>
      </c>
      <c r="D107" s="2">
        <v>1.127</v>
      </c>
      <c r="E107" s="2">
        <v>1.712</v>
      </c>
      <c r="F107" s="2">
        <v>31.186</v>
      </c>
    </row>
    <row r="108" spans="2:26">
      <c r="B108" s="2">
        <v>1.226</v>
      </c>
      <c r="C108" s="2">
        <v>1.5269999999999999</v>
      </c>
      <c r="D108" s="2">
        <v>0.54400000000000004</v>
      </c>
      <c r="E108" s="2">
        <v>0.79200000000000004</v>
      </c>
      <c r="F108" s="2">
        <v>3.585</v>
      </c>
    </row>
    <row r="109" spans="2:26">
      <c r="B109" s="2"/>
      <c r="C109" s="2"/>
      <c r="D109" s="2"/>
      <c r="E109" s="2"/>
      <c r="F109" s="2"/>
    </row>
    <row r="110" spans="2:26">
      <c r="B110" s="2"/>
      <c r="C110" s="2"/>
      <c r="D110" s="2"/>
      <c r="E110" s="2"/>
      <c r="F110" s="2"/>
    </row>
    <row r="111" spans="2:26" ht="16">
      <c r="B111" s="1" t="s">
        <v>10</v>
      </c>
      <c r="C111" s="1"/>
      <c r="D111" s="2"/>
      <c r="E111" s="2"/>
      <c r="F111" s="2"/>
    </row>
    <row r="112" spans="2:26" ht="16">
      <c r="B112" s="1" t="s">
        <v>0</v>
      </c>
      <c r="C112" s="1" t="s">
        <v>1</v>
      </c>
      <c r="D112" s="1" t="s">
        <v>2</v>
      </c>
      <c r="E112" s="1" t="s">
        <v>3</v>
      </c>
      <c r="F112" s="1" t="s">
        <v>4</v>
      </c>
      <c r="U112" s="2"/>
      <c r="V112" s="2"/>
      <c r="W112" s="2"/>
      <c r="X112" s="2"/>
      <c r="Y112" s="2"/>
      <c r="Z112" s="2"/>
    </row>
    <row r="113" spans="2:12">
      <c r="B113" s="2">
        <v>2.6429999999999998</v>
      </c>
      <c r="C113" s="2">
        <v>1.623</v>
      </c>
      <c r="D113" s="2">
        <v>2.0720000000000001</v>
      </c>
      <c r="E113" s="2">
        <v>3.2890000000000001</v>
      </c>
      <c r="F113" s="2">
        <v>44.298999999999999</v>
      </c>
    </row>
    <row r="114" spans="2:12">
      <c r="B114" s="2"/>
      <c r="C114" s="2"/>
      <c r="D114" s="2"/>
      <c r="E114" s="2"/>
      <c r="F114" s="2"/>
    </row>
    <row r="115" spans="2:12">
      <c r="B115" s="2"/>
      <c r="C115" s="2"/>
      <c r="D115" s="2"/>
      <c r="E115" s="2"/>
      <c r="F115" s="2"/>
    </row>
    <row r="116" spans="2:12" ht="16">
      <c r="B116" s="1" t="s">
        <v>11</v>
      </c>
      <c r="C116" s="1"/>
      <c r="D116" s="1"/>
      <c r="E116" s="2"/>
      <c r="F116" s="2"/>
    </row>
    <row r="117" spans="2:12" ht="16">
      <c r="B117" s="1" t="s">
        <v>0</v>
      </c>
      <c r="C117" s="1" t="s">
        <v>1</v>
      </c>
      <c r="D117" s="1" t="s">
        <v>2</v>
      </c>
      <c r="E117" s="1" t="s">
        <v>3</v>
      </c>
      <c r="F117" s="1" t="s">
        <v>4</v>
      </c>
      <c r="K117" s="1"/>
      <c r="L117" s="1"/>
    </row>
    <row r="118" spans="2:12">
      <c r="B118" s="2">
        <v>0.55200000000000005</v>
      </c>
      <c r="C118" s="2">
        <v>0.47199999999999998</v>
      </c>
      <c r="D118" s="2">
        <v>0.376</v>
      </c>
      <c r="E118" s="2">
        <v>0.439</v>
      </c>
      <c r="F118" s="2">
        <v>0.71399999999999997</v>
      </c>
    </row>
    <row r="119" spans="2:12">
      <c r="B119" s="2">
        <v>0.57999999999999996</v>
      </c>
      <c r="C119" s="2">
        <v>0.46400000000000002</v>
      </c>
      <c r="D119" s="2">
        <v>0.374</v>
      </c>
      <c r="E119" s="2">
        <v>0.437</v>
      </c>
      <c r="F119" s="2">
        <v>0.61699999999999999</v>
      </c>
    </row>
    <row r="120" spans="2:12">
      <c r="B120" s="2">
        <v>0.628</v>
      </c>
      <c r="C120" s="2">
        <v>0.51200000000000001</v>
      </c>
      <c r="D120" s="2">
        <v>0.40300000000000002</v>
      </c>
      <c r="E120" s="2">
        <v>0.47399999999999998</v>
      </c>
      <c r="F120" s="2">
        <v>0.72599999999999998</v>
      </c>
    </row>
    <row r="121" spans="2:12">
      <c r="B121" s="2">
        <v>0.82599999999999996</v>
      </c>
      <c r="C121" s="2">
        <v>0.57699999999999996</v>
      </c>
      <c r="D121" s="2">
        <v>0.628</v>
      </c>
      <c r="E121" s="2">
        <v>0.65500000000000003</v>
      </c>
      <c r="F121" s="2">
        <v>3.7970000000000002</v>
      </c>
    </row>
    <row r="122" spans="2:12">
      <c r="B122" s="2"/>
      <c r="C122" s="2"/>
      <c r="D122" s="2"/>
      <c r="E122" s="2"/>
      <c r="F122" s="2"/>
    </row>
    <row r="123" spans="2:12">
      <c r="B123" s="2"/>
      <c r="C123" s="2"/>
      <c r="D123" s="2"/>
      <c r="E123" s="2"/>
      <c r="F123" s="2"/>
    </row>
    <row r="124" spans="2:12">
      <c r="B124" s="2"/>
      <c r="C124" s="2"/>
      <c r="D124" s="2"/>
      <c r="E124" s="2"/>
      <c r="F124" s="2"/>
    </row>
    <row r="125" spans="2:12" ht="16">
      <c r="B125" s="1" t="s">
        <v>12</v>
      </c>
      <c r="C125" s="1"/>
      <c r="D125" s="1"/>
      <c r="E125" s="2"/>
      <c r="F125" s="2"/>
    </row>
    <row r="126" spans="2:12" ht="16">
      <c r="B126" s="1" t="s">
        <v>0</v>
      </c>
      <c r="C126" s="1" t="s">
        <v>1</v>
      </c>
      <c r="D126" s="1" t="s">
        <v>2</v>
      </c>
      <c r="E126" s="1" t="s">
        <v>3</v>
      </c>
      <c r="F126" s="1" t="s">
        <v>4</v>
      </c>
    </row>
    <row r="127" spans="2:12">
      <c r="B127" s="3">
        <v>12.510999999999999</v>
      </c>
      <c r="C127" s="3">
        <v>3.008</v>
      </c>
      <c r="D127" s="3">
        <v>16.297000000000001</v>
      </c>
      <c r="E127" s="3">
        <v>14.143000000000001</v>
      </c>
      <c r="F127" s="3">
        <v>1448.9</v>
      </c>
    </row>
    <row r="128" spans="2:12">
      <c r="B128" s="2">
        <v>2.2839999999999998</v>
      </c>
      <c r="C128" s="2">
        <v>1.228</v>
      </c>
      <c r="D128" s="2">
        <v>1.6779999999999999</v>
      </c>
      <c r="E128" s="2">
        <v>2.1789999999999998</v>
      </c>
      <c r="F128" s="2">
        <v>65.158000000000001</v>
      </c>
    </row>
    <row r="129" spans="2:6">
      <c r="B129" s="2">
        <v>0.98799999999999999</v>
      </c>
      <c r="C129" s="2">
        <v>0.752</v>
      </c>
      <c r="D129" s="2">
        <v>0.93100000000000005</v>
      </c>
      <c r="E129" s="2">
        <v>0.94299999999999995</v>
      </c>
      <c r="F129" s="2">
        <v>55.459000000000003</v>
      </c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 ht="16">
      <c r="B133" s="1" t="s">
        <v>13</v>
      </c>
      <c r="C133" s="1"/>
      <c r="D133" s="2"/>
      <c r="E133" s="2"/>
      <c r="F133" s="2"/>
    </row>
    <row r="134" spans="2:6" ht="16">
      <c r="B134" s="1" t="s">
        <v>0</v>
      </c>
      <c r="C134" s="1" t="s">
        <v>1</v>
      </c>
      <c r="D134" s="1" t="s">
        <v>2</v>
      </c>
      <c r="E134" s="1" t="s">
        <v>3</v>
      </c>
      <c r="F134" s="1" t="s">
        <v>4</v>
      </c>
    </row>
    <row r="135" spans="2:6">
      <c r="B135" s="2">
        <v>1.012</v>
      </c>
      <c r="C135" s="2">
        <v>0.752</v>
      </c>
      <c r="D135" s="2">
        <v>0.84599999999999997</v>
      </c>
      <c r="E135" s="2">
        <v>1.266</v>
      </c>
      <c r="F135" s="2">
        <v>7.4169999999999998</v>
      </c>
    </row>
    <row r="136" spans="2:6">
      <c r="B136" s="2">
        <v>26.661000000000001</v>
      </c>
      <c r="C136" s="2">
        <v>1.415</v>
      </c>
      <c r="D136" s="2">
        <v>9.2989999999999995</v>
      </c>
      <c r="E136" s="2">
        <v>46.572000000000003</v>
      </c>
      <c r="F136" s="2">
        <v>39.064</v>
      </c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 ht="16">
      <c r="B141" s="1" t="s">
        <v>14</v>
      </c>
      <c r="C141" s="1"/>
      <c r="D141" s="1"/>
      <c r="E141" s="2"/>
      <c r="F141" s="2"/>
    </row>
    <row r="142" spans="2:6" ht="16"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</row>
    <row r="143" spans="2:6">
      <c r="B143" s="2">
        <v>2.206</v>
      </c>
      <c r="C143" s="2">
        <v>2.1949999999999998</v>
      </c>
      <c r="D143" s="2">
        <v>1.401</v>
      </c>
      <c r="E143" s="2">
        <v>3.1669999999999998</v>
      </c>
      <c r="F143" s="2">
        <v>23.672999999999998</v>
      </c>
    </row>
    <row r="144" spans="2:6">
      <c r="B144" s="2">
        <v>0.66</v>
      </c>
      <c r="C144" s="2">
        <v>0.54300000000000004</v>
      </c>
      <c r="D144" s="2">
        <v>0.43</v>
      </c>
      <c r="E144" s="2">
        <v>0.46899999999999997</v>
      </c>
      <c r="F144" s="2">
        <v>1.0640000000000001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2017-02-22T22:48:30Z</dcterms:modified>
</cp:coreProperties>
</file>