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800" tabRatio="500"/>
  </bookViews>
  <sheets>
    <sheet name="Feuil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8" i="1" l="1"/>
  <c r="G129" i="1"/>
  <c r="G130" i="1"/>
  <c r="G131" i="1"/>
  <c r="H129" i="1"/>
  <c r="I129" i="1"/>
  <c r="H130" i="1"/>
  <c r="I130" i="1"/>
  <c r="H128" i="1"/>
  <c r="I128" i="1"/>
  <c r="G119" i="1"/>
  <c r="G120" i="1"/>
  <c r="G121" i="1"/>
  <c r="G122" i="1"/>
  <c r="G123" i="1"/>
  <c r="H120" i="1"/>
  <c r="I120" i="1"/>
  <c r="H121" i="1"/>
  <c r="I121" i="1"/>
  <c r="H122" i="1"/>
  <c r="I122" i="1"/>
  <c r="H119" i="1"/>
  <c r="I119" i="1"/>
  <c r="G107" i="1"/>
  <c r="G108" i="1"/>
  <c r="G109" i="1"/>
  <c r="G110" i="1"/>
  <c r="H108" i="1"/>
  <c r="I108" i="1"/>
  <c r="H109" i="1"/>
  <c r="I109" i="1"/>
  <c r="H107" i="1"/>
  <c r="I107" i="1"/>
  <c r="I100" i="1"/>
  <c r="I101" i="1"/>
  <c r="I102" i="1"/>
  <c r="I99" i="1"/>
  <c r="I89" i="1"/>
  <c r="I90" i="1"/>
  <c r="I91" i="1"/>
  <c r="I92" i="1"/>
  <c r="I93" i="1"/>
  <c r="I88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32" i="1"/>
  <c r="G32" i="1"/>
  <c r="G83" i="1"/>
  <c r="H3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H26" i="1"/>
  <c r="I26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8" i="1"/>
  <c r="I8" i="1"/>
  <c r="H144" i="1"/>
  <c r="H145" i="1"/>
  <c r="H146" i="1"/>
  <c r="I145" i="1"/>
  <c r="J145" i="1"/>
  <c r="J144" i="1"/>
  <c r="I144" i="1"/>
  <c r="H136" i="1"/>
  <c r="H137" i="1"/>
  <c r="H138" i="1"/>
  <c r="J137" i="1"/>
  <c r="I137" i="1"/>
  <c r="J136" i="1"/>
  <c r="I136" i="1"/>
  <c r="G99" i="1"/>
  <c r="G100" i="1"/>
  <c r="G101" i="1"/>
  <c r="G102" i="1"/>
  <c r="G103" i="1"/>
  <c r="H100" i="1"/>
  <c r="H101" i="1"/>
  <c r="H102" i="1"/>
  <c r="H99" i="1"/>
  <c r="G88" i="1"/>
  <c r="G89" i="1"/>
  <c r="G90" i="1"/>
  <c r="G91" i="1"/>
  <c r="G92" i="1"/>
  <c r="G93" i="1"/>
  <c r="G94" i="1"/>
  <c r="H89" i="1"/>
  <c r="H90" i="1"/>
  <c r="H91" i="1"/>
  <c r="H92" i="1"/>
  <c r="H93" i="1"/>
  <c r="H88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AD11" i="1"/>
  <c r="AD12" i="1"/>
  <c r="AD13" i="1"/>
  <c r="AD14" i="1"/>
  <c r="AD15" i="1"/>
  <c r="AD10" i="1"/>
  <c r="BC72" i="1"/>
  <c r="BG34" i="1"/>
  <c r="BF78" i="1"/>
  <c r="BF77" i="1"/>
  <c r="BF76" i="1"/>
  <c r="BF75" i="1"/>
  <c r="BF74" i="1"/>
  <c r="BF73" i="1"/>
  <c r="BF72" i="1"/>
  <c r="BE78" i="1"/>
  <c r="BE77" i="1"/>
  <c r="BE76" i="1"/>
  <c r="BE75" i="1"/>
  <c r="BE74" i="1"/>
  <c r="BE73" i="1"/>
  <c r="BE72" i="1"/>
  <c r="BD77" i="1"/>
  <c r="BD78" i="1"/>
  <c r="BD76" i="1"/>
  <c r="BD75" i="1"/>
  <c r="BD74" i="1"/>
  <c r="BD73" i="1"/>
  <c r="BD72" i="1"/>
  <c r="BC78" i="1"/>
  <c r="BC77" i="1"/>
  <c r="BC76" i="1"/>
  <c r="BC75" i="1"/>
  <c r="BC74" i="1"/>
  <c r="BC73" i="1"/>
  <c r="BA79" i="1"/>
  <c r="AZ79" i="1"/>
  <c r="AY79" i="1"/>
  <c r="AX79" i="1"/>
  <c r="AW79" i="1"/>
  <c r="AW90" i="1"/>
  <c r="AW101" i="1"/>
  <c r="AW115" i="1"/>
  <c r="AW121" i="1"/>
  <c r="AW130" i="1"/>
  <c r="AW138" i="1"/>
  <c r="AW146" i="1"/>
  <c r="AQ10" i="1"/>
  <c r="BI10" i="1"/>
  <c r="BJ34" i="1"/>
  <c r="BI34" i="1"/>
  <c r="BH34" i="1"/>
  <c r="BF34" i="1"/>
  <c r="BE34" i="1"/>
  <c r="BC34" i="1"/>
  <c r="BD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BJ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V146" i="1"/>
  <c r="AU146" i="1"/>
  <c r="AT146" i="1"/>
  <c r="AS146" i="1"/>
  <c r="AR146" i="1"/>
  <c r="AQ146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V138" i="1"/>
  <c r="AU138" i="1"/>
  <c r="AT138" i="1"/>
  <c r="AS138" i="1"/>
  <c r="AR138" i="1"/>
  <c r="AQ138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V130" i="1"/>
  <c r="AU130" i="1"/>
  <c r="AT130" i="1"/>
  <c r="AS130" i="1"/>
  <c r="AR130" i="1"/>
  <c r="AQ130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V121" i="1"/>
  <c r="AU121" i="1"/>
  <c r="AT121" i="1"/>
  <c r="AS121" i="1"/>
  <c r="AR121" i="1"/>
  <c r="AQ121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V115" i="1"/>
  <c r="AU115" i="1"/>
  <c r="AT115" i="1"/>
  <c r="AS115" i="1"/>
  <c r="AR115" i="1"/>
  <c r="AQ115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V109" i="1"/>
  <c r="AU109" i="1"/>
  <c r="AT109" i="1"/>
  <c r="AS109" i="1"/>
  <c r="AR109" i="1"/>
  <c r="AQ109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V101" i="1"/>
  <c r="AU101" i="1"/>
  <c r="AT101" i="1"/>
  <c r="AS101" i="1"/>
  <c r="AR101" i="1"/>
  <c r="AQ101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V90" i="1"/>
  <c r="AU90" i="1"/>
  <c r="AT90" i="1"/>
  <c r="AS90" i="1"/>
  <c r="AR90" i="1"/>
  <c r="AQ90" i="1"/>
</calcChain>
</file>

<file path=xl/sharedStrings.xml><?xml version="1.0" encoding="utf-8"?>
<sst xmlns="http://schemas.openxmlformats.org/spreadsheetml/2006/main" count="531" uniqueCount="113">
  <si>
    <t>JAVA</t>
  </si>
  <si>
    <t>JS</t>
  </si>
  <si>
    <t>CPP</t>
  </si>
  <si>
    <t>CS</t>
  </si>
  <si>
    <t>PHP</t>
  </si>
  <si>
    <t>Memory Color (MBytes)</t>
  </si>
  <si>
    <t>Memory Core  (MBytes)</t>
  </si>
  <si>
    <t>Memory Hxmath  (MBytes)</t>
  </si>
  <si>
    <t>Memory Format  (MBytes)</t>
  </si>
  <si>
    <t>Memory Promise  (MBytes)</t>
  </si>
  <si>
    <t>Memory Csv  (MBytes)</t>
  </si>
  <si>
    <t>Memory Culture  (MBytes)</t>
  </si>
  <si>
    <t>Memory Math  (MBytes)</t>
  </si>
  <si>
    <t>Memory Text  (MBytes)</t>
  </si>
  <si>
    <t>Memory Utest  (MBytes)</t>
  </si>
  <si>
    <t>Color</t>
  </si>
  <si>
    <t>Core</t>
  </si>
  <si>
    <t>Hxmath</t>
  </si>
  <si>
    <t>Format</t>
  </si>
  <si>
    <t>Promise</t>
  </si>
  <si>
    <t>Culture</t>
  </si>
  <si>
    <t>Math</t>
  </si>
  <si>
    <t xml:space="preserve">JAVA </t>
  </si>
  <si>
    <t>Average</t>
  </si>
  <si>
    <t>Median</t>
  </si>
  <si>
    <t>Min</t>
  </si>
  <si>
    <t>Max</t>
  </si>
  <si>
    <t>AVG</t>
  </si>
  <si>
    <t>Benchmark</t>
  </si>
  <si>
    <t>TestSuite</t>
  </si>
  <si>
    <t>Std_dev</t>
  </si>
  <si>
    <t>TS1</t>
  </si>
  <si>
    <t>TS8</t>
  </si>
  <si>
    <t>TS15</t>
  </si>
  <si>
    <t>TS2</t>
  </si>
  <si>
    <t>TS9</t>
  </si>
  <si>
    <t>TS16</t>
  </si>
  <si>
    <t>TS3</t>
  </si>
  <si>
    <t>TS10</t>
  </si>
  <si>
    <t>TS17</t>
  </si>
  <si>
    <t>TS4</t>
  </si>
  <si>
    <t>TS11</t>
  </si>
  <si>
    <t>TS18</t>
  </si>
  <si>
    <t>TS5</t>
  </si>
  <si>
    <t>TS12</t>
  </si>
  <si>
    <t>TS19</t>
  </si>
  <si>
    <t>TS6</t>
  </si>
  <si>
    <t>TS13</t>
  </si>
  <si>
    <t>TS7</t>
  </si>
  <si>
    <t>TS14</t>
  </si>
  <si>
    <t>TS35</t>
  </si>
  <si>
    <t>TS36</t>
  </si>
  <si>
    <t>TS20</t>
  </si>
  <si>
    <t>TS37</t>
  </si>
  <si>
    <t>TS21</t>
  </si>
  <si>
    <t>TS38</t>
  </si>
  <si>
    <t>TS22</t>
  </si>
  <si>
    <t>TS39</t>
  </si>
  <si>
    <t>TS23</t>
  </si>
  <si>
    <t>TS40</t>
  </si>
  <si>
    <t>TS24</t>
  </si>
  <si>
    <t>TS41</t>
  </si>
  <si>
    <t>TS25</t>
  </si>
  <si>
    <t>TS42</t>
  </si>
  <si>
    <t>TS26</t>
  </si>
  <si>
    <t>TS43</t>
  </si>
  <si>
    <t>TS27</t>
  </si>
  <si>
    <t>TS44</t>
  </si>
  <si>
    <t>TS28</t>
  </si>
  <si>
    <t>TS45</t>
  </si>
  <si>
    <t>TS29</t>
  </si>
  <si>
    <t>TS46</t>
  </si>
  <si>
    <t>TS30</t>
  </si>
  <si>
    <t>TS47</t>
  </si>
  <si>
    <t>TS31</t>
  </si>
  <si>
    <t>TS48</t>
  </si>
  <si>
    <t>TS32</t>
  </si>
  <si>
    <t>TS49</t>
  </si>
  <si>
    <t>TS33</t>
  </si>
  <si>
    <t>TS50</t>
  </si>
  <si>
    <t>TS34</t>
  </si>
  <si>
    <t>TS51</t>
  </si>
  <si>
    <t>Color_TS19</t>
  </si>
  <si>
    <t>Core_TS4</t>
  </si>
  <si>
    <t>Math_TS1</t>
  </si>
  <si>
    <t>Color_TS6</t>
  </si>
  <si>
    <t>Hxmath_TS1</t>
  </si>
  <si>
    <t>Hxmath_TS3</t>
  </si>
  <si>
    <t>x1.0</t>
  </si>
  <si>
    <t>Memory(Mb)</t>
  </si>
  <si>
    <t>Factor</t>
  </si>
  <si>
    <t>x1,5</t>
  </si>
  <si>
    <t>x2,5</t>
  </si>
  <si>
    <t>x3,7</t>
  </si>
  <si>
    <t>x2</t>
  </si>
  <si>
    <t>x2,9</t>
  </si>
  <si>
    <t>x2,4</t>
  </si>
  <si>
    <t>x3</t>
  </si>
  <si>
    <t>x1,4</t>
  </si>
  <si>
    <t>x1,3</t>
  </si>
  <si>
    <t>x0,8</t>
  </si>
  <si>
    <t>x1,2</t>
  </si>
  <si>
    <t>x1,6</t>
  </si>
  <si>
    <t>x8,7</t>
  </si>
  <si>
    <t>x4,1</t>
  </si>
  <si>
    <t>x11,5</t>
  </si>
  <si>
    <t>x10,3</t>
  </si>
  <si>
    <t>x6,3</t>
  </si>
  <si>
    <t>C++</t>
  </si>
  <si>
    <t>R</t>
  </si>
  <si>
    <t>Rbar</t>
  </si>
  <si>
    <t>UCL(R)</t>
  </si>
  <si>
    <t>LCL(R)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</si>
</sst>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4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5" fillId="0" borderId="0" xfId="0" applyFont="1"/>
    <xf numFmtId="0" fontId="0" fillId="0" borderId="0" xfId="0" applyFont="1" applyFill="1"/>
    <xf numFmtId="0" fontId="4" fillId="0" borderId="0" xfId="0" applyFont="1" applyFill="1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Fill="1"/>
    <xf numFmtId="2" fontId="0" fillId="0" borderId="0" xfId="0" applyNumberFormat="1" applyFill="1"/>
    <xf numFmtId="2" fontId="6" fillId="0" borderId="0" xfId="0" applyNumberFormat="1" applyFont="1" applyFill="1"/>
    <xf numFmtId="0" fontId="7" fillId="0" borderId="0" xfId="0" applyFont="1"/>
    <xf numFmtId="2" fontId="5" fillId="0" borderId="0" xfId="0" applyNumberFormat="1" applyFont="1"/>
    <xf numFmtId="2" fontId="5" fillId="0" borderId="0" xfId="0" applyNumberFormat="1" applyFont="1" applyAlignment="1">
      <alignment horizontal="center"/>
    </xf>
    <xf numFmtId="2" fontId="0" fillId="0" borderId="0" xfId="0" applyNumberFormat="1"/>
    <xf numFmtId="2" fontId="5" fillId="2" borderId="0" xfId="0" applyNumberFormat="1" applyFont="1" applyFill="1"/>
    <xf numFmtId="0" fontId="5" fillId="2" borderId="0" xfId="0" applyFont="1" applyFill="1"/>
    <xf numFmtId="0" fontId="5" fillId="3" borderId="0" xfId="0" applyFont="1" applyFill="1"/>
    <xf numFmtId="0" fontId="5" fillId="0" borderId="0" xfId="0" applyFont="1" applyFill="1"/>
    <xf numFmtId="164" fontId="5" fillId="0" borderId="0" xfId="0" applyNumberFormat="1" applyFont="1"/>
  </cellXfs>
  <cellStyles count="14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Feuil1!$BH$71:$BH$75</c:f>
              <c:strCache>
                <c:ptCount val="5"/>
                <c:pt idx="0">
                  <c:v>JAVA</c:v>
                </c:pt>
                <c:pt idx="1">
                  <c:v>JS</c:v>
                </c:pt>
                <c:pt idx="2">
                  <c:v>CPP</c:v>
                </c:pt>
                <c:pt idx="3">
                  <c:v>CS</c:v>
                </c:pt>
                <c:pt idx="4">
                  <c:v>PHP</c:v>
                </c:pt>
              </c:strCache>
            </c:strRef>
          </c:cat>
          <c:val>
            <c:numRef>
              <c:f>Feuil1!$BI$71:$BI$75</c:f>
              <c:numCache>
                <c:formatCode>General</c:formatCode>
                <c:ptCount val="5"/>
                <c:pt idx="0">
                  <c:v>127.86739</c:v>
                </c:pt>
                <c:pt idx="1">
                  <c:v>49.97891903</c:v>
                </c:pt>
                <c:pt idx="2">
                  <c:v>136.7420186</c:v>
                </c:pt>
                <c:pt idx="3">
                  <c:v>73.43906428</c:v>
                </c:pt>
                <c:pt idx="4">
                  <c:v>350.1097355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712072"/>
        <c:axId val="-2123709592"/>
      </c:barChart>
      <c:catAx>
        <c:axId val="-2123712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fr-FR"/>
          </a:p>
        </c:txPr>
        <c:crossAx val="-2123709592"/>
        <c:crosses val="autoZero"/>
        <c:auto val="1"/>
        <c:lblAlgn val="ctr"/>
        <c:lblOffset val="100"/>
        <c:noMultiLvlLbl val="0"/>
      </c:catAx>
      <c:valAx>
        <c:axId val="-2123709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 i="0"/>
                </a:pPr>
                <a:r>
                  <a:rPr lang="fr-FR" sz="2000" b="0" i="0"/>
                  <a:t>Average Memory Usage (Mbytes)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-212371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Feuil1!$AA$19</c:f>
              <c:strCache>
                <c:ptCount val="1"/>
                <c:pt idx="0">
                  <c:v>JAVA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Feuil1!$AA$20:$AA$25</c:f>
              <c:numCache>
                <c:formatCode>0.00</c:formatCode>
                <c:ptCount val="6"/>
                <c:pt idx="0">
                  <c:v>1362.55488</c:v>
                </c:pt>
                <c:pt idx="1">
                  <c:v>819.924992</c:v>
                </c:pt>
                <c:pt idx="2">
                  <c:v>768.221184</c:v>
                </c:pt>
                <c:pt idx="3">
                  <c:v>335.50336</c:v>
                </c:pt>
                <c:pt idx="4">
                  <c:v>389.726208</c:v>
                </c:pt>
                <c:pt idx="5">
                  <c:v>831.442944</c:v>
                </c:pt>
              </c:numCache>
            </c:numRef>
          </c:val>
        </c:ser>
        <c:ser>
          <c:idx val="1"/>
          <c:order val="1"/>
          <c:tx>
            <c:strRef>
              <c:f>Feuil1!$AB$19</c:f>
              <c:strCache>
                <c:ptCount val="1"/>
                <c:pt idx="0">
                  <c:v>JS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Feuil1!$AB$20:$AB$25</c:f>
              <c:numCache>
                <c:formatCode>0.00</c:formatCode>
                <c:ptCount val="6"/>
                <c:pt idx="0">
                  <c:v>900.702208</c:v>
                </c:pt>
                <c:pt idx="1">
                  <c:v>253.014016</c:v>
                </c:pt>
                <c:pt idx="2">
                  <c:v>303.099904</c:v>
                </c:pt>
                <c:pt idx="3">
                  <c:v>104.009728</c:v>
                </c:pt>
                <c:pt idx="4">
                  <c:v>111.681536</c:v>
                </c:pt>
                <c:pt idx="5">
                  <c:v>493.666304</c:v>
                </c:pt>
              </c:numCache>
            </c:numRef>
          </c:val>
        </c:ser>
        <c:ser>
          <c:idx val="2"/>
          <c:order val="2"/>
          <c:tx>
            <c:strRef>
              <c:f>Feuil1!$AC$19</c:f>
              <c:strCache>
                <c:ptCount val="1"/>
                <c:pt idx="0">
                  <c:v>CPP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Feuil1!$AC$20:$AC$25</c:f>
              <c:numCache>
                <c:formatCode>0.00</c:formatCode>
                <c:ptCount val="6"/>
                <c:pt idx="0">
                  <c:v>2275.49184</c:v>
                </c:pt>
                <c:pt idx="1">
                  <c:v>923.992064</c:v>
                </c:pt>
                <c:pt idx="2">
                  <c:v>618.422272</c:v>
                </c:pt>
                <c:pt idx="3">
                  <c:v>296.431616</c:v>
                </c:pt>
                <c:pt idx="4">
                  <c:v>273.12128</c:v>
                </c:pt>
                <c:pt idx="5">
                  <c:v>1492.97152</c:v>
                </c:pt>
              </c:numCache>
            </c:numRef>
          </c:val>
        </c:ser>
        <c:ser>
          <c:idx val="3"/>
          <c:order val="3"/>
          <c:tx>
            <c:strRef>
              <c:f>Feuil1!$AD$19</c:f>
              <c:strCache>
                <c:ptCount val="1"/>
                <c:pt idx="0">
                  <c:v>CS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Feuil1!$AD$20:$AD$25</c:f>
              <c:numCache>
                <c:formatCode>0.00</c:formatCode>
                <c:ptCount val="6"/>
                <c:pt idx="0">
                  <c:v>1283.309568</c:v>
                </c:pt>
                <c:pt idx="1">
                  <c:v>327.606272</c:v>
                </c:pt>
                <c:pt idx="2">
                  <c:v>235.753472</c:v>
                </c:pt>
                <c:pt idx="3">
                  <c:v>156.409856</c:v>
                </c:pt>
                <c:pt idx="4">
                  <c:v>136.486912</c:v>
                </c:pt>
                <c:pt idx="5">
                  <c:v>806.330368</c:v>
                </c:pt>
              </c:numCache>
            </c:numRef>
          </c:val>
        </c:ser>
        <c:ser>
          <c:idx val="4"/>
          <c:order val="4"/>
          <c:tx>
            <c:strRef>
              <c:f>Feuil1!$AE$19</c:f>
              <c:strCache>
                <c:ptCount val="1"/>
                <c:pt idx="0">
                  <c:v>PHP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Feuil1!$AE$20:$AE$25</c:f>
              <c:numCache>
                <c:formatCode>0.00</c:formatCode>
                <c:ptCount val="6"/>
                <c:pt idx="0">
                  <c:v>758.788096</c:v>
                </c:pt>
                <c:pt idx="1">
                  <c:v>2189.86496</c:v>
                </c:pt>
                <c:pt idx="2">
                  <c:v>1237.151744</c:v>
                </c:pt>
                <c:pt idx="3">
                  <c:v>1192.98048</c:v>
                </c:pt>
                <c:pt idx="4">
                  <c:v>1146.052608</c:v>
                </c:pt>
                <c:pt idx="5">
                  <c:v>3088.154624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1"/>
          <c:showPercent val="0"/>
          <c:showBubbleSize val="0"/>
        </c:dLbls>
        <c:gapWidth val="150"/>
        <c:axId val="2094164984"/>
        <c:axId val="2094161992"/>
      </c:barChart>
      <c:catAx>
        <c:axId val="209416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161992"/>
        <c:crosses val="autoZero"/>
        <c:auto val="1"/>
        <c:lblAlgn val="ctr"/>
        <c:lblOffset val="100"/>
        <c:noMultiLvlLbl val="0"/>
      </c:catAx>
      <c:valAx>
        <c:axId val="2094161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416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COLOR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Feuil1!$G$8:$G$26</c:f>
              <c:numCache>
                <c:formatCode>General</c:formatCode>
                <c:ptCount val="19"/>
                <c:pt idx="0">
                  <c:v>27.70334928229665</c:v>
                </c:pt>
                <c:pt idx="1">
                  <c:v>2.571428571428572</c:v>
                </c:pt>
                <c:pt idx="2">
                  <c:v>1.305489260143198</c:v>
                </c:pt>
                <c:pt idx="3">
                  <c:v>81.4611650485437</c:v>
                </c:pt>
                <c:pt idx="4">
                  <c:v>108.6913580246914</c:v>
                </c:pt>
                <c:pt idx="5">
                  <c:v>1.113132224075995</c:v>
                </c:pt>
                <c:pt idx="6">
                  <c:v>15.29333333333333</c:v>
                </c:pt>
                <c:pt idx="7">
                  <c:v>5.100719424460432</c:v>
                </c:pt>
                <c:pt idx="8">
                  <c:v>2.757009345794392</c:v>
                </c:pt>
                <c:pt idx="9">
                  <c:v>4.804733727810651</c:v>
                </c:pt>
                <c:pt idx="10">
                  <c:v>0.694045174537988</c:v>
                </c:pt>
                <c:pt idx="11">
                  <c:v>1.600550964187328</c:v>
                </c:pt>
                <c:pt idx="12">
                  <c:v>1.238095238095238</c:v>
                </c:pt>
                <c:pt idx="13">
                  <c:v>63.45088161209068</c:v>
                </c:pt>
                <c:pt idx="14">
                  <c:v>18.09598214285715</c:v>
                </c:pt>
                <c:pt idx="15">
                  <c:v>1.741176470588236</c:v>
                </c:pt>
                <c:pt idx="16">
                  <c:v>3.307692307692307</c:v>
                </c:pt>
                <c:pt idx="17">
                  <c:v>2.343629343629344</c:v>
                </c:pt>
                <c:pt idx="18">
                  <c:v>2.362229426957143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146312"/>
        <c:axId val="-2122362904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Feuil1!$H$8:$H$26</c:f>
              <c:numCache>
                <c:formatCode>General</c:formatCode>
                <c:ptCount val="19"/>
                <c:pt idx="0">
                  <c:v>18.19136846964282</c:v>
                </c:pt>
                <c:pt idx="1">
                  <c:v>18.19136846964282</c:v>
                </c:pt>
                <c:pt idx="2">
                  <c:v>18.19136846964282</c:v>
                </c:pt>
                <c:pt idx="3">
                  <c:v>18.19136846964282</c:v>
                </c:pt>
                <c:pt idx="4">
                  <c:v>18.19136846964282</c:v>
                </c:pt>
                <c:pt idx="5">
                  <c:v>18.19136846964282</c:v>
                </c:pt>
                <c:pt idx="6">
                  <c:v>18.19136846964282</c:v>
                </c:pt>
                <c:pt idx="7">
                  <c:v>18.19136846964282</c:v>
                </c:pt>
                <c:pt idx="8">
                  <c:v>18.19136846964282</c:v>
                </c:pt>
                <c:pt idx="9">
                  <c:v>18.19136846964282</c:v>
                </c:pt>
                <c:pt idx="10">
                  <c:v>18.19136846964282</c:v>
                </c:pt>
                <c:pt idx="11">
                  <c:v>18.19136846964282</c:v>
                </c:pt>
                <c:pt idx="12">
                  <c:v>18.19136846964282</c:v>
                </c:pt>
                <c:pt idx="13">
                  <c:v>18.19136846964282</c:v>
                </c:pt>
                <c:pt idx="14">
                  <c:v>18.19136846964282</c:v>
                </c:pt>
                <c:pt idx="15">
                  <c:v>18.19136846964282</c:v>
                </c:pt>
                <c:pt idx="16">
                  <c:v>18.19136846964282</c:v>
                </c:pt>
                <c:pt idx="17">
                  <c:v>18.19136846964282</c:v>
                </c:pt>
                <c:pt idx="18">
                  <c:v>18.19136846964282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Feuil1!$J$8:$J$26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Feuil1!$I$8:$I$26</c:f>
              <c:numCache>
                <c:formatCode>General</c:formatCode>
                <c:ptCount val="19"/>
                <c:pt idx="0">
                  <c:v>38.45655294482493</c:v>
                </c:pt>
                <c:pt idx="1">
                  <c:v>38.45655294482493</c:v>
                </c:pt>
                <c:pt idx="2">
                  <c:v>38.45655294482493</c:v>
                </c:pt>
                <c:pt idx="3">
                  <c:v>38.45655294482493</c:v>
                </c:pt>
                <c:pt idx="4">
                  <c:v>38.45655294482493</c:v>
                </c:pt>
                <c:pt idx="5">
                  <c:v>38.45655294482493</c:v>
                </c:pt>
                <c:pt idx="6">
                  <c:v>38.45655294482493</c:v>
                </c:pt>
                <c:pt idx="7">
                  <c:v>38.45655294482493</c:v>
                </c:pt>
                <c:pt idx="8">
                  <c:v>38.45655294482493</c:v>
                </c:pt>
                <c:pt idx="9">
                  <c:v>38.45655294482493</c:v>
                </c:pt>
                <c:pt idx="10">
                  <c:v>38.45655294482493</c:v>
                </c:pt>
                <c:pt idx="11">
                  <c:v>38.45655294482493</c:v>
                </c:pt>
                <c:pt idx="12">
                  <c:v>38.45655294482493</c:v>
                </c:pt>
                <c:pt idx="13">
                  <c:v>38.45655294482493</c:v>
                </c:pt>
                <c:pt idx="14">
                  <c:v>38.45655294482493</c:v>
                </c:pt>
                <c:pt idx="15">
                  <c:v>38.45655294482493</c:v>
                </c:pt>
                <c:pt idx="16">
                  <c:v>38.45655294482493</c:v>
                </c:pt>
                <c:pt idx="17">
                  <c:v>38.45655294482493</c:v>
                </c:pt>
                <c:pt idx="18">
                  <c:v>38.45655294482493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46312"/>
        <c:axId val="-2122362904"/>
      </c:lineChart>
      <c:catAx>
        <c:axId val="209414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3954759"/>
              <c:y val="0.914519642819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22362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2362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94146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CORE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Feuil1!$G$32:$G$82</c:f>
              <c:numCache>
                <c:formatCode>General</c:formatCode>
                <c:ptCount val="51"/>
                <c:pt idx="0">
                  <c:v>3.748815165876778</c:v>
                </c:pt>
                <c:pt idx="1">
                  <c:v>2.843881856540085</c:v>
                </c:pt>
                <c:pt idx="2">
                  <c:v>2.610294117647059</c:v>
                </c:pt>
                <c:pt idx="3">
                  <c:v>1.303528583767875</c:v>
                </c:pt>
                <c:pt idx="4">
                  <c:v>117.2029702970297</c:v>
                </c:pt>
                <c:pt idx="5">
                  <c:v>1.8070390500384</c:v>
                </c:pt>
                <c:pt idx="6">
                  <c:v>68.53459119496855</c:v>
                </c:pt>
                <c:pt idx="7">
                  <c:v>1.933962264150943</c:v>
                </c:pt>
                <c:pt idx="8">
                  <c:v>63.15037593984962</c:v>
                </c:pt>
                <c:pt idx="9">
                  <c:v>126.8917910447761</c:v>
                </c:pt>
                <c:pt idx="10">
                  <c:v>0.762548432546671</c:v>
                </c:pt>
                <c:pt idx="11">
                  <c:v>1.019525902442539</c:v>
                </c:pt>
                <c:pt idx="12">
                  <c:v>0.906537382105307</c:v>
                </c:pt>
                <c:pt idx="13">
                  <c:v>50.13513513513512</c:v>
                </c:pt>
                <c:pt idx="14">
                  <c:v>0.505681818181818</c:v>
                </c:pt>
                <c:pt idx="15">
                  <c:v>87.96022727272728</c:v>
                </c:pt>
                <c:pt idx="16">
                  <c:v>1.860406091370558</c:v>
                </c:pt>
                <c:pt idx="17">
                  <c:v>4.582089552238806</c:v>
                </c:pt>
                <c:pt idx="18">
                  <c:v>25.07079646017699</c:v>
                </c:pt>
                <c:pt idx="19">
                  <c:v>127.6981818181818</c:v>
                </c:pt>
                <c:pt idx="20">
                  <c:v>51.99618320610686</c:v>
                </c:pt>
                <c:pt idx="21">
                  <c:v>246.3294117647059</c:v>
                </c:pt>
                <c:pt idx="22">
                  <c:v>36.15277777777778</c:v>
                </c:pt>
                <c:pt idx="23">
                  <c:v>148.3872180451128</c:v>
                </c:pt>
                <c:pt idx="24">
                  <c:v>0.671717171717172</c:v>
                </c:pt>
                <c:pt idx="25">
                  <c:v>6.289855072463768</c:v>
                </c:pt>
                <c:pt idx="26">
                  <c:v>1.042195256480971</c:v>
                </c:pt>
                <c:pt idx="27">
                  <c:v>157.516339869281</c:v>
                </c:pt>
                <c:pt idx="28">
                  <c:v>2.306034482758621</c:v>
                </c:pt>
                <c:pt idx="29">
                  <c:v>5.64622641509434</c:v>
                </c:pt>
                <c:pt idx="30">
                  <c:v>138.3413461538462</c:v>
                </c:pt>
                <c:pt idx="31">
                  <c:v>0.996307086291084</c:v>
                </c:pt>
                <c:pt idx="32">
                  <c:v>136.741935483871</c:v>
                </c:pt>
                <c:pt idx="33">
                  <c:v>235.9711538461539</c:v>
                </c:pt>
                <c:pt idx="34">
                  <c:v>19.10978520286396</c:v>
                </c:pt>
                <c:pt idx="35">
                  <c:v>47.2917771883289</c:v>
                </c:pt>
                <c:pt idx="36">
                  <c:v>27.39433551198257</c:v>
                </c:pt>
                <c:pt idx="37">
                  <c:v>7.988095238095239</c:v>
                </c:pt>
                <c:pt idx="38">
                  <c:v>0.717703349282296</c:v>
                </c:pt>
                <c:pt idx="39">
                  <c:v>1.605306308358005</c:v>
                </c:pt>
                <c:pt idx="40">
                  <c:v>43.48354430379747</c:v>
                </c:pt>
                <c:pt idx="41">
                  <c:v>1.782608695652174</c:v>
                </c:pt>
                <c:pt idx="42">
                  <c:v>119.982683982684</c:v>
                </c:pt>
                <c:pt idx="43">
                  <c:v>20.85250737463127</c:v>
                </c:pt>
                <c:pt idx="44">
                  <c:v>1.421717171717172</c:v>
                </c:pt>
                <c:pt idx="45">
                  <c:v>64.01287553648069</c:v>
                </c:pt>
                <c:pt idx="46">
                  <c:v>1.7</c:v>
                </c:pt>
                <c:pt idx="47">
                  <c:v>17.75918367346939</c:v>
                </c:pt>
                <c:pt idx="48">
                  <c:v>57.93939393939394</c:v>
                </c:pt>
                <c:pt idx="49">
                  <c:v>64.27</c:v>
                </c:pt>
                <c:pt idx="50">
                  <c:v>1.388888888888889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057688"/>
        <c:axId val="207105152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Feuil1!$H$32:$H$82</c:f>
              <c:numCache>
                <c:formatCode>General</c:formatCode>
                <c:ptCount val="51"/>
                <c:pt idx="0">
                  <c:v>46.22779387013802</c:v>
                </c:pt>
                <c:pt idx="1">
                  <c:v>46.22779387013802</c:v>
                </c:pt>
                <c:pt idx="2">
                  <c:v>46.22779387013802</c:v>
                </c:pt>
                <c:pt idx="3">
                  <c:v>46.22779387013802</c:v>
                </c:pt>
                <c:pt idx="4">
                  <c:v>46.22779387013802</c:v>
                </c:pt>
                <c:pt idx="5">
                  <c:v>46.22779387013802</c:v>
                </c:pt>
                <c:pt idx="6">
                  <c:v>46.22779387013802</c:v>
                </c:pt>
                <c:pt idx="7">
                  <c:v>46.22779387013802</c:v>
                </c:pt>
                <c:pt idx="8">
                  <c:v>46.22779387013802</c:v>
                </c:pt>
                <c:pt idx="9">
                  <c:v>46.22779387013802</c:v>
                </c:pt>
                <c:pt idx="10">
                  <c:v>46.22779387013802</c:v>
                </c:pt>
                <c:pt idx="11">
                  <c:v>46.22779387013802</c:v>
                </c:pt>
                <c:pt idx="12">
                  <c:v>46.22779387013802</c:v>
                </c:pt>
                <c:pt idx="13">
                  <c:v>46.22779387013802</c:v>
                </c:pt>
                <c:pt idx="14">
                  <c:v>46.22779387013802</c:v>
                </c:pt>
                <c:pt idx="15">
                  <c:v>46.22779387013802</c:v>
                </c:pt>
                <c:pt idx="16">
                  <c:v>46.22779387013802</c:v>
                </c:pt>
                <c:pt idx="17">
                  <c:v>46.22779387013802</c:v>
                </c:pt>
                <c:pt idx="18">
                  <c:v>46.22779387013802</c:v>
                </c:pt>
                <c:pt idx="19">
                  <c:v>46.22779387013802</c:v>
                </c:pt>
                <c:pt idx="20">
                  <c:v>46.22779387013802</c:v>
                </c:pt>
                <c:pt idx="21">
                  <c:v>46.22779387013802</c:v>
                </c:pt>
                <c:pt idx="22">
                  <c:v>46.22779387013802</c:v>
                </c:pt>
                <c:pt idx="23">
                  <c:v>46.22779387013802</c:v>
                </c:pt>
                <c:pt idx="24">
                  <c:v>46.22779387013802</c:v>
                </c:pt>
                <c:pt idx="25">
                  <c:v>46.22779387013802</c:v>
                </c:pt>
                <c:pt idx="26">
                  <c:v>46.22779387013802</c:v>
                </c:pt>
                <c:pt idx="27">
                  <c:v>46.22779387013802</c:v>
                </c:pt>
                <c:pt idx="28">
                  <c:v>46.22779387013802</c:v>
                </c:pt>
                <c:pt idx="29">
                  <c:v>46.22779387013802</c:v>
                </c:pt>
                <c:pt idx="30">
                  <c:v>46.22779387013802</c:v>
                </c:pt>
                <c:pt idx="31">
                  <c:v>46.22779387013802</c:v>
                </c:pt>
                <c:pt idx="32">
                  <c:v>46.22779387013802</c:v>
                </c:pt>
                <c:pt idx="33">
                  <c:v>46.22779387013802</c:v>
                </c:pt>
                <c:pt idx="34">
                  <c:v>46.22779387013802</c:v>
                </c:pt>
                <c:pt idx="35">
                  <c:v>46.22779387013802</c:v>
                </c:pt>
                <c:pt idx="36">
                  <c:v>46.22779387013802</c:v>
                </c:pt>
                <c:pt idx="37">
                  <c:v>46.22779387013802</c:v>
                </c:pt>
                <c:pt idx="38">
                  <c:v>46.22779387013802</c:v>
                </c:pt>
                <c:pt idx="39">
                  <c:v>46.22779387013802</c:v>
                </c:pt>
                <c:pt idx="40">
                  <c:v>46.22779387013802</c:v>
                </c:pt>
                <c:pt idx="41">
                  <c:v>46.22779387013802</c:v>
                </c:pt>
                <c:pt idx="42">
                  <c:v>46.22779387013802</c:v>
                </c:pt>
                <c:pt idx="43">
                  <c:v>46.22779387013802</c:v>
                </c:pt>
                <c:pt idx="44">
                  <c:v>46.22779387013802</c:v>
                </c:pt>
                <c:pt idx="45">
                  <c:v>46.22779387013802</c:v>
                </c:pt>
                <c:pt idx="46">
                  <c:v>46.22779387013802</c:v>
                </c:pt>
                <c:pt idx="47">
                  <c:v>46.22779387013802</c:v>
                </c:pt>
                <c:pt idx="48">
                  <c:v>46.22779387013802</c:v>
                </c:pt>
                <c:pt idx="49">
                  <c:v>46.22779387013802</c:v>
                </c:pt>
                <c:pt idx="50">
                  <c:v>46.22779387013802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Feuil1!$J$32:$J$82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Feuil1!$I$32:$I$82</c:f>
              <c:numCache>
                <c:formatCode>General</c:formatCode>
                <c:ptCount val="51"/>
                <c:pt idx="0">
                  <c:v>97.72555624147179</c:v>
                </c:pt>
                <c:pt idx="1">
                  <c:v>97.72555624147179</c:v>
                </c:pt>
                <c:pt idx="2">
                  <c:v>97.72555624147179</c:v>
                </c:pt>
                <c:pt idx="3">
                  <c:v>97.72555624147179</c:v>
                </c:pt>
                <c:pt idx="4">
                  <c:v>97.72555624147179</c:v>
                </c:pt>
                <c:pt idx="5">
                  <c:v>97.72555624147179</c:v>
                </c:pt>
                <c:pt idx="6">
                  <c:v>97.72555624147179</c:v>
                </c:pt>
                <c:pt idx="7">
                  <c:v>97.72555624147179</c:v>
                </c:pt>
                <c:pt idx="8">
                  <c:v>97.72555624147179</c:v>
                </c:pt>
                <c:pt idx="9">
                  <c:v>97.72555624147179</c:v>
                </c:pt>
                <c:pt idx="10">
                  <c:v>97.72555624147179</c:v>
                </c:pt>
                <c:pt idx="11">
                  <c:v>97.72555624147179</c:v>
                </c:pt>
                <c:pt idx="12">
                  <c:v>97.72555624147179</c:v>
                </c:pt>
                <c:pt idx="13">
                  <c:v>97.72555624147179</c:v>
                </c:pt>
                <c:pt idx="14">
                  <c:v>97.72555624147179</c:v>
                </c:pt>
                <c:pt idx="15">
                  <c:v>97.72555624147179</c:v>
                </c:pt>
                <c:pt idx="16">
                  <c:v>97.72555624147179</c:v>
                </c:pt>
                <c:pt idx="17">
                  <c:v>97.72555624147179</c:v>
                </c:pt>
                <c:pt idx="18">
                  <c:v>97.72555624147179</c:v>
                </c:pt>
                <c:pt idx="19">
                  <c:v>97.72555624147179</c:v>
                </c:pt>
                <c:pt idx="20">
                  <c:v>97.72555624147179</c:v>
                </c:pt>
                <c:pt idx="21">
                  <c:v>97.72555624147179</c:v>
                </c:pt>
                <c:pt idx="22">
                  <c:v>97.72555624147179</c:v>
                </c:pt>
                <c:pt idx="23">
                  <c:v>97.72555624147179</c:v>
                </c:pt>
                <c:pt idx="24">
                  <c:v>97.72555624147179</c:v>
                </c:pt>
                <c:pt idx="25">
                  <c:v>97.72555624147179</c:v>
                </c:pt>
                <c:pt idx="26">
                  <c:v>97.72555624147179</c:v>
                </c:pt>
                <c:pt idx="27">
                  <c:v>97.72555624147179</c:v>
                </c:pt>
                <c:pt idx="28">
                  <c:v>97.72555624147179</c:v>
                </c:pt>
                <c:pt idx="29">
                  <c:v>97.72555624147179</c:v>
                </c:pt>
                <c:pt idx="30">
                  <c:v>97.72555624147179</c:v>
                </c:pt>
                <c:pt idx="31">
                  <c:v>97.72555624147179</c:v>
                </c:pt>
                <c:pt idx="32">
                  <c:v>97.72555624147179</c:v>
                </c:pt>
                <c:pt idx="33">
                  <c:v>97.72555624147179</c:v>
                </c:pt>
                <c:pt idx="34">
                  <c:v>97.72555624147179</c:v>
                </c:pt>
                <c:pt idx="35">
                  <c:v>97.72555624147179</c:v>
                </c:pt>
                <c:pt idx="36">
                  <c:v>97.72555624147179</c:v>
                </c:pt>
                <c:pt idx="37">
                  <c:v>97.72555624147179</c:v>
                </c:pt>
                <c:pt idx="38">
                  <c:v>97.72555624147179</c:v>
                </c:pt>
                <c:pt idx="39">
                  <c:v>97.72555624147179</c:v>
                </c:pt>
                <c:pt idx="40">
                  <c:v>97.72555624147179</c:v>
                </c:pt>
                <c:pt idx="41">
                  <c:v>97.72555624147179</c:v>
                </c:pt>
                <c:pt idx="42">
                  <c:v>97.72555624147179</c:v>
                </c:pt>
                <c:pt idx="43">
                  <c:v>97.72555624147179</c:v>
                </c:pt>
                <c:pt idx="44">
                  <c:v>97.72555624147179</c:v>
                </c:pt>
                <c:pt idx="45">
                  <c:v>97.72555624147179</c:v>
                </c:pt>
                <c:pt idx="46">
                  <c:v>97.72555624147179</c:v>
                </c:pt>
                <c:pt idx="47">
                  <c:v>97.72555624147179</c:v>
                </c:pt>
                <c:pt idx="48">
                  <c:v>97.72555624147179</c:v>
                </c:pt>
                <c:pt idx="49">
                  <c:v>97.72555624147179</c:v>
                </c:pt>
                <c:pt idx="50">
                  <c:v>97.72555624147179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057688"/>
        <c:axId val="2071051528"/>
      </c:lineChart>
      <c:catAx>
        <c:axId val="207105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71051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1051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107117045151965"/>
              <c:y val="0.41640581790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71057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HXMATH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Feuil1!$G$88:$G$93</c:f>
              <c:numCache>
                <c:formatCode>General</c:formatCode>
                <c:ptCount val="6"/>
                <c:pt idx="0">
                  <c:v>3.245781955805152</c:v>
                </c:pt>
                <c:pt idx="1">
                  <c:v>295.1672473867596</c:v>
                </c:pt>
                <c:pt idx="2">
                  <c:v>2.65409677554967</c:v>
                </c:pt>
                <c:pt idx="3">
                  <c:v>2.978723404255319</c:v>
                </c:pt>
                <c:pt idx="4">
                  <c:v>41.62820512820513</c:v>
                </c:pt>
                <c:pt idx="5">
                  <c:v>147.4593023255814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046696"/>
        <c:axId val="-2123052856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Feuil1!$H$88:$H$93</c:f>
              <c:numCache>
                <c:formatCode>General</c:formatCode>
                <c:ptCount val="6"/>
                <c:pt idx="0">
                  <c:v>82.18889282935937</c:v>
                </c:pt>
                <c:pt idx="1">
                  <c:v>82.18889282935937</c:v>
                </c:pt>
                <c:pt idx="2">
                  <c:v>82.18889282935937</c:v>
                </c:pt>
                <c:pt idx="3">
                  <c:v>82.18889282935937</c:v>
                </c:pt>
                <c:pt idx="4">
                  <c:v>82.18889282935937</c:v>
                </c:pt>
                <c:pt idx="5">
                  <c:v>82.18889282935937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Feuil1!$J$88:$J$93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Feuil1!$I$88:$I$93</c:f>
              <c:numCache>
                <c:formatCode>General</c:formatCode>
                <c:ptCount val="6"/>
                <c:pt idx="0">
                  <c:v>173.7473194412657</c:v>
                </c:pt>
                <c:pt idx="1">
                  <c:v>173.7473194412657</c:v>
                </c:pt>
                <c:pt idx="2">
                  <c:v>173.7473194412657</c:v>
                </c:pt>
                <c:pt idx="3">
                  <c:v>173.7473194412657</c:v>
                </c:pt>
                <c:pt idx="4">
                  <c:v>173.7473194412657</c:v>
                </c:pt>
                <c:pt idx="5">
                  <c:v>173.7473194412657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046696"/>
        <c:axId val="-2123052856"/>
      </c:lineChart>
      <c:catAx>
        <c:axId val="-212304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23052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3052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0910139855706442"/>
              <c:y val="0.392277131578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23046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FORMAT 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Feuil1!$G$99:$G$102</c:f>
              <c:numCache>
                <c:formatCode>General</c:formatCode>
                <c:ptCount val="4"/>
                <c:pt idx="0">
                  <c:v>2.731707317073171</c:v>
                </c:pt>
                <c:pt idx="1">
                  <c:v>1.489124359005517</c:v>
                </c:pt>
                <c:pt idx="2">
                  <c:v>0.899168144658032</c:v>
                </c:pt>
                <c:pt idx="3">
                  <c:v>18.45977011494253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999368"/>
        <c:axId val="207099320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Feuil1!$H$99:$H$102</c:f>
              <c:numCache>
                <c:formatCode>General</c:formatCode>
                <c:ptCount val="4"/>
                <c:pt idx="0">
                  <c:v>5.894942483919812</c:v>
                </c:pt>
                <c:pt idx="1">
                  <c:v>5.894942483919812</c:v>
                </c:pt>
                <c:pt idx="2">
                  <c:v>5.894942483919812</c:v>
                </c:pt>
                <c:pt idx="3">
                  <c:v>5.894942483919812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Feuil1!$J$99:$J$102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Feuil1!$I$99:$I$102</c:f>
              <c:numCache>
                <c:formatCode>General</c:formatCode>
                <c:ptCount val="4"/>
                <c:pt idx="0">
                  <c:v>12.46190841100648</c:v>
                </c:pt>
                <c:pt idx="1">
                  <c:v>12.46190841100648</c:v>
                </c:pt>
                <c:pt idx="2">
                  <c:v>12.46190841100648</c:v>
                </c:pt>
                <c:pt idx="3">
                  <c:v>12.46190841100648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999368"/>
        <c:axId val="2070993208"/>
      </c:lineChart>
      <c:catAx>
        <c:axId val="207099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70993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0993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70999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PROMISE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Feuil1!$G$107:$G$109</c:f>
              <c:numCache>
                <c:formatCode>General</c:formatCode>
                <c:ptCount val="3"/>
                <c:pt idx="0">
                  <c:v>0.627906976744186</c:v>
                </c:pt>
                <c:pt idx="1">
                  <c:v>1.041376668156567</c:v>
                </c:pt>
                <c:pt idx="2">
                  <c:v>19.87554585152839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167576"/>
        <c:axId val="-2071161432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Feuil1!$H$107:$H$109</c:f>
              <c:numCache>
                <c:formatCode>General</c:formatCode>
                <c:ptCount val="3"/>
                <c:pt idx="0">
                  <c:v>7.181609832143045</c:v>
                </c:pt>
                <c:pt idx="1">
                  <c:v>7.181609832143045</c:v>
                </c:pt>
                <c:pt idx="2">
                  <c:v>7.181609832143045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Feuil1!$J$107:$J$109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Feuil1!$I$107:$I$109</c:f>
              <c:numCache>
                <c:formatCode>General</c:formatCode>
                <c:ptCount val="3"/>
                <c:pt idx="0">
                  <c:v>15.1819231851504</c:v>
                </c:pt>
                <c:pt idx="1">
                  <c:v>15.1819231851504</c:v>
                </c:pt>
                <c:pt idx="2">
                  <c:v>15.1819231851504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67576"/>
        <c:axId val="-2071161432"/>
      </c:lineChart>
      <c:catAx>
        <c:axId val="-207116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7116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16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711675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CULTURE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Feuil1!$G$119:$G$122</c:f>
              <c:numCache>
                <c:formatCode>General</c:formatCode>
                <c:ptCount val="4"/>
                <c:pt idx="0">
                  <c:v>0.765182186234818</c:v>
                </c:pt>
                <c:pt idx="1">
                  <c:v>9.08156028368794</c:v>
                </c:pt>
                <c:pt idx="2">
                  <c:v>0.855106888361045</c:v>
                </c:pt>
                <c:pt idx="3">
                  <c:v>18.70752688172043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100248"/>
        <c:axId val="-2071094104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Feuil1!$H$119:$H$122</c:f>
              <c:numCache>
                <c:formatCode>General</c:formatCode>
                <c:ptCount val="4"/>
                <c:pt idx="0">
                  <c:v>7.352344060001057</c:v>
                </c:pt>
                <c:pt idx="1">
                  <c:v>7.352344060001057</c:v>
                </c:pt>
                <c:pt idx="2">
                  <c:v>7.352344060001057</c:v>
                </c:pt>
                <c:pt idx="3">
                  <c:v>7.352344060001057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Feuil1!$J$119:$J$122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Feuil1!$I$119:$I$122</c:f>
              <c:numCache>
                <c:formatCode>General</c:formatCode>
                <c:ptCount val="4"/>
                <c:pt idx="0">
                  <c:v>15.54285534284223</c:v>
                </c:pt>
                <c:pt idx="1">
                  <c:v>15.54285534284223</c:v>
                </c:pt>
                <c:pt idx="2">
                  <c:v>15.54285534284223</c:v>
                </c:pt>
                <c:pt idx="3">
                  <c:v>15.54285534284223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00248"/>
        <c:axId val="-2071094104"/>
      </c:lineChart>
      <c:catAx>
        <c:axId val="-207110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71094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094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71100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MATH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Feuil1!$G$128:$G$130</c:f>
              <c:numCache>
                <c:formatCode>General</c:formatCode>
                <c:ptCount val="3"/>
                <c:pt idx="0">
                  <c:v>3.12046465572026</c:v>
                </c:pt>
                <c:pt idx="1">
                  <c:v>2.751389992057188</c:v>
                </c:pt>
                <c:pt idx="2">
                  <c:v>519.168918918919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036072"/>
        <c:axId val="-207102992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Feuil1!$H$128:$H$130</c:f>
              <c:numCache>
                <c:formatCode>General</c:formatCode>
                <c:ptCount val="3"/>
                <c:pt idx="0">
                  <c:v>175.0135911888988</c:v>
                </c:pt>
                <c:pt idx="1">
                  <c:v>175.0135911888988</c:v>
                </c:pt>
                <c:pt idx="2">
                  <c:v>175.0135911888988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Feuil1!$J$128:$J$130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Feuil1!$I$128:$I$130</c:f>
              <c:numCache>
                <c:formatCode>General</c:formatCode>
                <c:ptCount val="3"/>
                <c:pt idx="0">
                  <c:v>369.978731773332</c:v>
                </c:pt>
                <c:pt idx="1">
                  <c:v>369.978731773332</c:v>
                </c:pt>
                <c:pt idx="2">
                  <c:v>369.978731773332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36072"/>
        <c:axId val="-2071029928"/>
      </c:lineChart>
      <c:catAx>
        <c:axId val="-207103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7102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02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71036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76200</xdr:colOff>
      <xdr:row>39</xdr:row>
      <xdr:rowOff>6350</xdr:rowOff>
    </xdr:from>
    <xdr:to>
      <xdr:col>64</xdr:col>
      <xdr:colOff>469900</xdr:colOff>
      <xdr:row>64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965200</xdr:colOff>
      <xdr:row>31</xdr:row>
      <xdr:rowOff>152400</xdr:rowOff>
    </xdr:from>
    <xdr:to>
      <xdr:col>35</xdr:col>
      <xdr:colOff>609600</xdr:colOff>
      <xdr:row>59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127000</xdr:colOff>
      <xdr:row>3</xdr:row>
      <xdr:rowOff>88900</xdr:rowOff>
    </xdr:from>
    <xdr:to>
      <xdr:col>19</xdr:col>
      <xdr:colOff>457200</xdr:colOff>
      <xdr:row>27</xdr:row>
      <xdr:rowOff>165100</xdr:rowOff>
    </xdr:to>
    <xdr:graphicFrame macro="">
      <xdr:nvGraphicFramePr>
        <xdr:cNvPr id="4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165100</xdr:colOff>
      <xdr:row>32</xdr:row>
      <xdr:rowOff>0</xdr:rowOff>
    </xdr:from>
    <xdr:to>
      <xdr:col>19</xdr:col>
      <xdr:colOff>495300</xdr:colOff>
      <xdr:row>56</xdr:row>
      <xdr:rowOff>127000</xdr:rowOff>
    </xdr:to>
    <xdr:graphicFrame macro="">
      <xdr:nvGraphicFramePr>
        <xdr:cNvPr id="5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406400</xdr:colOff>
      <xdr:row>61</xdr:row>
      <xdr:rowOff>25400</xdr:rowOff>
    </xdr:from>
    <xdr:to>
      <xdr:col>19</xdr:col>
      <xdr:colOff>736600</xdr:colOff>
      <xdr:row>85</xdr:row>
      <xdr:rowOff>127000</xdr:rowOff>
    </xdr:to>
    <xdr:graphicFrame macro="">
      <xdr:nvGraphicFramePr>
        <xdr:cNvPr id="6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520700</xdr:colOff>
      <xdr:row>86</xdr:row>
      <xdr:rowOff>177800</xdr:rowOff>
    </xdr:from>
    <xdr:to>
      <xdr:col>19</xdr:col>
      <xdr:colOff>850900</xdr:colOff>
      <xdr:row>110</xdr:row>
      <xdr:rowOff>165100</xdr:rowOff>
    </xdr:to>
    <xdr:graphicFrame macro="">
      <xdr:nvGraphicFramePr>
        <xdr:cNvPr id="7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113</xdr:row>
      <xdr:rowOff>0</xdr:rowOff>
    </xdr:from>
    <xdr:to>
      <xdr:col>20</xdr:col>
      <xdr:colOff>292100</xdr:colOff>
      <xdr:row>136</xdr:row>
      <xdr:rowOff>152400</xdr:rowOff>
    </xdr:to>
    <xdr:graphicFrame macro="">
      <xdr:nvGraphicFramePr>
        <xdr:cNvPr id="8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138</xdr:row>
      <xdr:rowOff>0</xdr:rowOff>
    </xdr:from>
    <xdr:to>
      <xdr:col>20</xdr:col>
      <xdr:colOff>292100</xdr:colOff>
      <xdr:row>162</xdr:row>
      <xdr:rowOff>88900</xdr:rowOff>
    </xdr:to>
    <xdr:graphicFrame macro="">
      <xdr:nvGraphicFramePr>
        <xdr:cNvPr id="9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163</xdr:row>
      <xdr:rowOff>0</xdr:rowOff>
    </xdr:from>
    <xdr:to>
      <xdr:col>20</xdr:col>
      <xdr:colOff>292100</xdr:colOff>
      <xdr:row>187</xdr:row>
      <xdr:rowOff>165100</xdr:rowOff>
    </xdr:to>
    <xdr:graphicFrame macro="">
      <xdr:nvGraphicFramePr>
        <xdr:cNvPr id="10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3.10_xmr_chart_invoic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tup Data"/>
      <sheetName val="Control Chart"/>
    </sheetNames>
    <sheetDataSet>
      <sheetData sheetId="0">
        <row r="43">
          <cell r="B43">
            <v>1</v>
          </cell>
        </row>
        <row r="44">
          <cell r="B44">
            <v>2</v>
          </cell>
        </row>
        <row r="45">
          <cell r="B45">
            <v>3</v>
          </cell>
        </row>
        <row r="46">
          <cell r="B46">
            <v>4</v>
          </cell>
        </row>
        <row r="47">
          <cell r="B47">
            <v>5</v>
          </cell>
        </row>
        <row r="48">
          <cell r="B48">
            <v>6</v>
          </cell>
        </row>
        <row r="49">
          <cell r="B49">
            <v>7</v>
          </cell>
        </row>
        <row r="50">
          <cell r="B50">
            <v>8</v>
          </cell>
        </row>
        <row r="51">
          <cell r="B51">
            <v>9</v>
          </cell>
        </row>
        <row r="52">
          <cell r="B52">
            <v>10</v>
          </cell>
        </row>
        <row r="53">
          <cell r="B53">
            <v>11</v>
          </cell>
        </row>
        <row r="54">
          <cell r="B54">
            <v>12</v>
          </cell>
        </row>
        <row r="55">
          <cell r="B55">
            <v>13</v>
          </cell>
        </row>
        <row r="56">
          <cell r="B56">
            <v>14</v>
          </cell>
        </row>
        <row r="57">
          <cell r="B57">
            <v>15</v>
          </cell>
        </row>
        <row r="58">
          <cell r="B58">
            <v>16</v>
          </cell>
        </row>
        <row r="59">
          <cell r="B59">
            <v>17</v>
          </cell>
        </row>
        <row r="60">
          <cell r="B60">
            <v>18</v>
          </cell>
        </row>
        <row r="61">
          <cell r="B61">
            <v>19</v>
          </cell>
        </row>
        <row r="62">
          <cell r="B62">
            <v>20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J158"/>
  <sheetViews>
    <sheetView tabSelected="1" topLeftCell="I37" workbookViewId="0">
      <selection activeCell="U50" sqref="U50"/>
    </sheetView>
  </sheetViews>
  <sheetFormatPr baseColWidth="10" defaultRowHeight="15" x14ac:dyDescent="0"/>
  <cols>
    <col min="2" max="2" width="11.33203125" bestFit="1" customWidth="1"/>
    <col min="3" max="3" width="11" bestFit="1" customWidth="1"/>
    <col min="4" max="4" width="11.1640625" bestFit="1" customWidth="1"/>
    <col min="5" max="5" width="11" bestFit="1" customWidth="1"/>
    <col min="6" max="6" width="11.33203125" bestFit="1" customWidth="1"/>
    <col min="8" max="10" width="11" bestFit="1" customWidth="1"/>
    <col min="11" max="11" width="11.83203125" bestFit="1" customWidth="1"/>
    <col min="12" max="12" width="11" bestFit="1" customWidth="1"/>
    <col min="13" max="13" width="12.83203125" bestFit="1" customWidth="1"/>
    <col min="15" max="15" width="12.83203125" bestFit="1" customWidth="1"/>
    <col min="16" max="16" width="19.1640625" customWidth="1"/>
    <col min="20" max="20" width="11.5" customWidth="1"/>
    <col min="21" max="21" width="15.83203125" customWidth="1"/>
  </cols>
  <sheetData>
    <row r="6" spans="1:62" ht="16">
      <c r="A6" s="4"/>
      <c r="B6" s="1" t="s">
        <v>5</v>
      </c>
      <c r="C6" s="1"/>
      <c r="D6" s="1"/>
      <c r="E6" s="4"/>
      <c r="F6" s="4"/>
    </row>
    <row r="7" spans="1:62" ht="16">
      <c r="A7" s="4">
        <v>1000000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4" t="s">
        <v>109</v>
      </c>
      <c r="H7" s="1" t="s">
        <v>110</v>
      </c>
      <c r="I7" s="1" t="s">
        <v>111</v>
      </c>
      <c r="J7" s="1" t="s">
        <v>112</v>
      </c>
      <c r="AQ7" s="2" t="s">
        <v>17</v>
      </c>
      <c r="AR7" s="2"/>
    </row>
    <row r="8" spans="1:62" ht="16">
      <c r="A8" s="4"/>
      <c r="B8" s="4">
        <v>1</v>
      </c>
      <c r="C8" s="4">
        <v>2.1626794258373203</v>
      </c>
      <c r="D8" s="4">
        <v>1.8229665071770333</v>
      </c>
      <c r="E8" s="4">
        <v>3.7320574162679425</v>
      </c>
      <c r="F8" s="4">
        <v>28.703349282296649</v>
      </c>
      <c r="G8" s="4">
        <f t="shared" ref="G8:G26" si="0">MAX(B8:F8)-MIN(B8:F8)</f>
        <v>27.703349282296649</v>
      </c>
      <c r="H8" s="4">
        <f t="shared" ref="H8:H26" si="1">$G$27</f>
        <v>18.191368469642828</v>
      </c>
      <c r="I8">
        <f>H8*2.114</f>
        <v>38.456552944824935</v>
      </c>
      <c r="J8">
        <v>0</v>
      </c>
      <c r="AA8" s="1" t="s">
        <v>1</v>
      </c>
      <c r="AC8" t="s">
        <v>0</v>
      </c>
      <c r="AE8" s="1" t="s">
        <v>108</v>
      </c>
      <c r="AF8" s="1"/>
      <c r="AG8" s="1" t="s">
        <v>3</v>
      </c>
      <c r="AH8" s="1"/>
      <c r="AI8" t="s">
        <v>4</v>
      </c>
      <c r="AQ8" s="2" t="s">
        <v>22</v>
      </c>
      <c r="AR8" s="3"/>
      <c r="AU8" t="s">
        <v>1</v>
      </c>
      <c r="AY8" t="s">
        <v>2</v>
      </c>
      <c r="BC8" t="s">
        <v>3</v>
      </c>
      <c r="BG8" t="s">
        <v>4</v>
      </c>
    </row>
    <row r="9" spans="1:62" ht="16">
      <c r="A9" s="4"/>
      <c r="B9" s="4">
        <v>1</v>
      </c>
      <c r="C9" s="4">
        <v>0.87969924812030065</v>
      </c>
      <c r="D9" s="4">
        <v>1.2593984962406015</v>
      </c>
      <c r="E9" s="4">
        <v>0.7857142857142857</v>
      </c>
      <c r="F9" s="4">
        <v>3.3571428571428572</v>
      </c>
      <c r="G9" s="4">
        <f t="shared" si="0"/>
        <v>2.5714285714285716</v>
      </c>
      <c r="H9" s="4">
        <f t="shared" si="1"/>
        <v>18.191368469642828</v>
      </c>
      <c r="I9">
        <f t="shared" ref="I9:I25" si="2">H9*2.114</f>
        <v>38.456552944824935</v>
      </c>
      <c r="J9">
        <v>0</v>
      </c>
      <c r="AA9" t="s">
        <v>89</v>
      </c>
      <c r="AB9" t="s">
        <v>90</v>
      </c>
      <c r="AC9" t="s">
        <v>89</v>
      </c>
      <c r="AD9" t="s">
        <v>90</v>
      </c>
      <c r="AE9" t="s">
        <v>89</v>
      </c>
      <c r="AF9" t="s">
        <v>90</v>
      </c>
      <c r="AG9" t="s">
        <v>89</v>
      </c>
      <c r="AH9" t="s">
        <v>90</v>
      </c>
      <c r="AI9" t="s">
        <v>89</v>
      </c>
      <c r="AJ9" t="s">
        <v>90</v>
      </c>
      <c r="AQ9" s="2" t="s">
        <v>23</v>
      </c>
      <c r="AR9" s="3" t="s">
        <v>24</v>
      </c>
      <c r="AS9" t="s">
        <v>25</v>
      </c>
      <c r="AT9" t="s">
        <v>26</v>
      </c>
      <c r="AU9" t="s">
        <v>23</v>
      </c>
      <c r="AV9" t="s">
        <v>24</v>
      </c>
      <c r="AW9" t="s">
        <v>25</v>
      </c>
      <c r="AX9" t="s">
        <v>26</v>
      </c>
      <c r="AY9" t="s">
        <v>23</v>
      </c>
      <c r="AZ9" t="s">
        <v>24</v>
      </c>
      <c r="BA9" t="s">
        <v>25</v>
      </c>
      <c r="BB9" t="s">
        <v>26</v>
      </c>
      <c r="BC9" t="s">
        <v>23</v>
      </c>
      <c r="BD9" t="s">
        <v>24</v>
      </c>
      <c r="BE9" t="s">
        <v>25</v>
      </c>
      <c r="BF9" t="s">
        <v>26</v>
      </c>
      <c r="BG9" t="s">
        <v>23</v>
      </c>
      <c r="BH9" t="s">
        <v>24</v>
      </c>
      <c r="BI9" t="s">
        <v>25</v>
      </c>
      <c r="BJ9" t="s">
        <v>26</v>
      </c>
    </row>
    <row r="10" spans="1:62">
      <c r="A10" s="4"/>
      <c r="B10" s="4">
        <v>1</v>
      </c>
      <c r="C10" s="4">
        <v>1.4725536992840096</v>
      </c>
      <c r="D10" s="4">
        <v>0.84486873508353222</v>
      </c>
      <c r="E10" s="4">
        <v>1.7780429594272076</v>
      </c>
      <c r="F10" s="4">
        <v>0.47255369928400953</v>
      </c>
      <c r="G10" s="4">
        <f t="shared" si="0"/>
        <v>1.305489260143198</v>
      </c>
      <c r="H10" s="4">
        <f t="shared" si="1"/>
        <v>18.191368469642828</v>
      </c>
      <c r="I10">
        <f t="shared" si="2"/>
        <v>38.456552944824935</v>
      </c>
      <c r="J10">
        <v>0</v>
      </c>
      <c r="R10" s="8" t="s">
        <v>28</v>
      </c>
      <c r="S10" s="8" t="s">
        <v>29</v>
      </c>
      <c r="T10" s="9" t="s">
        <v>30</v>
      </c>
      <c r="U10" s="9" t="s">
        <v>29</v>
      </c>
      <c r="V10" s="9" t="s">
        <v>30</v>
      </c>
      <c r="W10" s="9" t="s">
        <v>29</v>
      </c>
      <c r="X10" s="9" t="s">
        <v>30</v>
      </c>
      <c r="Z10" t="s">
        <v>85</v>
      </c>
      <c r="AA10" s="16">
        <v>900.7</v>
      </c>
      <c r="AB10" t="s">
        <v>88</v>
      </c>
      <c r="AC10" s="16">
        <v>1362.5548799999999</v>
      </c>
      <c r="AD10" s="20">
        <f>AC10/AA10</f>
        <v>1.512773265238148</v>
      </c>
      <c r="AE10" s="16">
        <v>2275.4918400000001</v>
      </c>
      <c r="AF10" s="20" t="s">
        <v>92</v>
      </c>
      <c r="AG10" s="16">
        <v>1283.3095679999999</v>
      </c>
      <c r="AH10" s="20" t="s">
        <v>98</v>
      </c>
      <c r="AI10" s="16">
        <v>758.788096</v>
      </c>
      <c r="AJ10" s="20" t="s">
        <v>100</v>
      </c>
      <c r="AM10" s="7"/>
      <c r="AQ10" s="2">
        <f>AVERAGEA(B8:B26)</f>
        <v>1</v>
      </c>
      <c r="AR10" s="2">
        <f>_xlfn.STDEV.S(B8:B26)</f>
        <v>0</v>
      </c>
      <c r="AS10">
        <f>MIN(B8:B26)</f>
        <v>1</v>
      </c>
      <c r="AT10">
        <f>MAX(B8:B26)</f>
        <v>1</v>
      </c>
      <c r="AU10">
        <f>AVERAGEA(C8:C26)</f>
        <v>1.5970399381466802</v>
      </c>
      <c r="AV10">
        <f>_xlfn.STDEV.S(C8:C26)</f>
        <v>1.0899465408726927</v>
      </c>
      <c r="AW10">
        <f>MIN(C8:C26)</f>
        <v>0.30858190501406257</v>
      </c>
      <c r="AX10">
        <f>MAX(C8:C26)</f>
        <v>4.3076923076923075</v>
      </c>
      <c r="AY10">
        <f>AVERAGEA(D8:D26)</f>
        <v>1.6449782834201938</v>
      </c>
      <c r="AZ10">
        <f>_xlfn.STDEV.S(D8:D26)</f>
        <v>1.3352523680151935</v>
      </c>
      <c r="BA10">
        <f>MIN(D8:D26)</f>
        <v>0.23668639053254442</v>
      </c>
      <c r="BB10">
        <f>MAX(D8:D26)</f>
        <v>6.1007194244604319</v>
      </c>
      <c r="BC10">
        <f>AVERAGEA(E8:E26)</f>
        <v>2.4263048444623889</v>
      </c>
      <c r="BD10">
        <f>_xlfn.STDEV.S(E8:E26)</f>
        <v>1.994088501026914</v>
      </c>
      <c r="BE10">
        <f>MIN(E8:E26)</f>
        <v>0.35318275154004108</v>
      </c>
      <c r="BF10">
        <f>MAX(E8:E26)</f>
        <v>7.2377777777777776</v>
      </c>
      <c r="BG10">
        <f>AVERAGEA(F8:F26)</f>
        <v>17.787815752478409</v>
      </c>
      <c r="BH10">
        <f>_xlfn.STDEV.S(F8:F26)</f>
        <v>32.013769777356423</v>
      </c>
      <c r="BI10">
        <f>MIN(F8:F26)</f>
        <v>0.47255369928400953</v>
      </c>
      <c r="BJ10">
        <f>MAX(F8:F26)</f>
        <v>109.69135802469135</v>
      </c>
    </row>
    <row r="11" spans="1:62">
      <c r="A11" s="4"/>
      <c r="B11" s="4">
        <v>1</v>
      </c>
      <c r="C11" s="4">
        <v>2.296116504854369</v>
      </c>
      <c r="D11" s="4">
        <v>1.470873786407767</v>
      </c>
      <c r="E11" s="4">
        <v>3.5970873786407771</v>
      </c>
      <c r="F11" s="4">
        <v>82.461165048543691</v>
      </c>
      <c r="G11" s="4">
        <f t="shared" si="0"/>
        <v>81.461165048543691</v>
      </c>
      <c r="H11" s="4">
        <f t="shared" si="1"/>
        <v>18.191368469642828</v>
      </c>
      <c r="I11">
        <f t="shared" si="2"/>
        <v>38.456552944824935</v>
      </c>
      <c r="J11">
        <v>0</v>
      </c>
      <c r="R11" s="8" t="s">
        <v>15</v>
      </c>
      <c r="S11" t="s">
        <v>31</v>
      </c>
      <c r="T11" s="13">
        <v>10.189893680000001</v>
      </c>
      <c r="U11" s="2" t="s">
        <v>32</v>
      </c>
      <c r="V11" s="13">
        <v>1.2251950110000001</v>
      </c>
      <c r="W11" s="2" t="s">
        <v>33</v>
      </c>
      <c r="X11" s="13">
        <v>14.436624549999999</v>
      </c>
      <c r="Z11" t="s">
        <v>82</v>
      </c>
      <c r="AA11" s="16">
        <v>253.01</v>
      </c>
      <c r="AB11" t="s">
        <v>88</v>
      </c>
      <c r="AC11" s="16">
        <v>819.92499199999997</v>
      </c>
      <c r="AD11" s="20">
        <f t="shared" ref="AD11:AD15" si="3">AC11/AA11</f>
        <v>3.2406821548555391</v>
      </c>
      <c r="AE11" s="16">
        <v>923.99206400000003</v>
      </c>
      <c r="AF11" s="20" t="s">
        <v>93</v>
      </c>
      <c r="AG11" s="16">
        <v>327.60627199999999</v>
      </c>
      <c r="AH11" s="20" t="s">
        <v>99</v>
      </c>
      <c r="AI11" s="16">
        <v>2189.8649599999999</v>
      </c>
      <c r="AJ11" s="20" t="s">
        <v>103</v>
      </c>
      <c r="AM11" s="7"/>
      <c r="AQ11" s="5"/>
      <c r="AT11" s="6"/>
      <c r="AU11" s="6"/>
      <c r="AV11" s="6"/>
      <c r="AW11" s="2"/>
    </row>
    <row r="12" spans="1:62">
      <c r="A12" s="4"/>
      <c r="B12" s="4">
        <v>1</v>
      </c>
      <c r="C12" s="4">
        <v>3.0864197530864197</v>
      </c>
      <c r="D12" s="4">
        <v>1.8333333333333333</v>
      </c>
      <c r="E12" s="4">
        <v>4.5370370370370363</v>
      </c>
      <c r="F12" s="4">
        <v>109.69135802469135</v>
      </c>
      <c r="G12" s="4">
        <f t="shared" si="0"/>
        <v>108.69135802469135</v>
      </c>
      <c r="H12" s="4">
        <f t="shared" si="1"/>
        <v>18.191368469642828</v>
      </c>
      <c r="I12">
        <f t="shared" si="2"/>
        <v>38.456552944824935</v>
      </c>
      <c r="J12">
        <v>0</v>
      </c>
      <c r="S12" t="s">
        <v>34</v>
      </c>
      <c r="T12" s="13">
        <v>1.1737616689999999</v>
      </c>
      <c r="U12" s="2" t="s">
        <v>35</v>
      </c>
      <c r="V12" s="13">
        <v>1.9452365</v>
      </c>
      <c r="W12" s="2" t="s">
        <v>36</v>
      </c>
      <c r="X12" s="13">
        <v>1.133062733</v>
      </c>
      <c r="Z12" t="s">
        <v>83</v>
      </c>
      <c r="AA12" s="16">
        <v>303.08999999999997</v>
      </c>
      <c r="AB12" t="s">
        <v>88</v>
      </c>
      <c r="AC12" s="16">
        <v>768.22118399999999</v>
      </c>
      <c r="AD12" s="20">
        <f t="shared" si="3"/>
        <v>2.5346305849747601</v>
      </c>
      <c r="AE12" s="16">
        <v>618.42227200000002</v>
      </c>
      <c r="AF12" s="20" t="s">
        <v>94</v>
      </c>
      <c r="AG12" s="16">
        <v>235.75347199999999</v>
      </c>
      <c r="AH12" s="20" t="s">
        <v>100</v>
      </c>
      <c r="AI12" s="16">
        <v>1237.151744</v>
      </c>
      <c r="AJ12" s="20" t="s">
        <v>104</v>
      </c>
      <c r="AM12" s="7"/>
      <c r="AQ12" s="5"/>
      <c r="AT12" s="6"/>
      <c r="AU12" s="6"/>
      <c r="AV12" s="6"/>
      <c r="AW12" s="2"/>
    </row>
    <row r="13" spans="1:62">
      <c r="A13" s="4"/>
      <c r="B13" s="4">
        <v>1</v>
      </c>
      <c r="C13" s="17">
        <v>0.66103921480212235</v>
      </c>
      <c r="D13" s="17">
        <v>1.6700184876223116</v>
      </c>
      <c r="E13" s="17">
        <v>0.94184064571402804</v>
      </c>
      <c r="F13" s="17">
        <v>0.55688626354631676</v>
      </c>
      <c r="G13" s="4">
        <f t="shared" si="0"/>
        <v>1.1131322240759949</v>
      </c>
      <c r="H13" s="4">
        <f t="shared" si="1"/>
        <v>18.191368469642828</v>
      </c>
      <c r="I13">
        <f t="shared" si="2"/>
        <v>38.456552944824935</v>
      </c>
      <c r="J13">
        <v>0</v>
      </c>
      <c r="S13" t="s">
        <v>37</v>
      </c>
      <c r="T13" s="13">
        <v>0.88614098799999996</v>
      </c>
      <c r="U13" s="2" t="s">
        <v>38</v>
      </c>
      <c r="V13" s="13">
        <v>1.271946834</v>
      </c>
      <c r="W13" s="2" t="s">
        <v>39</v>
      </c>
      <c r="X13" s="13">
        <v>0.72170194899999995</v>
      </c>
      <c r="Z13" t="s">
        <v>86</v>
      </c>
      <c r="AA13" s="16">
        <v>104</v>
      </c>
      <c r="AB13" t="s">
        <v>88</v>
      </c>
      <c r="AC13" s="16">
        <v>335.50335999999999</v>
      </c>
      <c r="AD13" s="20">
        <f t="shared" si="3"/>
        <v>3.225993846153846</v>
      </c>
      <c r="AE13" s="16">
        <v>296.43161600000002</v>
      </c>
      <c r="AF13" s="20" t="s">
        <v>95</v>
      </c>
      <c r="AG13" s="16">
        <v>156.40985599999999</v>
      </c>
      <c r="AH13" s="20" t="s">
        <v>91</v>
      </c>
      <c r="AI13" s="16">
        <v>1192.9804799999999</v>
      </c>
      <c r="AJ13" s="20" t="s">
        <v>105</v>
      </c>
      <c r="AM13" s="7"/>
      <c r="AQ13" s="5"/>
      <c r="AT13" s="6"/>
      <c r="AU13" s="6"/>
      <c r="AV13" s="6"/>
      <c r="AW13" s="2"/>
    </row>
    <row r="14" spans="1:62">
      <c r="A14" s="4"/>
      <c r="B14" s="4">
        <v>1</v>
      </c>
      <c r="C14" s="4">
        <v>1.4355555555555555</v>
      </c>
      <c r="D14" s="4">
        <v>1.3422222222222224</v>
      </c>
      <c r="E14" s="4">
        <v>7.2377777777777776</v>
      </c>
      <c r="F14" s="4">
        <v>16.293333333333333</v>
      </c>
      <c r="G14" s="4">
        <f t="shared" si="0"/>
        <v>15.293333333333333</v>
      </c>
      <c r="H14" s="4">
        <f t="shared" si="1"/>
        <v>18.191368469642828</v>
      </c>
      <c r="I14">
        <f t="shared" si="2"/>
        <v>38.456552944824935</v>
      </c>
      <c r="J14">
        <v>0</v>
      </c>
      <c r="S14" t="s">
        <v>40</v>
      </c>
      <c r="T14" s="13">
        <v>30.338920479999999</v>
      </c>
      <c r="U14" s="2" t="s">
        <v>41</v>
      </c>
      <c r="V14" s="13">
        <v>0.57485721999999995</v>
      </c>
      <c r="W14" s="2" t="s">
        <v>42</v>
      </c>
      <c r="X14" s="13">
        <v>0.97106131100000004</v>
      </c>
      <c r="Z14" t="s">
        <v>87</v>
      </c>
      <c r="AA14" s="16">
        <v>111.68</v>
      </c>
      <c r="AB14" t="s">
        <v>88</v>
      </c>
      <c r="AC14" s="16">
        <v>389.72620799999999</v>
      </c>
      <c r="AD14" s="20">
        <f t="shared" si="3"/>
        <v>3.4896687679083089</v>
      </c>
      <c r="AE14" s="16">
        <v>273.12128000000001</v>
      </c>
      <c r="AF14" s="20" t="s">
        <v>96</v>
      </c>
      <c r="AG14" s="16">
        <v>136.48691199999999</v>
      </c>
      <c r="AH14" s="20" t="s">
        <v>101</v>
      </c>
      <c r="AI14" s="16">
        <v>1146.052608</v>
      </c>
      <c r="AJ14" s="20" t="s">
        <v>106</v>
      </c>
      <c r="AM14" s="7"/>
      <c r="AQ14" s="5"/>
      <c r="AT14" s="6"/>
      <c r="AU14" s="6"/>
      <c r="AV14" s="6"/>
      <c r="AW14" s="2"/>
    </row>
    <row r="15" spans="1:62">
      <c r="A15" s="4"/>
      <c r="B15" s="4">
        <v>1</v>
      </c>
      <c r="C15" s="4">
        <v>3.3093525179856118</v>
      </c>
      <c r="D15" s="4">
        <v>6.1007194244604319</v>
      </c>
      <c r="E15" s="4">
        <v>5.1151079136690658</v>
      </c>
      <c r="F15" s="4">
        <v>1.8057553956834531</v>
      </c>
      <c r="G15" s="4">
        <f t="shared" si="0"/>
        <v>5.1007194244604319</v>
      </c>
      <c r="H15" s="4">
        <f t="shared" si="1"/>
        <v>18.191368469642828</v>
      </c>
      <c r="I15">
        <f t="shared" si="2"/>
        <v>38.456552944824935</v>
      </c>
      <c r="J15">
        <v>0</v>
      </c>
      <c r="S15" t="s">
        <v>43</v>
      </c>
      <c r="T15" s="13">
        <v>31.787448569999999</v>
      </c>
      <c r="U15" s="2" t="s">
        <v>44</v>
      </c>
      <c r="V15" s="13">
        <v>1.1104066379999999</v>
      </c>
      <c r="W15" s="2" t="s">
        <v>45</v>
      </c>
      <c r="X15" s="16">
        <v>777.32284140000002</v>
      </c>
      <c r="Z15" t="s">
        <v>84</v>
      </c>
      <c r="AA15" s="16">
        <v>493.66</v>
      </c>
      <c r="AB15" t="s">
        <v>88</v>
      </c>
      <c r="AC15" s="16">
        <v>831.44294400000001</v>
      </c>
      <c r="AD15" s="20">
        <f t="shared" si="3"/>
        <v>1.6842420775432483</v>
      </c>
      <c r="AE15" s="16">
        <v>1492.9715200000001</v>
      </c>
      <c r="AF15" s="20" t="s">
        <v>97</v>
      </c>
      <c r="AG15" s="16">
        <v>806.33036800000002</v>
      </c>
      <c r="AH15" s="20" t="s">
        <v>102</v>
      </c>
      <c r="AI15" s="16">
        <v>3088.1546239999998</v>
      </c>
      <c r="AJ15" s="20" t="s">
        <v>107</v>
      </c>
      <c r="AM15" s="7"/>
      <c r="AQ15" s="5"/>
      <c r="AT15" s="6"/>
      <c r="AU15" s="6"/>
      <c r="AV15" s="6"/>
      <c r="AW15" s="2"/>
    </row>
    <row r="16" spans="1:62">
      <c r="A16" s="4"/>
      <c r="B16" s="4">
        <v>1</v>
      </c>
      <c r="C16" s="4">
        <v>0.48364485981308408</v>
      </c>
      <c r="D16" s="4">
        <v>0.79439252336448607</v>
      </c>
      <c r="E16" s="4">
        <v>3.2406542056074765</v>
      </c>
      <c r="F16" s="4">
        <v>0.91588785046728971</v>
      </c>
      <c r="G16" s="4">
        <f t="shared" si="0"/>
        <v>2.7570093457943923</v>
      </c>
      <c r="H16" s="4">
        <f t="shared" si="1"/>
        <v>18.191368469642828</v>
      </c>
      <c r="I16">
        <f t="shared" si="2"/>
        <v>38.456552944824935</v>
      </c>
      <c r="J16">
        <v>0</v>
      </c>
      <c r="S16" t="s">
        <v>46</v>
      </c>
      <c r="T16" s="16">
        <v>593.04675850000001</v>
      </c>
      <c r="U16" s="2" t="s">
        <v>47</v>
      </c>
      <c r="V16" s="13">
        <v>0.457699364</v>
      </c>
      <c r="W16" s="2"/>
      <c r="X16" s="10"/>
      <c r="AD16" s="2"/>
      <c r="AE16" s="2"/>
      <c r="AF16" s="2"/>
      <c r="AG16" s="2"/>
      <c r="AH16" s="2"/>
      <c r="AI16" s="2"/>
      <c r="AQ16" s="5"/>
      <c r="AT16" s="6"/>
      <c r="AU16" s="6"/>
      <c r="AV16" s="6"/>
      <c r="AW16" s="2"/>
    </row>
    <row r="17" spans="1:59">
      <c r="A17" s="4"/>
      <c r="B17" s="4">
        <v>1</v>
      </c>
      <c r="C17" s="4">
        <v>1.7633136094674555</v>
      </c>
      <c r="D17" s="4">
        <v>0.23668639053254442</v>
      </c>
      <c r="E17" s="4">
        <v>5.0414201183431953</v>
      </c>
      <c r="F17" s="4">
        <v>1.6745562130177516</v>
      </c>
      <c r="G17" s="4">
        <f t="shared" si="0"/>
        <v>4.8047337278106506</v>
      </c>
      <c r="H17" s="4">
        <f t="shared" si="1"/>
        <v>18.191368469642828</v>
      </c>
      <c r="I17">
        <f t="shared" si="2"/>
        <v>38.456552944824935</v>
      </c>
      <c r="J17">
        <v>0</v>
      </c>
      <c r="S17" t="s">
        <v>48</v>
      </c>
      <c r="T17" s="13">
        <v>12.14154875</v>
      </c>
      <c r="U17" s="2" t="s">
        <v>49</v>
      </c>
      <c r="V17" s="13">
        <v>45.900963500000003</v>
      </c>
      <c r="W17" s="2"/>
      <c r="X17" s="10"/>
      <c r="AQ17" s="5"/>
      <c r="AT17" s="6"/>
      <c r="AU17" s="6"/>
      <c r="AV17" s="6"/>
      <c r="AW17" s="2"/>
    </row>
    <row r="18" spans="1:59">
      <c r="A18" s="4"/>
      <c r="B18" s="4">
        <v>1</v>
      </c>
      <c r="C18" s="4">
        <v>0.35934291581108829</v>
      </c>
      <c r="D18" s="4">
        <v>0.3059548254620123</v>
      </c>
      <c r="E18" s="4">
        <v>0.35318275154004108</v>
      </c>
      <c r="F18" s="4">
        <v>0.56878850102669409</v>
      </c>
      <c r="G18" s="4">
        <f t="shared" si="0"/>
        <v>0.69404517453798764</v>
      </c>
      <c r="H18" s="4">
        <f t="shared" si="1"/>
        <v>18.191368469642828</v>
      </c>
      <c r="I18">
        <f t="shared" si="2"/>
        <v>38.456552944824935</v>
      </c>
      <c r="J18">
        <v>0</v>
      </c>
      <c r="R18" s="8" t="s">
        <v>16</v>
      </c>
      <c r="S18" t="s">
        <v>31</v>
      </c>
      <c r="T18" s="13">
        <v>1.403980107</v>
      </c>
      <c r="U18" s="2" t="s">
        <v>42</v>
      </c>
      <c r="V18" s="13">
        <v>0.99579817000000004</v>
      </c>
      <c r="W18" s="2" t="s">
        <v>50</v>
      </c>
      <c r="X18" s="13">
        <v>14.130003800000001</v>
      </c>
      <c r="AQ18" s="5"/>
      <c r="AT18" s="6"/>
      <c r="AU18" s="6"/>
      <c r="AV18" s="6"/>
      <c r="AW18" s="2"/>
    </row>
    <row r="19" spans="1:59" ht="16">
      <c r="A19" s="4"/>
      <c r="B19" s="4">
        <v>1</v>
      </c>
      <c r="C19" s="4">
        <v>0.68870523415977969</v>
      </c>
      <c r="D19" s="4">
        <v>1.9669421487603307</v>
      </c>
      <c r="E19" s="4">
        <v>2.2451790633608817</v>
      </c>
      <c r="F19" s="4">
        <v>0.64462809917355368</v>
      </c>
      <c r="G19" s="4">
        <f t="shared" si="0"/>
        <v>1.6005509641873279</v>
      </c>
      <c r="H19" s="4">
        <f t="shared" si="1"/>
        <v>18.191368469642828</v>
      </c>
      <c r="I19">
        <f t="shared" si="2"/>
        <v>38.456552944824935</v>
      </c>
      <c r="J19">
        <v>0</v>
      </c>
      <c r="S19" t="s">
        <v>34</v>
      </c>
      <c r="T19" s="13">
        <v>1.167344191</v>
      </c>
      <c r="U19" s="2" t="s">
        <v>45</v>
      </c>
      <c r="V19" s="13">
        <v>20.370857860000001</v>
      </c>
      <c r="W19" s="2" t="s">
        <v>51</v>
      </c>
      <c r="X19" s="13">
        <v>32.407139829999998</v>
      </c>
      <c r="AA19" s="1" t="s">
        <v>0</v>
      </c>
      <c r="AB19" s="1" t="s">
        <v>1</v>
      </c>
      <c r="AC19" s="1" t="s">
        <v>2</v>
      </c>
      <c r="AD19" s="1" t="s">
        <v>3</v>
      </c>
      <c r="AE19" s="1" t="s">
        <v>4</v>
      </c>
      <c r="AQ19" s="5"/>
      <c r="AR19" s="6"/>
      <c r="AS19" s="6"/>
      <c r="AT19" s="6"/>
      <c r="AU19" s="6"/>
      <c r="AV19" s="6"/>
      <c r="AW19" s="2"/>
    </row>
    <row r="20" spans="1:59" ht="16">
      <c r="A20" s="4"/>
      <c r="B20" s="4">
        <v>1</v>
      </c>
      <c r="C20" s="4">
        <v>1.554112554112554</v>
      </c>
      <c r="D20" s="4">
        <v>1.7835497835497836</v>
      </c>
      <c r="E20" s="4">
        <v>0.54545454545454541</v>
      </c>
      <c r="F20" s="4">
        <v>1.1558441558441557</v>
      </c>
      <c r="G20" s="4">
        <f t="shared" si="0"/>
        <v>1.2380952380952381</v>
      </c>
      <c r="H20" s="4">
        <f t="shared" si="1"/>
        <v>18.191368469642828</v>
      </c>
      <c r="I20">
        <f t="shared" si="2"/>
        <v>38.456552944824935</v>
      </c>
      <c r="J20">
        <v>0</v>
      </c>
      <c r="S20" t="s">
        <v>37</v>
      </c>
      <c r="T20" s="13">
        <v>0.59679155699999997</v>
      </c>
      <c r="U20" s="2" t="s">
        <v>52</v>
      </c>
      <c r="V20" s="13">
        <v>128.22800649999999</v>
      </c>
      <c r="W20" s="2" t="s">
        <v>53</v>
      </c>
      <c r="X20" s="13">
        <v>22.717654400000001</v>
      </c>
      <c r="Z20" t="s">
        <v>85</v>
      </c>
      <c r="AA20" s="16">
        <v>1362.5548799999999</v>
      </c>
      <c r="AB20" s="16">
        <v>900.70220800000004</v>
      </c>
      <c r="AC20" s="16">
        <v>2275.4918400000001</v>
      </c>
      <c r="AD20" s="16">
        <v>1283.3095679999999</v>
      </c>
      <c r="AE20" s="16">
        <v>758.788096</v>
      </c>
      <c r="AQ20" s="5"/>
      <c r="AR20" s="6"/>
      <c r="AS20" s="6"/>
      <c r="AT20" s="3"/>
      <c r="AU20" s="2"/>
      <c r="AV20" s="6"/>
      <c r="AW20" s="2"/>
    </row>
    <row r="21" spans="1:59" ht="16">
      <c r="A21" s="4"/>
      <c r="B21" s="4">
        <v>1</v>
      </c>
      <c r="C21" s="4">
        <v>1.3249370277078085</v>
      </c>
      <c r="D21" s="4">
        <v>1.0025188916876575</v>
      </c>
      <c r="E21" s="4">
        <v>2.0302267002518892</v>
      </c>
      <c r="F21" s="4">
        <v>64.450881612090683</v>
      </c>
      <c r="G21" s="4">
        <f t="shared" si="0"/>
        <v>63.450881612090683</v>
      </c>
      <c r="H21" s="4">
        <f t="shared" si="1"/>
        <v>18.191368469642828</v>
      </c>
      <c r="I21">
        <f t="shared" si="2"/>
        <v>38.456552944824935</v>
      </c>
      <c r="J21">
        <v>0</v>
      </c>
      <c r="S21" t="s">
        <v>40</v>
      </c>
      <c r="T21" s="16">
        <v>403.15455470000001</v>
      </c>
      <c r="U21" s="2" t="s">
        <v>54</v>
      </c>
      <c r="V21" s="13">
        <v>24.379804490000001</v>
      </c>
      <c r="W21" s="2" t="s">
        <v>55</v>
      </c>
      <c r="X21" s="13">
        <v>2.1878614430000001</v>
      </c>
      <c r="Z21" t="s">
        <v>82</v>
      </c>
      <c r="AA21" s="16">
        <v>819.92499199999997</v>
      </c>
      <c r="AB21" s="16">
        <v>253.014016</v>
      </c>
      <c r="AC21" s="16">
        <v>923.99206400000003</v>
      </c>
      <c r="AD21" s="16">
        <v>327.60627199999999</v>
      </c>
      <c r="AE21" s="16">
        <v>2189.8649599999999</v>
      </c>
      <c r="AQ21" s="5"/>
      <c r="AR21" s="6"/>
      <c r="AS21" s="6"/>
      <c r="AT21" s="3"/>
      <c r="AU21" s="3"/>
      <c r="AV21" s="6"/>
      <c r="AW21" s="2"/>
    </row>
    <row r="22" spans="1:59">
      <c r="A22" s="4"/>
      <c r="B22" s="4">
        <v>1</v>
      </c>
      <c r="C22" s="4">
        <v>1.375</v>
      </c>
      <c r="D22" s="4">
        <v>0.6473214285714286</v>
      </c>
      <c r="E22" s="4">
        <v>1.6674107142857144</v>
      </c>
      <c r="F22" s="4">
        <v>18.743303571428573</v>
      </c>
      <c r="G22" s="4">
        <f t="shared" si="0"/>
        <v>18.095982142857146</v>
      </c>
      <c r="H22" s="4">
        <f t="shared" si="1"/>
        <v>18.191368469642828</v>
      </c>
      <c r="I22">
        <f t="shared" si="2"/>
        <v>38.456552944824935</v>
      </c>
      <c r="J22">
        <v>0</v>
      </c>
      <c r="S22" t="s">
        <v>43</v>
      </c>
      <c r="T22" s="13">
        <v>41.949688909999999</v>
      </c>
      <c r="U22" s="2" t="s">
        <v>56</v>
      </c>
      <c r="V22" s="13">
        <v>76.235906110000002</v>
      </c>
      <c r="W22" s="2" t="s">
        <v>57</v>
      </c>
      <c r="X22" s="13">
        <v>0.263554605</v>
      </c>
      <c r="Z22" t="s">
        <v>83</v>
      </c>
      <c r="AA22" s="16">
        <v>768.22118399999999</v>
      </c>
      <c r="AB22" s="16">
        <v>303.09990399999998</v>
      </c>
      <c r="AC22" s="16">
        <v>618.42227200000002</v>
      </c>
      <c r="AD22" s="16">
        <v>235.75347199999999</v>
      </c>
      <c r="AE22" s="16">
        <v>1237.151744</v>
      </c>
      <c r="AQ22" s="5"/>
      <c r="AR22" s="6"/>
      <c r="AS22" s="6"/>
      <c r="AT22" s="6"/>
      <c r="AU22" s="6"/>
      <c r="AV22" s="6"/>
      <c r="AW22" s="2"/>
    </row>
    <row r="23" spans="1:59">
      <c r="A23" s="4"/>
      <c r="B23" s="4">
        <v>1</v>
      </c>
      <c r="C23" s="4">
        <v>2.2070588235294122</v>
      </c>
      <c r="D23" s="4">
        <v>0.87764705882352945</v>
      </c>
      <c r="E23" s="4">
        <v>0.46588235294117647</v>
      </c>
      <c r="F23" s="4">
        <v>1.0094117647058825</v>
      </c>
      <c r="G23" s="4">
        <f t="shared" si="0"/>
        <v>1.7411764705882358</v>
      </c>
      <c r="H23" s="4">
        <f t="shared" si="1"/>
        <v>18.191368469642828</v>
      </c>
      <c r="I23">
        <f t="shared" si="2"/>
        <v>38.456552944824935</v>
      </c>
      <c r="J23">
        <v>0</v>
      </c>
      <c r="S23" t="s">
        <v>46</v>
      </c>
      <c r="T23" s="13">
        <v>203.5496957</v>
      </c>
      <c r="U23" s="2" t="s">
        <v>58</v>
      </c>
      <c r="V23" s="13">
        <v>18.815338359999998</v>
      </c>
      <c r="W23" s="2" t="s">
        <v>59</v>
      </c>
      <c r="X23" s="13">
        <v>126.2916781</v>
      </c>
      <c r="Z23" t="s">
        <v>86</v>
      </c>
      <c r="AA23" s="16">
        <v>335.50335999999999</v>
      </c>
      <c r="AB23" s="16">
        <v>104.009728</v>
      </c>
      <c r="AC23" s="16">
        <v>296.43161600000002</v>
      </c>
      <c r="AD23" s="16">
        <v>156.40985599999999</v>
      </c>
      <c r="AE23" s="16">
        <v>1192.9804799999999</v>
      </c>
      <c r="AQ23" s="5"/>
      <c r="AR23" s="6"/>
      <c r="AS23" s="6"/>
      <c r="AT23" s="6"/>
      <c r="AU23" s="6"/>
      <c r="AV23" s="6"/>
      <c r="AW23" s="2"/>
    </row>
    <row r="24" spans="1:59">
      <c r="A24" s="4"/>
      <c r="B24" s="4">
        <v>1</v>
      </c>
      <c r="C24" s="4">
        <v>4.3076923076923075</v>
      </c>
      <c r="D24" s="4">
        <v>3.4230769230769234</v>
      </c>
      <c r="E24" s="4">
        <v>1.9846153846153847</v>
      </c>
      <c r="F24" s="4">
        <v>1.653846153846154</v>
      </c>
      <c r="G24" s="4">
        <f t="shared" si="0"/>
        <v>3.3076923076923075</v>
      </c>
      <c r="H24" s="4">
        <f t="shared" si="1"/>
        <v>18.191368469642828</v>
      </c>
      <c r="I24">
        <f t="shared" si="2"/>
        <v>38.456552944824935</v>
      </c>
      <c r="J24">
        <v>0</v>
      </c>
      <c r="S24" t="s">
        <v>48</v>
      </c>
      <c r="T24" s="13">
        <v>19.694190819999999</v>
      </c>
      <c r="U24" s="2" t="s">
        <v>60</v>
      </c>
      <c r="V24" s="13">
        <v>72.010718580000002</v>
      </c>
      <c r="W24" s="2" t="s">
        <v>61</v>
      </c>
      <c r="X24" s="13">
        <v>31.012407700000001</v>
      </c>
      <c r="Z24" t="s">
        <v>87</v>
      </c>
      <c r="AA24" s="16">
        <v>389.72620799999999</v>
      </c>
      <c r="AB24" s="16">
        <v>111.68153599999999</v>
      </c>
      <c r="AC24" s="16">
        <v>273.12128000000001</v>
      </c>
      <c r="AD24" s="16">
        <v>136.48691199999999</v>
      </c>
      <c r="AE24" s="16">
        <v>1146.052608</v>
      </c>
      <c r="AQ24" s="5"/>
      <c r="AR24" s="6"/>
      <c r="AS24" s="6"/>
      <c r="AT24" s="6"/>
      <c r="AU24" s="6"/>
      <c r="AV24" s="6"/>
      <c r="AW24" s="2"/>
    </row>
    <row r="25" spans="1:59">
      <c r="A25" s="4"/>
      <c r="B25" s="4">
        <v>1</v>
      </c>
      <c r="C25" s="4">
        <v>0.66795366795366795</v>
      </c>
      <c r="D25" s="4">
        <v>2.7451737451737452</v>
      </c>
      <c r="E25" s="4">
        <v>0.40154440154440152</v>
      </c>
      <c r="F25" s="4">
        <v>1.1389961389961389</v>
      </c>
      <c r="G25" s="4">
        <f t="shared" si="0"/>
        <v>2.3436293436293436</v>
      </c>
      <c r="H25" s="4">
        <f t="shared" si="1"/>
        <v>18.191368469642828</v>
      </c>
      <c r="I25">
        <f t="shared" si="2"/>
        <v>38.456552944824935</v>
      </c>
      <c r="J25">
        <v>0</v>
      </c>
      <c r="S25" t="s">
        <v>32</v>
      </c>
      <c r="T25" s="13">
        <v>0.78141546699999997</v>
      </c>
      <c r="U25" s="2" t="s">
        <v>62</v>
      </c>
      <c r="V25" s="13">
        <v>0.21387631800000001</v>
      </c>
      <c r="W25" s="2" t="s">
        <v>63</v>
      </c>
      <c r="X25" s="13">
        <v>0.934397166</v>
      </c>
      <c r="Z25" t="s">
        <v>84</v>
      </c>
      <c r="AA25" s="16">
        <v>831.44294400000001</v>
      </c>
      <c r="AB25" s="16">
        <v>493.66630400000003</v>
      </c>
      <c r="AC25" s="16">
        <v>1492.9715200000001</v>
      </c>
      <c r="AD25" s="16">
        <v>806.33036800000002</v>
      </c>
      <c r="AE25" s="16">
        <v>3088.1546239999998</v>
      </c>
      <c r="AQ25" s="5"/>
      <c r="AR25" s="6"/>
      <c r="AS25" s="6"/>
      <c r="AT25" s="6"/>
      <c r="AU25" s="6"/>
      <c r="AV25" s="6"/>
      <c r="AW25" s="2"/>
    </row>
    <row r="26" spans="1:59">
      <c r="A26" s="4"/>
      <c r="B26" s="4">
        <v>1</v>
      </c>
      <c r="C26" s="17">
        <v>0.30858190501406257</v>
      </c>
      <c r="D26" s="17">
        <v>1.126922673434011</v>
      </c>
      <c r="E26" s="17">
        <v>0.3995563925925556</v>
      </c>
      <c r="F26" s="17">
        <v>2.6708113319712052</v>
      </c>
      <c r="G26" s="4">
        <f t="shared" si="0"/>
        <v>2.3622294269571427</v>
      </c>
      <c r="H26" s="4">
        <f t="shared" si="1"/>
        <v>18.191368469642828</v>
      </c>
      <c r="I26">
        <f>H26*2.114</f>
        <v>38.456552944824935</v>
      </c>
      <c r="J26">
        <v>0</v>
      </c>
      <c r="S26" t="s">
        <v>35</v>
      </c>
      <c r="T26" s="13">
        <v>30.411362449999999</v>
      </c>
      <c r="U26" s="2" t="s">
        <v>64</v>
      </c>
      <c r="V26" s="13">
        <v>2.2973218520000001</v>
      </c>
      <c r="W26" s="2" t="s">
        <v>65</v>
      </c>
      <c r="X26" s="13">
        <v>50.359054409999999</v>
      </c>
      <c r="Z26" s="2"/>
      <c r="AA26" s="4"/>
      <c r="AB26" s="4"/>
      <c r="AC26" s="4"/>
      <c r="AD26" s="4"/>
      <c r="AE26" s="4"/>
      <c r="AQ26" s="5"/>
      <c r="AR26" s="6"/>
      <c r="AS26" s="6"/>
      <c r="AT26" s="6"/>
      <c r="AU26" s="6"/>
      <c r="AV26" s="6"/>
      <c r="AW26" s="2"/>
    </row>
    <row r="27" spans="1:59">
      <c r="A27" s="4"/>
      <c r="B27" s="4"/>
      <c r="C27" s="4"/>
      <c r="D27" s="4"/>
      <c r="E27" s="4"/>
      <c r="F27" s="4"/>
      <c r="G27" s="4">
        <f>AVERAGE(G8:G26)</f>
        <v>18.191368469642828</v>
      </c>
      <c r="S27" t="s">
        <v>38</v>
      </c>
      <c r="T27" s="13">
        <v>57.187582740000003</v>
      </c>
      <c r="U27" s="2" t="s">
        <v>66</v>
      </c>
      <c r="V27" s="13">
        <v>101.5293322</v>
      </c>
      <c r="W27" s="2" t="s">
        <v>67</v>
      </c>
      <c r="X27" s="13">
        <v>12.559922670000001</v>
      </c>
      <c r="Z27" s="2"/>
      <c r="AA27" s="4"/>
      <c r="AB27" s="4"/>
      <c r="AC27" s="4"/>
      <c r="AD27" s="4"/>
      <c r="AE27" s="4"/>
      <c r="AQ27" s="5"/>
      <c r="AR27" s="6"/>
      <c r="AS27" s="6"/>
      <c r="AT27" s="6"/>
      <c r="AU27" s="6"/>
      <c r="AV27" s="6"/>
      <c r="AW27" s="2"/>
    </row>
    <row r="28" spans="1:59">
      <c r="A28" s="4"/>
      <c r="B28" s="4"/>
      <c r="C28" s="4"/>
      <c r="D28" s="4"/>
      <c r="E28" s="4"/>
      <c r="F28" s="4"/>
      <c r="S28" t="s">
        <v>41</v>
      </c>
      <c r="T28" s="13">
        <v>68.915707870000006</v>
      </c>
      <c r="U28" s="2" t="s">
        <v>68</v>
      </c>
      <c r="V28" s="13">
        <v>43.672289650000003</v>
      </c>
      <c r="W28" s="2" t="s">
        <v>69</v>
      </c>
      <c r="X28" s="13">
        <v>0.91222527200000003</v>
      </c>
      <c r="AA28" s="4"/>
      <c r="AB28" s="4"/>
      <c r="AC28" s="4"/>
      <c r="AD28" s="4"/>
      <c r="AE28" s="4"/>
      <c r="AQ28" s="5"/>
      <c r="AR28" s="6"/>
      <c r="AS28" s="6"/>
      <c r="AT28" s="6"/>
      <c r="AU28" s="6"/>
      <c r="AV28" s="6"/>
      <c r="AW28" s="2"/>
    </row>
    <row r="29" spans="1:59">
      <c r="A29" s="4"/>
      <c r="B29" s="4"/>
      <c r="C29" s="4"/>
      <c r="D29" s="4"/>
      <c r="E29" s="4"/>
      <c r="F29" s="4"/>
      <c r="S29" t="s">
        <v>44</v>
      </c>
      <c r="T29" s="13">
        <v>74.193850150000003</v>
      </c>
      <c r="U29" s="2" t="s">
        <v>70</v>
      </c>
      <c r="V29" s="13">
        <v>0.89602937400000005</v>
      </c>
      <c r="W29" s="2" t="s">
        <v>71</v>
      </c>
      <c r="X29" s="13">
        <v>27.281495490000001</v>
      </c>
      <c r="AA29" s="4"/>
      <c r="AB29" s="4"/>
      <c r="AC29" s="4"/>
      <c r="AD29" s="4"/>
      <c r="AE29" s="4"/>
      <c r="AQ29" s="2"/>
      <c r="AR29" s="2"/>
      <c r="AS29" s="2"/>
      <c r="AT29" s="6"/>
      <c r="AU29" s="6"/>
      <c r="AV29" s="2"/>
      <c r="AW29" s="2"/>
    </row>
    <row r="30" spans="1:59" ht="16">
      <c r="A30" s="4"/>
      <c r="B30" s="1" t="s">
        <v>6</v>
      </c>
      <c r="C30" s="1"/>
      <c r="D30" s="1"/>
      <c r="E30" s="4"/>
      <c r="F30" s="4"/>
      <c r="S30" t="s">
        <v>47</v>
      </c>
      <c r="T30" s="13">
        <v>263.99157120000001</v>
      </c>
      <c r="U30" s="2" t="s">
        <v>72</v>
      </c>
      <c r="V30" s="13">
        <v>4.0177118849999998</v>
      </c>
      <c r="W30" s="2" t="s">
        <v>73</v>
      </c>
      <c r="X30" s="13">
        <v>1.1046358409999999</v>
      </c>
      <c r="AA30" s="4"/>
      <c r="AB30" s="4"/>
      <c r="AC30" s="4"/>
      <c r="AD30" s="4"/>
      <c r="AE30" s="4"/>
      <c r="AQ30" s="2"/>
      <c r="AR30" s="2"/>
      <c r="AS30" s="2"/>
      <c r="AT30" s="6"/>
      <c r="AU30" s="6"/>
      <c r="AV30" s="2"/>
      <c r="AW30" s="2"/>
    </row>
    <row r="31" spans="1:59" ht="16">
      <c r="A31" s="4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4" t="s">
        <v>109</v>
      </c>
      <c r="H31" s="1" t="s">
        <v>110</v>
      </c>
      <c r="I31" s="1" t="s">
        <v>111</v>
      </c>
      <c r="J31" s="1" t="s">
        <v>112</v>
      </c>
      <c r="S31" t="s">
        <v>49</v>
      </c>
      <c r="T31" s="13">
        <v>19.89266752</v>
      </c>
      <c r="U31" s="2" t="s">
        <v>74</v>
      </c>
      <c r="V31" s="13">
        <v>52.347663269999998</v>
      </c>
      <c r="W31" s="2" t="s">
        <v>75</v>
      </c>
      <c r="X31" s="13">
        <v>15.396996010000001</v>
      </c>
      <c r="Z31" s="2"/>
      <c r="AA31" s="19"/>
      <c r="AB31" s="19"/>
      <c r="AC31" s="19"/>
      <c r="AD31" s="19"/>
      <c r="AE31" s="19"/>
      <c r="AF31" s="2"/>
      <c r="AQ31" s="2" t="s">
        <v>17</v>
      </c>
      <c r="AR31" s="2"/>
    </row>
    <row r="32" spans="1:59" ht="16">
      <c r="A32" s="4"/>
      <c r="B32" s="4">
        <v>1</v>
      </c>
      <c r="C32" s="4">
        <v>4.7156398104265405</v>
      </c>
      <c r="D32" s="4">
        <v>1.2796208530805686</v>
      </c>
      <c r="E32" s="4">
        <v>0.96682464454976302</v>
      </c>
      <c r="F32" s="4">
        <v>1.127962085308057</v>
      </c>
      <c r="G32" s="4">
        <f t="shared" ref="G32:G63" si="4">MAX(B32:F32)-MIN(B32:F32)</f>
        <v>3.7488151658767777</v>
      </c>
      <c r="H32" s="4">
        <f t="shared" ref="H32:H63" si="5">$G$83</f>
        <v>46.227793870138029</v>
      </c>
      <c r="I32">
        <f>H32*2.114</f>
        <v>97.725556241471793</v>
      </c>
      <c r="J32">
        <v>0</v>
      </c>
      <c r="S32" t="s">
        <v>33</v>
      </c>
      <c r="T32" s="13">
        <v>0.29738483300000002</v>
      </c>
      <c r="U32" s="2" t="s">
        <v>76</v>
      </c>
      <c r="V32" s="13">
        <v>134.74594870000001</v>
      </c>
      <c r="W32" s="2" t="s">
        <v>77</v>
      </c>
      <c r="X32" s="13">
        <v>37.005163400000001</v>
      </c>
      <c r="Z32" s="2"/>
      <c r="AA32" s="19"/>
      <c r="AB32" s="19"/>
      <c r="AC32" s="19"/>
      <c r="AD32" s="19"/>
      <c r="AE32" s="19"/>
      <c r="AF32" s="2"/>
      <c r="AQ32" s="2" t="s">
        <v>22</v>
      </c>
      <c r="AR32" s="3"/>
      <c r="AU32" t="s">
        <v>1</v>
      </c>
      <c r="AY32" t="s">
        <v>2</v>
      </c>
      <c r="BC32" t="s">
        <v>3</v>
      </c>
      <c r="BG32" t="s">
        <v>4</v>
      </c>
    </row>
    <row r="33" spans="1:62" ht="16">
      <c r="A33" s="4"/>
      <c r="B33" s="4">
        <v>1</v>
      </c>
      <c r="C33" s="4">
        <v>0.97468354430379756</v>
      </c>
      <c r="D33" s="4">
        <v>1.4303797468354431</v>
      </c>
      <c r="E33" s="4">
        <v>3.8185654008438821</v>
      </c>
      <c r="F33" s="4">
        <v>1.2447257383966246</v>
      </c>
      <c r="G33" s="4">
        <f t="shared" si="4"/>
        <v>2.8438818565400847</v>
      </c>
      <c r="H33" s="4">
        <f t="shared" si="5"/>
        <v>46.227793870138029</v>
      </c>
      <c r="I33">
        <f t="shared" ref="I33:I82" si="6">H33*2.114</f>
        <v>97.725556241471793</v>
      </c>
      <c r="J33">
        <v>0</v>
      </c>
      <c r="S33" t="s">
        <v>36</v>
      </c>
      <c r="T33" s="13">
        <v>28.289535050000001</v>
      </c>
      <c r="U33" s="2" t="s">
        <v>78</v>
      </c>
      <c r="V33" s="13">
        <v>82.659691080000002</v>
      </c>
      <c r="W33" s="2" t="s">
        <v>79</v>
      </c>
      <c r="X33" s="13">
        <v>23.285209649999999</v>
      </c>
      <c r="Z33" s="2"/>
      <c r="AA33" s="19"/>
      <c r="AB33" s="19"/>
      <c r="AC33" s="19"/>
      <c r="AD33" s="19"/>
      <c r="AE33" s="19"/>
      <c r="AF33" s="2"/>
      <c r="AQ33" s="2" t="s">
        <v>23</v>
      </c>
      <c r="AR33" s="3" t="s">
        <v>24</v>
      </c>
      <c r="AS33" t="s">
        <v>25</v>
      </c>
      <c r="AT33" t="s">
        <v>26</v>
      </c>
      <c r="AU33" t="s">
        <v>23</v>
      </c>
      <c r="AV33" t="s">
        <v>24</v>
      </c>
      <c r="AW33" t="s">
        <v>25</v>
      </c>
      <c r="AX33" t="s">
        <v>26</v>
      </c>
      <c r="AY33" t="s">
        <v>23</v>
      </c>
      <c r="AZ33" t="s">
        <v>24</v>
      </c>
      <c r="BA33" t="s">
        <v>25</v>
      </c>
      <c r="BB33" t="s">
        <v>26</v>
      </c>
      <c r="BC33" t="s">
        <v>23</v>
      </c>
      <c r="BD33" t="s">
        <v>24</v>
      </c>
      <c r="BE33" t="s">
        <v>25</v>
      </c>
      <c r="BF33" t="s">
        <v>26</v>
      </c>
      <c r="BG33" t="s">
        <v>23</v>
      </c>
      <c r="BH33" t="s">
        <v>24</v>
      </c>
      <c r="BI33" t="s">
        <v>25</v>
      </c>
      <c r="BJ33" t="s">
        <v>26</v>
      </c>
    </row>
    <row r="34" spans="1:62">
      <c r="A34" s="4"/>
      <c r="B34" s="4">
        <v>1</v>
      </c>
      <c r="C34" s="4">
        <v>2.9338235294117645</v>
      </c>
      <c r="D34" s="4">
        <v>1.8161764705882353</v>
      </c>
      <c r="E34" s="4">
        <v>1.5073529411764706</v>
      </c>
      <c r="F34" s="4">
        <v>3.6102941176470589</v>
      </c>
      <c r="G34" s="4">
        <f t="shared" si="4"/>
        <v>2.6102941176470589</v>
      </c>
      <c r="H34" s="4">
        <f t="shared" si="5"/>
        <v>46.227793870138029</v>
      </c>
      <c r="I34">
        <f t="shared" si="6"/>
        <v>97.725556241471793</v>
      </c>
      <c r="J34">
        <v>0</v>
      </c>
      <c r="S34" t="s">
        <v>39</v>
      </c>
      <c r="T34" s="13">
        <v>1.1588618449999999</v>
      </c>
      <c r="U34" s="2" t="s">
        <v>80</v>
      </c>
      <c r="V34" s="13">
        <v>89.574022240000005</v>
      </c>
      <c r="W34" s="2" t="s">
        <v>81</v>
      </c>
      <c r="X34" s="13">
        <v>1.2805074759999999</v>
      </c>
      <c r="Z34" s="2"/>
      <c r="AA34" s="19"/>
      <c r="AB34" s="19"/>
      <c r="AC34" s="19"/>
      <c r="AD34" s="19"/>
      <c r="AE34" s="19"/>
      <c r="AF34" s="2"/>
      <c r="AQ34" s="2">
        <f>AVERAGEA(B32:B82)</f>
        <v>1</v>
      </c>
      <c r="AR34" s="2">
        <f>_xlfn.STDEV.S(B32:B82)</f>
        <v>0</v>
      </c>
      <c r="AS34">
        <f>MIN(B32:B82)</f>
        <v>1</v>
      </c>
      <c r="AT34">
        <f>MAX(B32:B82)</f>
        <v>1</v>
      </c>
      <c r="AU34">
        <f>AVERAGEA(C32:C82)</f>
        <v>1.2455490944561673</v>
      </c>
      <c r="AV34">
        <f>_xlfn.STDEV.S(C32:C82)</f>
        <v>1.0009300403306856</v>
      </c>
      <c r="AW34">
        <f>MIN(C32:C82)</f>
        <v>6.9004782509678887E-3</v>
      </c>
      <c r="AX34">
        <f>MAX(C32:C82)</f>
        <v>4.7156398104265405</v>
      </c>
      <c r="AY34">
        <f>AVERAGEA(D32:D82)</f>
        <v>2.0731031585880801</v>
      </c>
      <c r="AZ34">
        <f>_xlfn.STDEV.S(D32:D82)</f>
        <v>6.6724863744276259</v>
      </c>
      <c r="BA34">
        <f>MIN(D32:D82)</f>
        <v>3.6929137089163353E-3</v>
      </c>
      <c r="BB34">
        <f>MAX(D32:D82)</f>
        <v>48.485074626865668</v>
      </c>
      <c r="BC34">
        <f>AVERAGEA(E32:E82)</f>
        <v>4.9837723319553913</v>
      </c>
      <c r="BD34">
        <f>_xlfn.STDEV.S(E32:E82)</f>
        <v>8.7167134306594836</v>
      </c>
      <c r="BE34">
        <f>MIN(E32:E82)</f>
        <v>2.0735026602656161E-2</v>
      </c>
      <c r="BF34">
        <f>MAX(E32:E82)</f>
        <v>37.792079207920793</v>
      </c>
      <c r="BG34">
        <f>AVERAGEA(F32:F82)</f>
        <v>46.235030292095928</v>
      </c>
      <c r="BH34">
        <f>_xlfn.STDEV.S(F32:F82)</f>
        <v>62.895773866930291</v>
      </c>
      <c r="BI34">
        <f>MIN(F32:F82)</f>
        <v>0.49431818181818182</v>
      </c>
      <c r="BJ34">
        <f>MAX(F32:F82)</f>
        <v>247.32941176470587</v>
      </c>
    </row>
    <row r="35" spans="1:62">
      <c r="A35" s="4"/>
      <c r="B35" s="4">
        <v>1</v>
      </c>
      <c r="C35" s="17">
        <v>0.39454770359469804</v>
      </c>
      <c r="D35" s="17">
        <v>0.80500549175170888</v>
      </c>
      <c r="E35" s="17">
        <v>0.30688228456871086</v>
      </c>
      <c r="F35" s="17">
        <v>1.6104108683365856</v>
      </c>
      <c r="G35" s="4">
        <f t="shared" si="4"/>
        <v>1.3035285837678747</v>
      </c>
      <c r="H35" s="4">
        <f t="shared" si="5"/>
        <v>46.227793870138029</v>
      </c>
      <c r="I35">
        <f t="shared" si="6"/>
        <v>97.725556241471793</v>
      </c>
      <c r="J35">
        <v>0</v>
      </c>
      <c r="R35" t="s">
        <v>17</v>
      </c>
      <c r="S35" t="s">
        <v>31</v>
      </c>
      <c r="T35" s="16">
        <v>444.18302929999999</v>
      </c>
      <c r="U35" s="2" t="s">
        <v>37</v>
      </c>
      <c r="V35" s="16">
        <v>425.6505535</v>
      </c>
      <c r="W35" s="2" t="s">
        <v>43</v>
      </c>
      <c r="X35" s="14">
        <v>17.68914629</v>
      </c>
      <c r="Z35" s="2"/>
      <c r="AA35" s="19"/>
      <c r="AB35" s="19"/>
      <c r="AC35" s="19"/>
      <c r="AD35" s="19"/>
      <c r="AE35" s="19"/>
      <c r="AF35" s="2"/>
      <c r="AQ35" s="2"/>
      <c r="AR35" s="2"/>
      <c r="AS35" s="2"/>
      <c r="AT35" s="2"/>
      <c r="AU35" s="2"/>
      <c r="AV35" s="2"/>
      <c r="AW35" s="2"/>
    </row>
    <row r="36" spans="1:62">
      <c r="A36" s="4"/>
      <c r="B36" s="4">
        <v>1</v>
      </c>
      <c r="C36" s="4">
        <v>1.6534653465346534</v>
      </c>
      <c r="D36" s="4">
        <v>1.4059405940594061</v>
      </c>
      <c r="E36" s="4">
        <v>37.792079207920793</v>
      </c>
      <c r="F36" s="4">
        <v>118.20297029702969</v>
      </c>
      <c r="G36" s="4">
        <f t="shared" si="4"/>
        <v>117.20297029702969</v>
      </c>
      <c r="H36" s="4">
        <f t="shared" si="5"/>
        <v>46.227793870138029</v>
      </c>
      <c r="I36">
        <f t="shared" si="6"/>
        <v>97.725556241471793</v>
      </c>
      <c r="J36">
        <v>0</v>
      </c>
      <c r="S36" t="s">
        <v>34</v>
      </c>
      <c r="T36" s="13">
        <v>154.7961038</v>
      </c>
      <c r="U36" s="2" t="s">
        <v>40</v>
      </c>
      <c r="V36" s="13">
        <v>0.95573557600000003</v>
      </c>
      <c r="W36" s="2" t="s">
        <v>46</v>
      </c>
      <c r="X36" s="14">
        <v>46.132304320000003</v>
      </c>
      <c r="Z36" s="2"/>
      <c r="AA36" s="19"/>
      <c r="AB36" s="19"/>
      <c r="AC36" s="19"/>
      <c r="AD36" s="19"/>
      <c r="AE36" s="19"/>
      <c r="AF36" s="2"/>
      <c r="AQ36" s="2"/>
      <c r="AR36" s="2"/>
      <c r="AS36" s="2"/>
      <c r="AT36" s="2"/>
      <c r="AU36" s="2"/>
      <c r="AV36" s="2"/>
      <c r="AW36" s="2"/>
    </row>
    <row r="37" spans="1:62" ht="16">
      <c r="A37" s="4"/>
      <c r="B37" s="4">
        <v>1</v>
      </c>
      <c r="C37" s="4">
        <v>0.28597802327642224</v>
      </c>
      <c r="D37" s="4">
        <v>3.9877119395049327E-3</v>
      </c>
      <c r="E37" s="4">
        <v>0.27877060317835406</v>
      </c>
      <c r="F37" s="4">
        <v>1.811026761977905</v>
      </c>
      <c r="G37" s="4">
        <f t="shared" si="4"/>
        <v>1.8070390500384002</v>
      </c>
      <c r="H37" s="4">
        <f t="shared" si="5"/>
        <v>46.227793870138029</v>
      </c>
      <c r="I37">
        <f t="shared" si="6"/>
        <v>97.725556241471793</v>
      </c>
      <c r="J37">
        <v>0</v>
      </c>
      <c r="R37" s="8" t="s">
        <v>18</v>
      </c>
      <c r="S37" t="s">
        <v>31</v>
      </c>
      <c r="T37" s="13">
        <v>0.73551090900000005</v>
      </c>
      <c r="U37" s="2" t="s">
        <v>37</v>
      </c>
      <c r="V37" s="13">
        <v>255.36290009999999</v>
      </c>
      <c r="W37" s="2" t="s">
        <v>40</v>
      </c>
      <c r="X37" s="13">
        <v>8.4007260469999991</v>
      </c>
      <c r="Z37" s="2"/>
      <c r="AA37" s="3"/>
      <c r="AB37" s="3"/>
      <c r="AC37" s="3"/>
      <c r="AD37" s="19"/>
      <c r="AE37" s="19"/>
      <c r="AF37" s="2"/>
      <c r="AQ37" s="2"/>
      <c r="AR37" s="2"/>
      <c r="AS37" s="2"/>
      <c r="AT37" s="2"/>
      <c r="AU37" s="2"/>
      <c r="AV37" s="2"/>
      <c r="AW37" s="2"/>
    </row>
    <row r="38" spans="1:62" ht="16">
      <c r="A38" s="4"/>
      <c r="B38" s="4">
        <v>1</v>
      </c>
      <c r="C38" s="4">
        <v>1.5031446540880504</v>
      </c>
      <c r="D38" s="4">
        <v>3.867924528301887</v>
      </c>
      <c r="E38" s="4">
        <v>1.4779874213836479</v>
      </c>
      <c r="F38" s="4">
        <v>69.534591194968556</v>
      </c>
      <c r="G38" s="4">
        <f t="shared" si="4"/>
        <v>68.534591194968556</v>
      </c>
      <c r="H38" s="4">
        <f t="shared" si="5"/>
        <v>46.227793870138029</v>
      </c>
      <c r="I38">
        <f t="shared" si="6"/>
        <v>97.725556241471793</v>
      </c>
      <c r="J38">
        <v>0</v>
      </c>
      <c r="S38" t="s">
        <v>34</v>
      </c>
      <c r="T38" s="13">
        <v>106.87084710000001</v>
      </c>
      <c r="V38" s="15"/>
      <c r="W38" s="9"/>
      <c r="X38" s="11"/>
      <c r="Z38" s="2"/>
      <c r="AA38" s="3"/>
      <c r="AB38" s="3"/>
      <c r="AC38" s="3"/>
      <c r="AD38" s="3"/>
      <c r="AE38" s="3"/>
      <c r="AF38" s="2"/>
      <c r="AQ38" s="2"/>
      <c r="AR38" s="2"/>
      <c r="AS38" s="2"/>
      <c r="AT38" s="2"/>
      <c r="AU38" s="2"/>
      <c r="AV38" s="2"/>
      <c r="AW38" s="2"/>
    </row>
    <row r="39" spans="1:62">
      <c r="A39" s="4"/>
      <c r="B39" s="4">
        <v>1</v>
      </c>
      <c r="C39" s="4">
        <v>2.9198113207547167</v>
      </c>
      <c r="D39" s="4">
        <v>2.4481132075471699</v>
      </c>
      <c r="E39" s="4">
        <v>0.98584905660377364</v>
      </c>
      <c r="F39" s="4">
        <v>1.2594339622641508</v>
      </c>
      <c r="G39" s="4">
        <f t="shared" si="4"/>
        <v>1.9339622641509431</v>
      </c>
      <c r="H39" s="4">
        <f t="shared" si="5"/>
        <v>46.227793870138029</v>
      </c>
      <c r="I39">
        <f t="shared" si="6"/>
        <v>97.725556241471793</v>
      </c>
      <c r="J39">
        <v>0</v>
      </c>
      <c r="R39" t="s">
        <v>19</v>
      </c>
      <c r="S39" s="8" t="s">
        <v>31</v>
      </c>
      <c r="T39" s="13">
        <v>0.30173650400000002</v>
      </c>
      <c r="U39" s="8" t="s">
        <v>34</v>
      </c>
      <c r="V39" s="13">
        <v>58.762038109999999</v>
      </c>
      <c r="W39" s="2" t="s">
        <v>37</v>
      </c>
      <c r="X39" s="13">
        <v>20.036695600000002</v>
      </c>
      <c r="Z39" s="2"/>
      <c r="AA39" s="19"/>
      <c r="AB39" s="19"/>
      <c r="AC39" s="19"/>
      <c r="AD39" s="19"/>
      <c r="AE39" s="19"/>
      <c r="AF39" s="2"/>
      <c r="AQ39" s="2"/>
      <c r="AR39" s="2"/>
      <c r="AS39" s="2"/>
      <c r="AT39" s="2"/>
      <c r="AU39" s="2"/>
      <c r="AV39" s="2"/>
      <c r="AW39" s="2"/>
    </row>
    <row r="40" spans="1:62">
      <c r="A40" s="4"/>
      <c r="B40" s="4">
        <v>1</v>
      </c>
      <c r="C40" s="4">
        <v>1.131578947368421</v>
      </c>
      <c r="D40" s="4">
        <v>1.9548872180451125</v>
      </c>
      <c r="E40" s="4">
        <v>2.9586466165413534</v>
      </c>
      <c r="F40" s="4">
        <v>64.150375939849624</v>
      </c>
      <c r="G40" s="4">
        <f t="shared" si="4"/>
        <v>63.150375939849624</v>
      </c>
      <c r="H40" s="4">
        <f t="shared" si="5"/>
        <v>46.227793870138029</v>
      </c>
      <c r="I40">
        <f t="shared" si="6"/>
        <v>97.725556241471793</v>
      </c>
      <c r="J40">
        <v>0</v>
      </c>
      <c r="R40" t="s">
        <v>20</v>
      </c>
      <c r="S40" s="12" t="s">
        <v>31</v>
      </c>
      <c r="T40" s="13">
        <v>1.2765741079999999</v>
      </c>
      <c r="U40" s="4" t="s">
        <v>37</v>
      </c>
      <c r="V40" s="13">
        <v>0.58492830399999995</v>
      </c>
      <c r="W40" s="4" t="s">
        <v>40</v>
      </c>
      <c r="X40" s="13">
        <v>15.69030929</v>
      </c>
      <c r="Z40" s="2"/>
      <c r="AA40" s="19"/>
      <c r="AB40" s="19"/>
      <c r="AC40" s="19"/>
      <c r="AD40" s="19"/>
      <c r="AE40" s="19"/>
      <c r="AF40" s="2"/>
      <c r="AQ40" s="2"/>
      <c r="AR40" s="2"/>
      <c r="AS40" s="2"/>
      <c r="AT40" s="2"/>
      <c r="AU40" s="2"/>
      <c r="AV40" s="2"/>
      <c r="AW40" s="2"/>
    </row>
    <row r="41" spans="1:62">
      <c r="A41" s="4"/>
      <c r="B41" s="4">
        <v>1</v>
      </c>
      <c r="C41" s="4">
        <v>1.5783582089552237</v>
      </c>
      <c r="D41" s="4">
        <v>48.485074626865668</v>
      </c>
      <c r="E41" s="4">
        <v>30.966417910447763</v>
      </c>
      <c r="F41" s="4">
        <v>127.89179104477611</v>
      </c>
      <c r="G41" s="4">
        <f t="shared" si="4"/>
        <v>126.89179104477611</v>
      </c>
      <c r="H41" s="4">
        <f t="shared" si="5"/>
        <v>46.227793870138029</v>
      </c>
      <c r="I41">
        <f t="shared" si="6"/>
        <v>97.725556241471793</v>
      </c>
      <c r="J41">
        <v>0</v>
      </c>
      <c r="S41" s="12" t="s">
        <v>34</v>
      </c>
      <c r="T41" s="13">
        <v>4.5061598140000001</v>
      </c>
      <c r="V41" s="15"/>
      <c r="W41" s="2"/>
      <c r="X41" s="10"/>
      <c r="Z41" s="2"/>
      <c r="AA41" s="19"/>
      <c r="AB41" s="19"/>
      <c r="AC41" s="19"/>
      <c r="AD41" s="19"/>
      <c r="AE41" s="19"/>
      <c r="AF41" s="2"/>
      <c r="AQ41" s="2"/>
      <c r="AR41" s="2"/>
      <c r="AS41" s="2"/>
      <c r="AT41" s="2"/>
      <c r="AU41" s="2"/>
      <c r="AV41" s="2"/>
      <c r="AW41" s="2"/>
    </row>
    <row r="42" spans="1:62">
      <c r="A42" s="4"/>
      <c r="B42" s="4">
        <v>1</v>
      </c>
      <c r="C42" s="4">
        <v>0.33156481155336387</v>
      </c>
      <c r="D42" s="4">
        <v>0.43410972173300461</v>
      </c>
      <c r="E42" s="4">
        <v>0.23745156745332865</v>
      </c>
      <c r="F42" s="4">
        <v>0.99720412116942581</v>
      </c>
      <c r="G42" s="4">
        <f t="shared" si="4"/>
        <v>0.76254843254667137</v>
      </c>
      <c r="H42" s="4">
        <f t="shared" si="5"/>
        <v>46.227793870138029</v>
      </c>
      <c r="I42">
        <f t="shared" si="6"/>
        <v>97.725556241471793</v>
      </c>
      <c r="J42">
        <v>0</v>
      </c>
      <c r="R42" t="s">
        <v>21</v>
      </c>
      <c r="S42" s="12" t="s">
        <v>31</v>
      </c>
      <c r="T42" s="16">
        <v>1041.5286329999999</v>
      </c>
      <c r="U42" s="12" t="s">
        <v>34</v>
      </c>
      <c r="V42" s="13">
        <v>234.9340201</v>
      </c>
      <c r="W42" s="4" t="s">
        <v>37</v>
      </c>
      <c r="X42" s="13">
        <v>281.11997969999999</v>
      </c>
      <c r="Z42" s="2"/>
      <c r="AA42" s="19"/>
      <c r="AB42" s="19"/>
      <c r="AC42" s="19"/>
      <c r="AD42" s="19"/>
      <c r="AE42" s="19"/>
      <c r="AF42" s="2"/>
      <c r="AQ42" s="2"/>
      <c r="AR42" s="2"/>
      <c r="AS42" s="2"/>
      <c r="AT42" s="2"/>
      <c r="AU42" s="2"/>
      <c r="AV42" s="2"/>
      <c r="AW42" s="2"/>
    </row>
    <row r="43" spans="1:62">
      <c r="A43" s="4"/>
      <c r="B43" s="4">
        <v>1</v>
      </c>
      <c r="C43" s="4">
        <v>0.38052693517784664</v>
      </c>
      <c r="D43" s="4">
        <v>0.57936450752936086</v>
      </c>
      <c r="E43" s="4">
        <v>0.31971563753392412</v>
      </c>
      <c r="F43" s="4">
        <v>1.3392415399764632</v>
      </c>
      <c r="G43" s="4">
        <f t="shared" si="4"/>
        <v>1.0195259024425392</v>
      </c>
      <c r="H43" s="4">
        <f t="shared" si="5"/>
        <v>46.227793870138029</v>
      </c>
      <c r="I43">
        <f t="shared" si="6"/>
        <v>97.725556241471793</v>
      </c>
      <c r="J43">
        <v>0</v>
      </c>
      <c r="Z43" s="2"/>
      <c r="AA43" s="19"/>
      <c r="AB43" s="19"/>
      <c r="AC43" s="19"/>
      <c r="AD43" s="19"/>
      <c r="AE43" s="19"/>
      <c r="AF43" s="2"/>
      <c r="AQ43" s="2"/>
      <c r="AR43" s="2"/>
      <c r="AS43" s="2"/>
      <c r="AT43" s="2"/>
      <c r="AU43" s="2"/>
      <c r="AV43" s="2"/>
      <c r="AW43" s="2"/>
    </row>
    <row r="44" spans="1:62">
      <c r="A44" s="4"/>
      <c r="B44" s="4">
        <v>1</v>
      </c>
      <c r="C44" s="4">
        <v>0.11169032895781973</v>
      </c>
      <c r="D44" s="4">
        <v>0.24168485711427917</v>
      </c>
      <c r="E44" s="4">
        <v>9.3462617894693484E-2</v>
      </c>
      <c r="F44" s="4">
        <v>0.51548296373874003</v>
      </c>
      <c r="G44" s="4">
        <f t="shared" si="4"/>
        <v>0.90653738210530654</v>
      </c>
      <c r="H44" s="4">
        <f t="shared" si="5"/>
        <v>46.227793870138029</v>
      </c>
      <c r="I44">
        <f t="shared" si="6"/>
        <v>97.725556241471793</v>
      </c>
      <c r="J44">
        <v>0</v>
      </c>
      <c r="U44" s="7"/>
      <c r="Z44" s="2"/>
      <c r="AA44" s="19"/>
      <c r="AB44" s="19"/>
      <c r="AC44" s="19"/>
      <c r="AD44" s="19"/>
      <c r="AE44" s="19"/>
      <c r="AF44" s="2"/>
      <c r="AQ44" s="2"/>
      <c r="AR44" s="2"/>
      <c r="AS44" s="2"/>
      <c r="AT44" s="2"/>
      <c r="AU44" s="2"/>
      <c r="AV44" s="2"/>
      <c r="AW44" s="2"/>
    </row>
    <row r="45" spans="1:62">
      <c r="A45" s="4"/>
      <c r="B45" s="4">
        <v>1</v>
      </c>
      <c r="C45" s="4">
        <v>2.9189189189189189</v>
      </c>
      <c r="D45" s="4">
        <v>1.1936936936936937</v>
      </c>
      <c r="E45" s="4">
        <v>4.0900900900900901</v>
      </c>
      <c r="F45" s="4">
        <v>51.13513513513513</v>
      </c>
      <c r="G45" s="4">
        <f t="shared" si="4"/>
        <v>50.13513513513513</v>
      </c>
      <c r="H45" s="4">
        <f t="shared" si="5"/>
        <v>46.227793870138029</v>
      </c>
      <c r="I45">
        <f t="shared" si="6"/>
        <v>97.725556241471793</v>
      </c>
      <c r="J45">
        <v>0</v>
      </c>
      <c r="U45" s="4"/>
      <c r="Z45" s="2"/>
      <c r="AA45" s="19"/>
      <c r="AB45" s="19"/>
      <c r="AC45" s="19"/>
      <c r="AD45" s="19"/>
      <c r="AE45" s="19"/>
      <c r="AF45" s="2"/>
      <c r="AQ45" s="2"/>
      <c r="AR45" s="2"/>
      <c r="AS45" s="2"/>
      <c r="AT45" s="2"/>
      <c r="AU45" s="2"/>
      <c r="AV45" s="2"/>
      <c r="AW45" s="2"/>
    </row>
    <row r="46" spans="1:62">
      <c r="A46" s="4"/>
      <c r="B46" s="4">
        <v>1</v>
      </c>
      <c r="C46" s="4">
        <v>0.53693181818181823</v>
      </c>
      <c r="D46" s="4">
        <v>0.54829545454545459</v>
      </c>
      <c r="E46" s="4">
        <v>0.66761363636363635</v>
      </c>
      <c r="F46" s="4">
        <v>0.49431818181818182</v>
      </c>
      <c r="G46" s="4">
        <f t="shared" si="4"/>
        <v>0.50568181818181812</v>
      </c>
      <c r="H46" s="4">
        <f t="shared" si="5"/>
        <v>46.227793870138029</v>
      </c>
      <c r="I46">
        <f t="shared" si="6"/>
        <v>97.725556241471793</v>
      </c>
      <c r="J46">
        <v>0</v>
      </c>
      <c r="U46" s="4"/>
      <c r="Z46" s="2"/>
      <c r="AA46" s="19"/>
      <c r="AB46" s="19"/>
      <c r="AC46" s="19"/>
      <c r="AD46" s="19"/>
      <c r="AE46" s="19"/>
      <c r="AF46" s="2"/>
      <c r="AQ46" s="2"/>
      <c r="AR46" s="2"/>
      <c r="AS46" s="2"/>
      <c r="AT46" s="2"/>
      <c r="AU46" s="2"/>
      <c r="AV46" s="2"/>
      <c r="AW46" s="2"/>
    </row>
    <row r="47" spans="1:62">
      <c r="A47" s="4"/>
      <c r="B47" s="4">
        <v>1</v>
      </c>
      <c r="C47" s="4">
        <v>1.5170454545454546</v>
      </c>
      <c r="D47" s="4">
        <v>1.125</v>
      </c>
      <c r="E47" s="4">
        <v>1.2102272727272727</v>
      </c>
      <c r="F47" s="4">
        <v>88.96022727272728</v>
      </c>
      <c r="G47" s="4">
        <f t="shared" si="4"/>
        <v>87.96022727272728</v>
      </c>
      <c r="H47" s="4">
        <f t="shared" si="5"/>
        <v>46.227793870138029</v>
      </c>
      <c r="I47">
        <f t="shared" si="6"/>
        <v>97.725556241471793</v>
      </c>
      <c r="J47">
        <v>0</v>
      </c>
      <c r="Z47" s="2"/>
      <c r="AA47" s="19"/>
      <c r="AB47" s="19"/>
      <c r="AC47" s="19"/>
      <c r="AD47" s="19"/>
      <c r="AE47" s="19"/>
      <c r="AF47" s="2"/>
      <c r="AQ47" s="2"/>
      <c r="AR47" s="2"/>
      <c r="AS47" s="2"/>
      <c r="AT47" s="2"/>
      <c r="AU47" s="2"/>
      <c r="AV47" s="2"/>
      <c r="AW47" s="2"/>
    </row>
    <row r="48" spans="1:62">
      <c r="A48" s="4"/>
      <c r="B48" s="4">
        <v>1</v>
      </c>
      <c r="C48" s="4">
        <v>0.43147208121827418</v>
      </c>
      <c r="D48" s="4">
        <v>0.90862944162436543</v>
      </c>
      <c r="E48" s="4">
        <v>2.2918781725888326</v>
      </c>
      <c r="F48" s="4">
        <v>0.70812182741116758</v>
      </c>
      <c r="G48" s="4">
        <f t="shared" si="4"/>
        <v>1.8604060913705585</v>
      </c>
      <c r="H48" s="4">
        <f t="shared" si="5"/>
        <v>46.227793870138029</v>
      </c>
      <c r="I48">
        <f t="shared" si="6"/>
        <v>97.725556241471793</v>
      </c>
      <c r="J48">
        <v>0</v>
      </c>
      <c r="Z48" s="2"/>
      <c r="AA48" s="19"/>
      <c r="AB48" s="19"/>
      <c r="AC48" s="19"/>
      <c r="AD48" s="19"/>
      <c r="AE48" s="19"/>
      <c r="AF48" s="2"/>
      <c r="AQ48" s="2"/>
      <c r="AR48" s="2"/>
      <c r="AS48" s="2"/>
      <c r="AT48" s="2"/>
      <c r="AU48" s="2"/>
      <c r="AV48" s="2"/>
      <c r="AW48" s="2"/>
    </row>
    <row r="49" spans="1:49">
      <c r="A49" s="4"/>
      <c r="B49" s="4">
        <v>1</v>
      </c>
      <c r="C49" s="4">
        <v>1.6716417910447761</v>
      </c>
      <c r="D49" s="4">
        <v>1.7611940298507462</v>
      </c>
      <c r="E49" s="4">
        <v>5.5820895522388057</v>
      </c>
      <c r="F49" s="4">
        <v>2.0223880597014925</v>
      </c>
      <c r="G49" s="4">
        <f t="shared" si="4"/>
        <v>4.5820895522388057</v>
      </c>
      <c r="H49" s="4">
        <f t="shared" si="5"/>
        <v>46.227793870138029</v>
      </c>
      <c r="I49">
        <f t="shared" si="6"/>
        <v>97.725556241471793</v>
      </c>
      <c r="J49">
        <v>0</v>
      </c>
      <c r="Z49" s="2"/>
      <c r="AA49" s="19"/>
      <c r="AB49" s="19"/>
      <c r="AC49" s="19"/>
      <c r="AD49" s="19"/>
      <c r="AE49" s="19"/>
      <c r="AF49" s="2"/>
      <c r="AQ49" s="2"/>
      <c r="AR49" s="2"/>
      <c r="AS49" s="2"/>
      <c r="AT49" s="2"/>
      <c r="AU49" s="2"/>
      <c r="AV49" s="2"/>
      <c r="AW49" s="2"/>
    </row>
    <row r="50" spans="1:49">
      <c r="A50" s="4"/>
      <c r="B50" s="4">
        <v>1</v>
      </c>
      <c r="C50" s="4">
        <v>0.81194690265486724</v>
      </c>
      <c r="D50" s="4">
        <v>0.54646017699115046</v>
      </c>
      <c r="E50" s="4">
        <v>1.7831858407079646</v>
      </c>
      <c r="F50" s="4">
        <v>25.617256637168143</v>
      </c>
      <c r="G50" s="4">
        <f t="shared" si="4"/>
        <v>25.070796460176993</v>
      </c>
      <c r="H50" s="4">
        <f t="shared" si="5"/>
        <v>46.227793870138029</v>
      </c>
      <c r="I50">
        <f t="shared" si="6"/>
        <v>97.725556241471793</v>
      </c>
      <c r="J50">
        <v>0</v>
      </c>
      <c r="AA50" s="4"/>
      <c r="AB50" s="4"/>
      <c r="AC50" s="4"/>
      <c r="AD50" s="4"/>
      <c r="AE50" s="4"/>
      <c r="AQ50" s="2"/>
      <c r="AR50" s="2"/>
      <c r="AS50" s="2"/>
      <c r="AT50" s="2"/>
      <c r="AU50" s="2"/>
      <c r="AV50" s="2"/>
      <c r="AW50" s="2"/>
    </row>
    <row r="51" spans="1:49">
      <c r="A51" s="4"/>
      <c r="B51" s="4">
        <v>1</v>
      </c>
      <c r="C51" s="4">
        <v>0.58181818181818179</v>
      </c>
      <c r="D51" s="4">
        <v>0.43272727272727274</v>
      </c>
      <c r="E51" s="4">
        <v>1.418181818181818</v>
      </c>
      <c r="F51" s="4">
        <v>128.13090909090909</v>
      </c>
      <c r="G51" s="4">
        <f t="shared" si="4"/>
        <v>127.69818181818181</v>
      </c>
      <c r="H51" s="4">
        <f t="shared" si="5"/>
        <v>46.227793870138029</v>
      </c>
      <c r="I51">
        <f t="shared" si="6"/>
        <v>97.725556241471793</v>
      </c>
      <c r="J51">
        <v>0</v>
      </c>
      <c r="AA51" s="4"/>
      <c r="AB51" s="4"/>
      <c r="AC51" s="4"/>
      <c r="AD51" s="4"/>
      <c r="AE51" s="4"/>
      <c r="AQ51" s="2"/>
      <c r="AR51" s="2"/>
      <c r="AS51" s="2"/>
      <c r="AT51" s="2"/>
      <c r="AU51" s="2"/>
      <c r="AV51" s="2"/>
      <c r="AW51" s="2"/>
    </row>
    <row r="52" spans="1:49">
      <c r="A52" s="4"/>
      <c r="B52" s="4">
        <v>1</v>
      </c>
      <c r="C52" s="4">
        <v>8.3969465648854949E-2</v>
      </c>
      <c r="D52" s="4">
        <v>1.2290076335877862</v>
      </c>
      <c r="E52" s="4">
        <v>3.0381679389312977</v>
      </c>
      <c r="F52" s="4">
        <v>52.080152671755719</v>
      </c>
      <c r="G52" s="4">
        <f t="shared" si="4"/>
        <v>51.996183206106863</v>
      </c>
      <c r="H52" s="4">
        <f t="shared" si="5"/>
        <v>46.227793870138029</v>
      </c>
      <c r="I52">
        <f t="shared" si="6"/>
        <v>97.725556241471793</v>
      </c>
      <c r="J52">
        <v>0</v>
      </c>
      <c r="AA52" s="4"/>
      <c r="AB52" s="4"/>
      <c r="AC52" s="4"/>
      <c r="AD52" s="4"/>
      <c r="AE52" s="4"/>
      <c r="AQ52" s="2"/>
      <c r="AR52" s="2"/>
      <c r="AS52" s="2"/>
      <c r="AT52" s="2"/>
      <c r="AU52" s="2"/>
      <c r="AV52" s="2"/>
      <c r="AW52" s="2"/>
    </row>
    <row r="53" spans="1:49">
      <c r="A53" s="4"/>
      <c r="B53" s="4">
        <v>1</v>
      </c>
      <c r="C53" s="4">
        <v>2.6999999999999997</v>
      </c>
      <c r="D53" s="4">
        <v>1.7470588235294118</v>
      </c>
      <c r="E53" s="4">
        <v>4.6941176470588228</v>
      </c>
      <c r="F53" s="4">
        <v>247.32941176470587</v>
      </c>
      <c r="G53" s="4">
        <f t="shared" si="4"/>
        <v>246.32941176470587</v>
      </c>
      <c r="H53" s="4">
        <f t="shared" si="5"/>
        <v>46.227793870138029</v>
      </c>
      <c r="I53">
        <f t="shared" si="6"/>
        <v>97.725556241471793</v>
      </c>
      <c r="J53">
        <v>0</v>
      </c>
      <c r="AA53" s="4"/>
      <c r="AB53" s="4"/>
      <c r="AC53" s="4"/>
      <c r="AD53" s="4"/>
      <c r="AE53" s="4"/>
    </row>
    <row r="54" spans="1:49">
      <c r="A54" s="4"/>
      <c r="B54" s="4">
        <v>1</v>
      </c>
      <c r="C54" s="4">
        <v>0.83333333333333337</v>
      </c>
      <c r="D54" s="4">
        <v>0.80555555555555558</v>
      </c>
      <c r="E54" s="4">
        <v>2.7118055555555554</v>
      </c>
      <c r="F54" s="4">
        <v>36.958333333333336</v>
      </c>
      <c r="G54" s="4">
        <f t="shared" si="4"/>
        <v>36.152777777777779</v>
      </c>
      <c r="H54" s="4">
        <f t="shared" si="5"/>
        <v>46.227793870138029</v>
      </c>
      <c r="I54">
        <f t="shared" si="6"/>
        <v>97.725556241471793</v>
      </c>
      <c r="J54">
        <v>0</v>
      </c>
      <c r="AA54" s="4"/>
      <c r="AB54" s="4"/>
      <c r="AC54" s="4"/>
      <c r="AD54" s="4"/>
      <c r="AE54" s="4"/>
    </row>
    <row r="55" spans="1:49">
      <c r="A55" s="4"/>
      <c r="B55" s="4">
        <v>1</v>
      </c>
      <c r="C55" s="4">
        <v>1.2669172932330826</v>
      </c>
      <c r="D55" s="4">
        <v>0.94360902255639079</v>
      </c>
      <c r="E55" s="4">
        <v>3.007518796992481</v>
      </c>
      <c r="F55" s="4">
        <v>149.33082706766916</v>
      </c>
      <c r="G55" s="4">
        <f t="shared" si="4"/>
        <v>148.38721804511277</v>
      </c>
      <c r="H55" s="4">
        <f t="shared" si="5"/>
        <v>46.227793870138029</v>
      </c>
      <c r="I55">
        <f t="shared" si="6"/>
        <v>97.725556241471793</v>
      </c>
      <c r="J55">
        <v>0</v>
      </c>
      <c r="AA55" s="4"/>
      <c r="AB55" s="4"/>
      <c r="AC55" s="4"/>
      <c r="AD55" s="4"/>
      <c r="AE55" s="4"/>
    </row>
    <row r="56" spans="1:49">
      <c r="A56" s="4"/>
      <c r="B56" s="4">
        <v>1</v>
      </c>
      <c r="C56" s="4">
        <v>1.0858585858585859</v>
      </c>
      <c r="D56" s="4">
        <v>1.6717171717171719</v>
      </c>
      <c r="E56" s="4">
        <v>1.191919191919192</v>
      </c>
      <c r="F56" s="4">
        <v>1.3383838383838385</v>
      </c>
      <c r="G56" s="4">
        <f t="shared" si="4"/>
        <v>0.67171717171717193</v>
      </c>
      <c r="H56" s="4">
        <f t="shared" si="5"/>
        <v>46.227793870138029</v>
      </c>
      <c r="I56">
        <f t="shared" si="6"/>
        <v>97.725556241471793</v>
      </c>
      <c r="J56">
        <v>0</v>
      </c>
      <c r="AA56" s="4"/>
      <c r="AB56" s="4"/>
      <c r="AC56" s="4"/>
      <c r="AD56" s="4"/>
      <c r="AE56" s="4"/>
    </row>
    <row r="57" spans="1:49">
      <c r="A57" s="4"/>
      <c r="B57" s="4">
        <v>1</v>
      </c>
      <c r="C57" s="4">
        <v>1.2657004830917877</v>
      </c>
      <c r="D57" s="4">
        <v>1.0966183574879227</v>
      </c>
      <c r="E57" s="4">
        <v>7.2898550724637685</v>
      </c>
      <c r="F57" s="4">
        <v>1.6714975845410629</v>
      </c>
      <c r="G57" s="4">
        <f t="shared" si="4"/>
        <v>6.2898550724637685</v>
      </c>
      <c r="H57" s="4">
        <f t="shared" si="5"/>
        <v>46.227793870138029</v>
      </c>
      <c r="I57">
        <f t="shared" si="6"/>
        <v>97.725556241471793</v>
      </c>
      <c r="J57">
        <v>0</v>
      </c>
      <c r="AA57" s="4"/>
      <c r="AB57" s="4"/>
      <c r="AC57" s="4"/>
      <c r="AD57" s="4"/>
      <c r="AE57" s="4"/>
    </row>
    <row r="58" spans="1:49">
      <c r="A58" s="4"/>
      <c r="B58" s="4">
        <v>1</v>
      </c>
      <c r="C58" s="4">
        <v>7.7644363358649075E-3</v>
      </c>
      <c r="D58" s="4">
        <v>6.9158640587212022E-3</v>
      </c>
      <c r="E58" s="4">
        <v>0.21986507700793415</v>
      </c>
      <c r="F58" s="4">
        <v>1.0491111205396919</v>
      </c>
      <c r="G58" s="4">
        <f t="shared" si="4"/>
        <v>1.0421952564809707</v>
      </c>
      <c r="H58" s="4">
        <f t="shared" si="5"/>
        <v>46.227793870138029</v>
      </c>
      <c r="I58">
        <f t="shared" si="6"/>
        <v>97.725556241471793</v>
      </c>
      <c r="J58">
        <v>0</v>
      </c>
      <c r="AA58" s="4"/>
      <c r="AB58" s="4"/>
      <c r="AC58" s="4"/>
      <c r="AD58" s="4"/>
      <c r="AE58" s="4"/>
    </row>
    <row r="59" spans="1:49">
      <c r="A59" s="4"/>
      <c r="B59" s="4">
        <v>1</v>
      </c>
      <c r="C59" s="4">
        <v>2.8104575163398691</v>
      </c>
      <c r="D59" s="4">
        <v>2</v>
      </c>
      <c r="E59" s="4">
        <v>5.0980392156862742</v>
      </c>
      <c r="F59" s="4">
        <v>158.51633986928104</v>
      </c>
      <c r="G59" s="4">
        <f t="shared" si="4"/>
        <v>157.51633986928104</v>
      </c>
      <c r="H59" s="4">
        <f t="shared" si="5"/>
        <v>46.227793870138029</v>
      </c>
      <c r="I59">
        <f t="shared" si="6"/>
        <v>97.725556241471793</v>
      </c>
      <c r="J59">
        <v>0</v>
      </c>
      <c r="AA59" s="4"/>
      <c r="AB59" s="4"/>
      <c r="AC59" s="4"/>
      <c r="AD59" s="4"/>
      <c r="AE59" s="4"/>
    </row>
    <row r="60" spans="1:49">
      <c r="A60" s="4"/>
      <c r="B60" s="4">
        <v>1</v>
      </c>
      <c r="C60" s="4">
        <v>1.0905172413793105</v>
      </c>
      <c r="D60" s="4">
        <v>0.81465517241379315</v>
      </c>
      <c r="E60" s="4">
        <v>3.1206896551724137</v>
      </c>
      <c r="F60" s="4">
        <v>1.2758620689655171</v>
      </c>
      <c r="G60" s="4">
        <f t="shared" si="4"/>
        <v>2.3060344827586206</v>
      </c>
      <c r="H60" s="4">
        <f t="shared" si="5"/>
        <v>46.227793870138029</v>
      </c>
      <c r="I60">
        <f t="shared" si="6"/>
        <v>97.725556241471793</v>
      </c>
      <c r="J60">
        <v>0</v>
      </c>
      <c r="AA60" s="4"/>
      <c r="AB60" s="4"/>
      <c r="AC60" s="4"/>
      <c r="AD60" s="4"/>
      <c r="AE60" s="4"/>
    </row>
    <row r="61" spans="1:49">
      <c r="A61" s="4"/>
      <c r="B61" s="4">
        <v>1</v>
      </c>
      <c r="C61" s="4">
        <v>0.52122641509433965</v>
      </c>
      <c r="D61" s="4">
        <v>1.0589622641509435</v>
      </c>
      <c r="E61" s="4">
        <v>1.820754716981132</v>
      </c>
      <c r="F61" s="4">
        <v>6.1674528301886795</v>
      </c>
      <c r="G61" s="4">
        <f t="shared" si="4"/>
        <v>5.6462264150943398</v>
      </c>
      <c r="H61" s="4">
        <f t="shared" si="5"/>
        <v>46.227793870138029</v>
      </c>
      <c r="I61">
        <f t="shared" si="6"/>
        <v>97.725556241471793</v>
      </c>
      <c r="J61">
        <v>0</v>
      </c>
      <c r="AA61" s="4"/>
      <c r="AB61" s="4"/>
      <c r="AC61" s="4"/>
      <c r="AD61" s="4"/>
      <c r="AE61" s="4"/>
    </row>
    <row r="62" spans="1:49">
      <c r="A62" s="4"/>
      <c r="B62" s="4">
        <v>1</v>
      </c>
      <c r="C62" s="4">
        <v>1.9134615384615388</v>
      </c>
      <c r="D62" s="4">
        <v>1.2307692307692308</v>
      </c>
      <c r="E62" s="4">
        <v>3.7403846153846159</v>
      </c>
      <c r="F62" s="4">
        <v>139.34134615384616</v>
      </c>
      <c r="G62" s="4">
        <f t="shared" si="4"/>
        <v>138.34134615384616</v>
      </c>
      <c r="H62" s="4">
        <f t="shared" si="5"/>
        <v>46.227793870138029</v>
      </c>
      <c r="I62">
        <f t="shared" si="6"/>
        <v>97.725556241471793</v>
      </c>
      <c r="J62">
        <v>0</v>
      </c>
      <c r="AA62" s="4"/>
      <c r="AB62" s="4"/>
      <c r="AC62" s="4"/>
      <c r="AD62" s="4"/>
      <c r="AE62" s="4"/>
    </row>
    <row r="63" spans="1:49">
      <c r="A63" s="4"/>
      <c r="B63" s="4">
        <v>1</v>
      </c>
      <c r="C63" s="4">
        <v>8.4116367814205412E-3</v>
      </c>
      <c r="D63" s="4">
        <v>3.6929137089163353E-3</v>
      </c>
      <c r="E63" s="4">
        <v>2.0735026602656161E-2</v>
      </c>
      <c r="F63" s="4">
        <v>0.5663972207404977</v>
      </c>
      <c r="G63" s="4">
        <f t="shared" si="4"/>
        <v>0.99630708629108367</v>
      </c>
      <c r="H63" s="4">
        <f t="shared" si="5"/>
        <v>46.227793870138029</v>
      </c>
      <c r="I63">
        <f t="shared" si="6"/>
        <v>97.725556241471793</v>
      </c>
      <c r="J63">
        <v>0</v>
      </c>
      <c r="AA63" s="4"/>
      <c r="AB63" s="4"/>
      <c r="AC63" s="4"/>
      <c r="AD63" s="4"/>
      <c r="AE63" s="4"/>
    </row>
    <row r="64" spans="1:49">
      <c r="A64" s="4"/>
      <c r="B64" s="4">
        <v>1</v>
      </c>
      <c r="C64" s="4">
        <v>0.61876832844574781</v>
      </c>
      <c r="D64" s="4">
        <v>0.54838709677419351</v>
      </c>
      <c r="E64" s="4">
        <v>29.721407624633432</v>
      </c>
      <c r="F64" s="4">
        <v>137.29032258064518</v>
      </c>
      <c r="G64" s="4">
        <f t="shared" ref="G64:G82" si="7">MAX(B64:F64)-MIN(B64:F64)</f>
        <v>136.74193548387098</v>
      </c>
      <c r="H64" s="4">
        <f t="shared" ref="H64:H82" si="8">$G$83</f>
        <v>46.227793870138029</v>
      </c>
      <c r="I64">
        <f t="shared" si="6"/>
        <v>97.725556241471793</v>
      </c>
      <c r="J64">
        <v>0</v>
      </c>
      <c r="AA64" s="4"/>
      <c r="AB64" s="4"/>
      <c r="AC64" s="4"/>
      <c r="AD64" s="4"/>
      <c r="AE64" s="4"/>
    </row>
    <row r="65" spans="1:61">
      <c r="A65" s="4"/>
      <c r="B65" s="4">
        <v>1</v>
      </c>
      <c r="C65" s="4">
        <v>1.1730769230769231</v>
      </c>
      <c r="D65" s="4">
        <v>1.4855769230769231</v>
      </c>
      <c r="E65" s="4">
        <v>3.9038461538461542</v>
      </c>
      <c r="F65" s="4">
        <v>236.97115384615387</v>
      </c>
      <c r="G65" s="4">
        <f t="shared" si="7"/>
        <v>235.97115384615387</v>
      </c>
      <c r="H65" s="4">
        <f t="shared" si="8"/>
        <v>46.227793870138029</v>
      </c>
      <c r="I65">
        <f t="shared" si="6"/>
        <v>97.725556241471793</v>
      </c>
      <c r="J65">
        <v>0</v>
      </c>
      <c r="AA65" s="4"/>
      <c r="AB65" s="4"/>
      <c r="AC65" s="4"/>
      <c r="AD65" s="4"/>
      <c r="AE65" s="4"/>
    </row>
    <row r="66" spans="1:61">
      <c r="A66" s="4"/>
      <c r="B66" s="4">
        <v>1</v>
      </c>
      <c r="C66" s="4">
        <v>0.32935560859188545</v>
      </c>
      <c r="D66" s="4">
        <v>0.87589498806682575</v>
      </c>
      <c r="E66" s="4">
        <v>2.1503579952267304</v>
      </c>
      <c r="F66" s="4">
        <v>19.439140811455847</v>
      </c>
      <c r="G66" s="4">
        <f t="shared" si="7"/>
        <v>19.109785202863961</v>
      </c>
      <c r="H66" s="4">
        <f t="shared" si="8"/>
        <v>46.227793870138029</v>
      </c>
      <c r="I66">
        <f t="shared" si="6"/>
        <v>97.725556241471793</v>
      </c>
      <c r="J66">
        <v>0</v>
      </c>
      <c r="AA66" s="4"/>
      <c r="AB66" s="4"/>
      <c r="AC66" s="4"/>
      <c r="AD66" s="4"/>
      <c r="AE66" s="4"/>
    </row>
    <row r="67" spans="1:61">
      <c r="A67" s="4"/>
      <c r="B67" s="4">
        <v>1</v>
      </c>
      <c r="C67" s="4">
        <v>1.4535809018567638</v>
      </c>
      <c r="D67" s="4">
        <v>0.96021220159151199</v>
      </c>
      <c r="E67" s="4">
        <v>1.9177718832891246</v>
      </c>
      <c r="F67" s="4">
        <v>48.251989389920418</v>
      </c>
      <c r="G67" s="4">
        <f t="shared" si="7"/>
        <v>47.291777188328908</v>
      </c>
      <c r="H67" s="4">
        <f t="shared" si="8"/>
        <v>46.227793870138029</v>
      </c>
      <c r="I67">
        <f t="shared" si="6"/>
        <v>97.725556241471793</v>
      </c>
      <c r="J67">
        <v>0</v>
      </c>
      <c r="AA67" s="4"/>
      <c r="AB67" s="4"/>
      <c r="AC67" s="4"/>
      <c r="AD67" s="4"/>
      <c r="AE67" s="4"/>
    </row>
    <row r="68" spans="1:61">
      <c r="A68" s="4"/>
      <c r="B68" s="4">
        <v>1</v>
      </c>
      <c r="C68" s="4">
        <v>0.72766884531590414</v>
      </c>
      <c r="D68" s="4">
        <v>0.75163398692810457</v>
      </c>
      <c r="E68" s="4">
        <v>2.0370370370370372</v>
      </c>
      <c r="F68" s="4">
        <v>28.122004357298476</v>
      </c>
      <c r="G68" s="4">
        <f t="shared" si="7"/>
        <v>27.394335511982572</v>
      </c>
      <c r="H68" s="4">
        <f t="shared" si="8"/>
        <v>46.227793870138029</v>
      </c>
      <c r="I68">
        <f t="shared" si="6"/>
        <v>97.725556241471793</v>
      </c>
      <c r="J68">
        <v>0</v>
      </c>
      <c r="AA68" s="4"/>
      <c r="AB68" s="4"/>
      <c r="AC68" s="4"/>
      <c r="AD68" s="4"/>
      <c r="AE68" s="4"/>
    </row>
    <row r="69" spans="1:61">
      <c r="A69" s="4"/>
      <c r="B69" s="4">
        <v>1</v>
      </c>
      <c r="C69" s="4">
        <v>3.6726190476190479</v>
      </c>
      <c r="D69" s="4">
        <v>2.1428571428571432</v>
      </c>
      <c r="E69" s="4">
        <v>8.988095238095239</v>
      </c>
      <c r="F69" s="4">
        <v>2.0119047619047619</v>
      </c>
      <c r="G69" s="4">
        <f t="shared" si="7"/>
        <v>7.988095238095239</v>
      </c>
      <c r="H69" s="4">
        <f t="shared" si="8"/>
        <v>46.227793870138029</v>
      </c>
      <c r="I69">
        <f t="shared" si="6"/>
        <v>97.725556241471793</v>
      </c>
      <c r="J69">
        <v>0</v>
      </c>
      <c r="AA69" s="4"/>
      <c r="AB69" s="4"/>
      <c r="AC69" s="4"/>
      <c r="AD69" s="4"/>
      <c r="AE69" s="4"/>
    </row>
    <row r="70" spans="1:61">
      <c r="A70" s="4"/>
      <c r="B70" s="4">
        <v>1</v>
      </c>
      <c r="C70" s="4">
        <v>0.83732057416267935</v>
      </c>
      <c r="D70" s="4">
        <v>1.5550239234449759</v>
      </c>
      <c r="E70" s="4">
        <v>1.2775119617224879</v>
      </c>
      <c r="F70" s="4">
        <v>1.4832535885167464</v>
      </c>
      <c r="G70" s="4">
        <f t="shared" si="7"/>
        <v>0.71770334928229651</v>
      </c>
      <c r="H70" s="4">
        <f t="shared" si="8"/>
        <v>46.227793870138029</v>
      </c>
      <c r="I70">
        <f t="shared" si="6"/>
        <v>97.725556241471793</v>
      </c>
      <c r="J70">
        <v>0</v>
      </c>
      <c r="AA70" s="4"/>
      <c r="AB70" s="4"/>
      <c r="AC70" s="4"/>
      <c r="AD70" s="4"/>
      <c r="AE70" s="4"/>
    </row>
    <row r="71" spans="1:61" ht="16">
      <c r="A71" s="4"/>
      <c r="B71" s="4">
        <v>1</v>
      </c>
      <c r="C71" s="4">
        <v>6.9004782509678887E-3</v>
      </c>
      <c r="D71" s="4">
        <v>6.2172625825552275E-3</v>
      </c>
      <c r="E71" s="4">
        <v>0.30733318150762928</v>
      </c>
      <c r="F71" s="4">
        <v>1.6115235709405604</v>
      </c>
      <c r="G71" s="4">
        <f t="shared" si="7"/>
        <v>1.6053063083580053</v>
      </c>
      <c r="H71" s="4">
        <f t="shared" si="8"/>
        <v>46.227793870138029</v>
      </c>
      <c r="I71">
        <f t="shared" si="6"/>
        <v>97.725556241471793</v>
      </c>
      <c r="J71">
        <v>0</v>
      </c>
      <c r="AA71" s="4"/>
      <c r="AB71" s="4"/>
      <c r="AC71" s="4"/>
      <c r="AD71" s="4"/>
      <c r="AE71" s="4"/>
      <c r="AW71" t="s">
        <v>0</v>
      </c>
      <c r="AX71" t="s">
        <v>1</v>
      </c>
      <c r="AY71" t="s">
        <v>2</v>
      </c>
      <c r="AZ71" t="s">
        <v>3</v>
      </c>
      <c r="BA71" t="s">
        <v>4</v>
      </c>
      <c r="BC71" s="1" t="s">
        <v>0</v>
      </c>
      <c r="BD71" s="1" t="s">
        <v>2</v>
      </c>
      <c r="BE71" s="1" t="s">
        <v>3</v>
      </c>
      <c r="BF71" s="1" t="s">
        <v>4</v>
      </c>
      <c r="BH71" s="1" t="s">
        <v>0</v>
      </c>
      <c r="BI71" s="4">
        <v>127.86739</v>
      </c>
    </row>
    <row r="72" spans="1:61" ht="16">
      <c r="A72" s="4"/>
      <c r="B72" s="4">
        <v>1</v>
      </c>
      <c r="C72" s="4">
        <v>0.44303797468354428</v>
      </c>
      <c r="D72" s="4">
        <v>0.91645569620253164</v>
      </c>
      <c r="E72" s="4">
        <v>1.9746835443037973</v>
      </c>
      <c r="F72" s="4">
        <v>43.926582278481007</v>
      </c>
      <c r="G72" s="4">
        <f t="shared" si="7"/>
        <v>43.483544303797466</v>
      </c>
      <c r="H72" s="4">
        <f t="shared" si="8"/>
        <v>46.227793870138029</v>
      </c>
      <c r="I72">
        <f t="shared" si="6"/>
        <v>97.725556241471793</v>
      </c>
      <c r="J72">
        <v>0</v>
      </c>
      <c r="AA72" s="4"/>
      <c r="AB72" s="4"/>
      <c r="AC72" s="4"/>
      <c r="AD72" s="4"/>
      <c r="AE72" s="4"/>
      <c r="AW72" s="2">
        <v>115.98578526315799</v>
      </c>
      <c r="AX72">
        <v>62.335299368421062</v>
      </c>
      <c r="AY72">
        <v>169.90164884210526</v>
      </c>
      <c r="AZ72">
        <v>87.510608842105256</v>
      </c>
      <c r="BA72">
        <v>173.69023326315789</v>
      </c>
      <c r="BC72" s="4">
        <f t="shared" ref="BC72:BC78" si="9">AW72/AX72</f>
        <v>1.8606758359761109</v>
      </c>
      <c r="BD72" s="4">
        <f t="shared" ref="BD72:BD78" si="10">AY72/AX72</f>
        <v>2.7256089336787093</v>
      </c>
      <c r="BE72" s="4">
        <f t="shared" ref="BE72:BE78" si="11">AZ72/AX72</f>
        <v>1.4038692318599493</v>
      </c>
      <c r="BF72" s="4">
        <f t="shared" ref="BF72:BF78" si="12">BA72/AX72</f>
        <v>2.7863864459300087</v>
      </c>
      <c r="BH72" s="1" t="s">
        <v>1</v>
      </c>
      <c r="BI72" s="4">
        <v>49.97891903</v>
      </c>
    </row>
    <row r="73" spans="1:61" ht="16">
      <c r="A73" s="4"/>
      <c r="B73" s="4">
        <v>1</v>
      </c>
      <c r="C73" s="4">
        <v>1.4648829431438128</v>
      </c>
      <c r="D73" s="4">
        <v>0.97324414715719076</v>
      </c>
      <c r="E73" s="4">
        <v>2.7558528428093645</v>
      </c>
      <c r="F73" s="4">
        <v>1.0100334448160535</v>
      </c>
      <c r="G73" s="4">
        <f t="shared" si="7"/>
        <v>1.7826086956521738</v>
      </c>
      <c r="H73" s="4">
        <f t="shared" si="8"/>
        <v>46.227793870138029</v>
      </c>
      <c r="I73">
        <f t="shared" si="6"/>
        <v>97.725556241471793</v>
      </c>
      <c r="J73">
        <v>0</v>
      </c>
      <c r="AA73" s="4"/>
      <c r="AB73" s="4"/>
      <c r="AC73" s="4"/>
      <c r="AD73" s="4"/>
      <c r="AE73" s="4"/>
      <c r="AW73" s="4">
        <v>55.322744470000004</v>
      </c>
      <c r="AX73" s="4">
        <v>12.85814714</v>
      </c>
      <c r="AY73" s="4">
        <v>21.19575592</v>
      </c>
      <c r="AZ73" s="4">
        <v>16.6689531</v>
      </c>
      <c r="BA73" s="4">
        <v>111.10424089999999</v>
      </c>
      <c r="BC73" s="4">
        <f t="shared" si="9"/>
        <v>4.3025440499042231</v>
      </c>
      <c r="BD73" s="4">
        <f t="shared" si="10"/>
        <v>1.6484300334425945</v>
      </c>
      <c r="BE73" s="4">
        <f t="shared" si="11"/>
        <v>1.2963728691628582</v>
      </c>
      <c r="BF73" s="4">
        <f t="shared" si="12"/>
        <v>8.6407660209743096</v>
      </c>
      <c r="BH73" s="1" t="s">
        <v>2</v>
      </c>
      <c r="BI73" s="4">
        <v>136.74201859999999</v>
      </c>
    </row>
    <row r="74" spans="1:61" ht="16">
      <c r="A74" s="4"/>
      <c r="B74" s="4">
        <v>1</v>
      </c>
      <c r="C74" s="4">
        <v>0.89610389610389607</v>
      </c>
      <c r="D74" s="4">
        <v>2.2034632034632033</v>
      </c>
      <c r="E74" s="4">
        <v>3.4588744588744587</v>
      </c>
      <c r="F74" s="4">
        <v>120.87878787878788</v>
      </c>
      <c r="G74" s="4">
        <f t="shared" si="7"/>
        <v>119.98268398268398</v>
      </c>
      <c r="H74" s="4">
        <f t="shared" si="8"/>
        <v>46.227793870138029</v>
      </c>
      <c r="I74">
        <f t="shared" si="6"/>
        <v>97.725556241471793</v>
      </c>
      <c r="J74">
        <v>0</v>
      </c>
      <c r="AA74" s="4"/>
      <c r="AB74" s="4"/>
      <c r="AC74" s="4"/>
      <c r="AD74" s="4"/>
      <c r="AE74" s="4"/>
      <c r="AW74" s="2">
        <v>121.473024</v>
      </c>
      <c r="AX74">
        <v>37.231957333333334</v>
      </c>
      <c r="AY74">
        <v>96.154965333333337</v>
      </c>
      <c r="AZ74">
        <v>50.199210666666666</v>
      </c>
      <c r="BA74">
        <v>472.2688</v>
      </c>
      <c r="BC74" s="4">
        <f t="shared" si="9"/>
        <v>3.2626010744604779</v>
      </c>
      <c r="BD74" s="4">
        <f t="shared" si="10"/>
        <v>2.5825922734190212</v>
      </c>
      <c r="BE74" s="4">
        <f t="shared" si="11"/>
        <v>1.3482828801408167</v>
      </c>
      <c r="BF74" s="4">
        <f t="shared" si="12"/>
        <v>12.684500999284916</v>
      </c>
      <c r="BH74" s="1" t="s">
        <v>3</v>
      </c>
      <c r="BI74" s="4">
        <v>73.439064279999997</v>
      </c>
    </row>
    <row r="75" spans="1:61" ht="16">
      <c r="A75" s="4"/>
      <c r="B75" s="4">
        <v>1</v>
      </c>
      <c r="C75" s="4">
        <v>1.8023598820058997</v>
      </c>
      <c r="D75" s="4">
        <v>0.77876106194690276</v>
      </c>
      <c r="E75" s="4">
        <v>2.2064896755162242</v>
      </c>
      <c r="F75" s="4">
        <v>21.631268436578171</v>
      </c>
      <c r="G75" s="4">
        <f t="shared" si="7"/>
        <v>20.852507374631269</v>
      </c>
      <c r="H75" s="4">
        <f t="shared" si="8"/>
        <v>46.227793870138029</v>
      </c>
      <c r="I75">
        <f t="shared" si="6"/>
        <v>97.725556241471793</v>
      </c>
      <c r="J75">
        <v>0</v>
      </c>
      <c r="AA75" s="4"/>
      <c r="AB75" s="4"/>
      <c r="AC75" s="4"/>
      <c r="AD75" s="4"/>
      <c r="AE75" s="4"/>
      <c r="AW75" s="2">
        <v>214.04569600000002</v>
      </c>
      <c r="AX75">
        <v>38.935552000000001</v>
      </c>
      <c r="AY75">
        <v>70.297600000000003</v>
      </c>
      <c r="AZ75">
        <v>31.113216000000001</v>
      </c>
      <c r="BA75">
        <v>177.17657600000001</v>
      </c>
      <c r="BC75" s="4">
        <f t="shared" si="9"/>
        <v>5.4974357625647636</v>
      </c>
      <c r="BD75" s="4">
        <f t="shared" si="10"/>
        <v>1.8054861531178497</v>
      </c>
      <c r="BE75" s="4">
        <f t="shared" si="11"/>
        <v>0.79909528443310629</v>
      </c>
      <c r="BF75" s="4">
        <f t="shared" si="12"/>
        <v>4.5505089025063779</v>
      </c>
      <c r="BH75" s="1" t="s">
        <v>4</v>
      </c>
      <c r="BI75" s="4">
        <v>350.1097355</v>
      </c>
    </row>
    <row r="76" spans="1:61">
      <c r="A76" s="4"/>
      <c r="B76" s="4">
        <v>1</v>
      </c>
      <c r="C76" s="4">
        <v>1.5176767676767677</v>
      </c>
      <c r="D76" s="4">
        <v>0.91414141414141425</v>
      </c>
      <c r="E76" s="4">
        <v>2.0404040404040407</v>
      </c>
      <c r="F76" s="4">
        <v>0.61868686868686873</v>
      </c>
      <c r="G76" s="4">
        <f t="shared" si="7"/>
        <v>1.4217171717171719</v>
      </c>
      <c r="H76" s="4">
        <f t="shared" si="8"/>
        <v>46.227793870138029</v>
      </c>
      <c r="I76">
        <f t="shared" si="6"/>
        <v>97.725556241471793</v>
      </c>
      <c r="J76">
        <v>0</v>
      </c>
      <c r="AA76" s="4"/>
      <c r="AB76" s="4"/>
      <c r="AC76" s="4"/>
      <c r="AD76" s="4"/>
      <c r="AE76" s="4"/>
      <c r="AW76" s="2">
        <v>32.850944000000005</v>
      </c>
      <c r="AX76">
        <v>31.651157333333334</v>
      </c>
      <c r="AY76">
        <v>0.93115733333333328</v>
      </c>
      <c r="AZ76" s="4">
        <v>12.854613333333335</v>
      </c>
      <c r="BA76">
        <v>57.961130666666669</v>
      </c>
      <c r="BC76" s="4">
        <f t="shared" si="9"/>
        <v>1.0379065654387025</v>
      </c>
      <c r="BD76" s="4">
        <f t="shared" si="10"/>
        <v>2.9419377102924679E-2</v>
      </c>
      <c r="BE76" s="4">
        <f t="shared" si="11"/>
        <v>0.40613406953670955</v>
      </c>
      <c r="BF76" s="4">
        <f t="shared" si="12"/>
        <v>1.8312483823656285</v>
      </c>
    </row>
    <row r="77" spans="1:61">
      <c r="A77" s="4"/>
      <c r="B77" s="4">
        <v>1</v>
      </c>
      <c r="C77" s="4">
        <v>1.055793991416309</v>
      </c>
      <c r="D77" s="4">
        <v>1.2961373390557942</v>
      </c>
      <c r="E77" s="4">
        <v>1.0214592274678111</v>
      </c>
      <c r="F77" s="4">
        <v>65.012875536480692</v>
      </c>
      <c r="G77" s="4">
        <f t="shared" si="7"/>
        <v>64.012875536480692</v>
      </c>
      <c r="H77" s="4">
        <f t="shared" si="8"/>
        <v>46.227793870138029</v>
      </c>
      <c r="I77">
        <f t="shared" si="6"/>
        <v>97.725556241471793</v>
      </c>
      <c r="J77">
        <v>0</v>
      </c>
      <c r="AA77" s="4"/>
      <c r="AB77" s="4"/>
      <c r="AC77" s="4"/>
      <c r="AD77" s="4"/>
      <c r="AE77" s="4"/>
      <c r="AW77" s="2">
        <v>2.2077439999999999</v>
      </c>
      <c r="AX77">
        <v>1.1284480000000001</v>
      </c>
      <c r="AY77">
        <v>1.6896</v>
      </c>
      <c r="AZ77">
        <v>3.349504</v>
      </c>
      <c r="BA77">
        <v>10.110975999999999</v>
      </c>
      <c r="BC77" s="4">
        <f t="shared" si="9"/>
        <v>1.9564428312159707</v>
      </c>
      <c r="BD77" s="4">
        <f t="shared" si="10"/>
        <v>1.4972776769509981</v>
      </c>
      <c r="BE77" s="4">
        <f t="shared" si="11"/>
        <v>2.9682395644283117</v>
      </c>
      <c r="BF77" s="4">
        <f t="shared" si="12"/>
        <v>8.9600725952813054</v>
      </c>
    </row>
    <row r="78" spans="1:61">
      <c r="A78" s="4"/>
      <c r="B78" s="4">
        <v>1</v>
      </c>
      <c r="C78" s="4">
        <v>2.1277777777777778</v>
      </c>
      <c r="D78" s="4">
        <v>0.64444444444444438</v>
      </c>
      <c r="E78" s="4">
        <v>2.3444444444444446</v>
      </c>
      <c r="F78" s="4">
        <v>1.0833333333333333</v>
      </c>
      <c r="G78" s="4">
        <f t="shared" si="7"/>
        <v>1.7000000000000002</v>
      </c>
      <c r="H78" s="4">
        <f t="shared" si="8"/>
        <v>46.227793870138029</v>
      </c>
      <c r="I78">
        <f t="shared" si="6"/>
        <v>97.725556241471793</v>
      </c>
      <c r="J78">
        <v>0</v>
      </c>
      <c r="AA78" s="4"/>
      <c r="AB78" s="4"/>
      <c r="AC78" s="4"/>
      <c r="AD78" s="4"/>
      <c r="AE78" s="4"/>
      <c r="AW78" s="2">
        <v>353.18579199999999</v>
      </c>
      <c r="AX78">
        <v>165.711872</v>
      </c>
      <c r="AY78">
        <v>597.0234026666667</v>
      </c>
      <c r="AZ78">
        <v>312.37734399999999</v>
      </c>
      <c r="BA78">
        <v>1448.4561919999999</v>
      </c>
      <c r="BC78" s="4">
        <f t="shared" si="9"/>
        <v>2.1313246162592381</v>
      </c>
      <c r="BD78" s="4">
        <f t="shared" si="10"/>
        <v>3.6027799062378989</v>
      </c>
      <c r="BE78" s="4">
        <f t="shared" si="11"/>
        <v>1.8850631534715871</v>
      </c>
      <c r="BF78" s="4">
        <f t="shared" si="12"/>
        <v>8.7408112316780766</v>
      </c>
    </row>
    <row r="79" spans="1:61">
      <c r="A79" s="4"/>
      <c r="B79" s="4">
        <v>1</v>
      </c>
      <c r="C79" s="4">
        <v>1.5755102040816327</v>
      </c>
      <c r="D79" s="4">
        <v>0.54897959183673462</v>
      </c>
      <c r="E79" s="4">
        <v>1.6040816326530614</v>
      </c>
      <c r="F79" s="4">
        <v>18.308163265306124</v>
      </c>
      <c r="G79" s="4">
        <f t="shared" si="7"/>
        <v>17.759183673469391</v>
      </c>
      <c r="H79" s="4">
        <f t="shared" si="8"/>
        <v>46.227793870138029</v>
      </c>
      <c r="I79">
        <f t="shared" si="6"/>
        <v>97.725556241471793</v>
      </c>
      <c r="J79">
        <v>0</v>
      </c>
      <c r="AA79" s="4"/>
      <c r="AB79" s="4"/>
      <c r="AC79" s="4"/>
      <c r="AD79" s="4"/>
      <c r="AE79" s="4"/>
      <c r="AV79" t="s">
        <v>27</v>
      </c>
      <c r="AW79" s="2">
        <f>AVERAGEA(AW72:AW78)</f>
        <v>127.86738996187971</v>
      </c>
      <c r="AX79" s="2">
        <f>AVERAGEA(AX72:AX78)</f>
        <v>49.978919025012537</v>
      </c>
      <c r="AY79" s="2">
        <f>AVERAGEA(AY72:AY78)</f>
        <v>136.74201858506265</v>
      </c>
      <c r="AZ79" s="2">
        <f>AVERAGEA(AZ72:AZ78)</f>
        <v>73.43906427744362</v>
      </c>
      <c r="BA79" s="2">
        <f>AVERAGEA(BA72:BA78)</f>
        <v>350.10973554711779</v>
      </c>
      <c r="BC79" s="4"/>
      <c r="BD79" s="4"/>
      <c r="BE79" s="4"/>
      <c r="BF79" s="4"/>
    </row>
    <row r="80" spans="1:61">
      <c r="A80" s="4"/>
      <c r="B80" s="4">
        <v>1</v>
      </c>
      <c r="C80" s="4">
        <v>1.6170798898071626</v>
      </c>
      <c r="D80" s="4">
        <v>0.58402203856749313</v>
      </c>
      <c r="E80" s="4">
        <v>16.680440771349861</v>
      </c>
      <c r="F80" s="4">
        <v>58.523415977961434</v>
      </c>
      <c r="G80" s="4">
        <f t="shared" si="7"/>
        <v>57.939393939393945</v>
      </c>
      <c r="H80" s="4">
        <f t="shared" si="8"/>
        <v>46.227793870138029</v>
      </c>
      <c r="I80">
        <f t="shared" si="6"/>
        <v>97.725556241471793</v>
      </c>
      <c r="J80">
        <v>0</v>
      </c>
      <c r="AA80" s="4"/>
      <c r="AB80" s="4"/>
      <c r="AC80" s="4"/>
      <c r="AD80" s="4"/>
      <c r="AE80" s="4"/>
    </row>
    <row r="81" spans="1:62">
      <c r="A81" s="4"/>
      <c r="B81" s="4">
        <v>1</v>
      </c>
      <c r="C81" s="4">
        <v>0.96499999999999997</v>
      </c>
      <c r="D81" s="4">
        <v>3.1199999999999997</v>
      </c>
      <c r="E81" s="4">
        <v>33.419999999999995</v>
      </c>
      <c r="F81" s="4">
        <v>65.234999999999999</v>
      </c>
      <c r="G81" s="4">
        <f t="shared" si="7"/>
        <v>64.27</v>
      </c>
      <c r="H81" s="4">
        <f t="shared" si="8"/>
        <v>46.227793870138029</v>
      </c>
      <c r="I81">
        <f t="shared" si="6"/>
        <v>97.725556241471793</v>
      </c>
      <c r="J81">
        <v>0</v>
      </c>
      <c r="AA81" s="4"/>
      <c r="AB81" s="4"/>
      <c r="AC81" s="4"/>
      <c r="AD81" s="4"/>
      <c r="AE81" s="4"/>
    </row>
    <row r="82" spans="1:62">
      <c r="A82" s="4"/>
      <c r="B82" s="4">
        <v>1</v>
      </c>
      <c r="C82" s="4">
        <v>0.26628352490421453</v>
      </c>
      <c r="D82" s="4">
        <v>1.5459770114942528</v>
      </c>
      <c r="E82" s="4">
        <v>1.6551724137931034</v>
      </c>
      <c r="F82" s="4">
        <v>0.58812260536398464</v>
      </c>
      <c r="G82" s="4">
        <f t="shared" si="7"/>
        <v>1.3888888888888888</v>
      </c>
      <c r="H82" s="4">
        <f t="shared" si="8"/>
        <v>46.227793870138029</v>
      </c>
      <c r="I82">
        <f t="shared" si="6"/>
        <v>97.725556241471793</v>
      </c>
      <c r="J82">
        <v>0</v>
      </c>
      <c r="AA82" s="4"/>
      <c r="AB82" s="4"/>
      <c r="AC82" s="4"/>
      <c r="AD82" s="4"/>
      <c r="AE82" s="4"/>
    </row>
    <row r="83" spans="1:62">
      <c r="A83" s="4"/>
      <c r="B83" s="4"/>
      <c r="C83" s="4"/>
      <c r="D83" s="4"/>
      <c r="E83" s="4"/>
      <c r="F83" s="4"/>
      <c r="G83" s="4">
        <f>AVERAGE(G32:G82)</f>
        <v>46.227793870138029</v>
      </c>
      <c r="AA83" s="4"/>
      <c r="AB83" s="4"/>
      <c r="AC83" s="4"/>
      <c r="AD83" s="4"/>
      <c r="AE83" s="4"/>
    </row>
    <row r="84" spans="1:62">
      <c r="A84" s="4"/>
      <c r="B84" s="4"/>
      <c r="C84" s="4"/>
      <c r="D84" s="4"/>
      <c r="E84" s="4"/>
      <c r="F84" s="4"/>
      <c r="AA84" s="4"/>
      <c r="AB84" s="4"/>
      <c r="AC84" s="4"/>
      <c r="AD84" s="4"/>
      <c r="AE84" s="4"/>
    </row>
    <row r="85" spans="1:62">
      <c r="A85" s="4"/>
      <c r="B85" s="4"/>
      <c r="C85" s="4"/>
      <c r="D85" s="4"/>
      <c r="E85" s="4"/>
      <c r="F85" s="4"/>
      <c r="AA85" s="4"/>
      <c r="AB85" s="4"/>
      <c r="AC85" s="4"/>
      <c r="AD85" s="4"/>
      <c r="AE85" s="4"/>
      <c r="AQ85" s="2"/>
      <c r="AR85" s="2"/>
    </row>
    <row r="86" spans="1:62" ht="16">
      <c r="A86" s="4"/>
      <c r="B86" s="1" t="s">
        <v>7</v>
      </c>
      <c r="C86" s="1"/>
      <c r="D86" s="1"/>
      <c r="E86" s="4"/>
      <c r="F86" s="4"/>
      <c r="AA86" s="4"/>
      <c r="AB86" s="4"/>
      <c r="AC86" s="4"/>
      <c r="AD86" s="4"/>
      <c r="AE86" s="4"/>
      <c r="AQ86" s="2"/>
      <c r="AR86" s="2"/>
    </row>
    <row r="87" spans="1:62" ht="16">
      <c r="A87" s="4"/>
      <c r="B87" s="1" t="s">
        <v>0</v>
      </c>
      <c r="C87" s="1" t="s">
        <v>1</v>
      </c>
      <c r="D87" s="1" t="s">
        <v>2</v>
      </c>
      <c r="E87" s="1" t="s">
        <v>3</v>
      </c>
      <c r="F87" s="1" t="s">
        <v>4</v>
      </c>
      <c r="G87" s="4" t="s">
        <v>109</v>
      </c>
      <c r="H87" s="1" t="s">
        <v>110</v>
      </c>
      <c r="I87" s="1" t="s">
        <v>111</v>
      </c>
      <c r="J87" s="1" t="s">
        <v>112</v>
      </c>
      <c r="AA87" s="4"/>
      <c r="AB87" s="4"/>
      <c r="AC87" s="4"/>
      <c r="AD87" s="4"/>
      <c r="AE87" s="4"/>
      <c r="AQ87" s="2" t="s">
        <v>17</v>
      </c>
      <c r="AR87" s="2"/>
    </row>
    <row r="88" spans="1:62" ht="16">
      <c r="A88" s="4"/>
      <c r="B88" s="17">
        <v>1</v>
      </c>
      <c r="C88" s="17">
        <v>0.31001098766939322</v>
      </c>
      <c r="D88" s="17">
        <v>0.8835429129532415</v>
      </c>
      <c r="E88" s="17">
        <v>0.46619460383347577</v>
      </c>
      <c r="F88" s="17">
        <v>3.555792943474545</v>
      </c>
      <c r="G88" s="4">
        <f t="shared" ref="G88:G93" si="13">MAX(B88:F88)-MIN(B88:F88)</f>
        <v>3.2457819558051519</v>
      </c>
      <c r="H88" s="4">
        <f t="shared" ref="H88:H93" si="14">$G$94</f>
        <v>82.188892829359375</v>
      </c>
      <c r="I88">
        <f>H88*2.114</f>
        <v>173.74731944126572</v>
      </c>
      <c r="J88">
        <v>0</v>
      </c>
      <c r="AA88" s="4"/>
      <c r="AB88" s="4"/>
      <c r="AC88" s="4"/>
      <c r="AD88" s="4"/>
      <c r="AE88" s="4"/>
      <c r="AQ88" s="2" t="s">
        <v>22</v>
      </c>
      <c r="AR88" s="3"/>
      <c r="AU88" t="s">
        <v>1</v>
      </c>
      <c r="AY88" t="s">
        <v>2</v>
      </c>
      <c r="BC88" t="s">
        <v>3</v>
      </c>
      <c r="BG88" t="s">
        <v>4</v>
      </c>
    </row>
    <row r="89" spans="1:62" ht="16">
      <c r="A89" s="4"/>
      <c r="B89" s="17">
        <v>1</v>
      </c>
      <c r="C89" s="4">
        <v>1.1672473867595821</v>
      </c>
      <c r="D89" s="4">
        <v>1.9163763066202093</v>
      </c>
      <c r="E89" s="4">
        <v>2.8257839721254356</v>
      </c>
      <c r="F89" s="4">
        <v>296.16724738675964</v>
      </c>
      <c r="G89" s="4">
        <f t="shared" si="13"/>
        <v>295.16724738675964</v>
      </c>
      <c r="H89" s="4">
        <f t="shared" si="14"/>
        <v>82.188892829359375</v>
      </c>
      <c r="I89">
        <f t="shared" ref="I89:I93" si="15">H89*2.114</f>
        <v>173.74731944126572</v>
      </c>
      <c r="J89">
        <v>0</v>
      </c>
      <c r="AA89" s="4"/>
      <c r="AB89" s="4"/>
      <c r="AC89" s="4"/>
      <c r="AD89" s="4"/>
      <c r="AE89" s="4"/>
      <c r="AQ89" s="2" t="s">
        <v>23</v>
      </c>
      <c r="AR89" s="3" t="s">
        <v>24</v>
      </c>
      <c r="AS89" t="s">
        <v>25</v>
      </c>
      <c r="AT89" t="s">
        <v>26</v>
      </c>
      <c r="AU89" t="s">
        <v>23</v>
      </c>
      <c r="AV89" t="s">
        <v>24</v>
      </c>
      <c r="AW89" t="s">
        <v>25</v>
      </c>
      <c r="AX89" t="s">
        <v>26</v>
      </c>
      <c r="AY89" t="s">
        <v>23</v>
      </c>
      <c r="AZ89" t="s">
        <v>24</v>
      </c>
      <c r="BA89" t="s">
        <v>25</v>
      </c>
      <c r="BB89" t="s">
        <v>26</v>
      </c>
      <c r="BC89" t="s">
        <v>23</v>
      </c>
      <c r="BD89" t="s">
        <v>24</v>
      </c>
      <c r="BE89" t="s">
        <v>25</v>
      </c>
      <c r="BF89" t="s">
        <v>26</v>
      </c>
      <c r="BG89" t="s">
        <v>23</v>
      </c>
      <c r="BH89" t="s">
        <v>24</v>
      </c>
      <c r="BI89" t="s">
        <v>25</v>
      </c>
      <c r="BJ89" t="s">
        <v>26</v>
      </c>
    </row>
    <row r="90" spans="1:62">
      <c r="A90" s="4"/>
      <c r="B90" s="17">
        <v>1</v>
      </c>
      <c r="C90" s="17">
        <v>0.28656408962878882</v>
      </c>
      <c r="D90" s="17">
        <v>0.70080295959978145</v>
      </c>
      <c r="E90" s="17">
        <v>0.35021230083659138</v>
      </c>
      <c r="F90" s="17">
        <v>2.9406608651784589</v>
      </c>
      <c r="G90" s="4">
        <f t="shared" si="13"/>
        <v>2.6540967755496703</v>
      </c>
      <c r="H90" s="4">
        <f t="shared" si="14"/>
        <v>82.188892829359375</v>
      </c>
      <c r="I90">
        <f t="shared" si="15"/>
        <v>173.74731944126572</v>
      </c>
      <c r="J90">
        <v>0</v>
      </c>
      <c r="AA90" s="4"/>
      <c r="AB90" s="4"/>
      <c r="AC90" s="4"/>
      <c r="AD90" s="4"/>
      <c r="AE90" s="4"/>
      <c r="AQ90" s="2">
        <f>AVERAGEA(B88:B93)</f>
        <v>1</v>
      </c>
      <c r="AR90" s="2">
        <f>_xlfn.STDEV.S(B88:B93)</f>
        <v>0</v>
      </c>
      <c r="AS90">
        <f>MIN(B88:B93)</f>
        <v>1</v>
      </c>
      <c r="AT90">
        <f>MAX(B88:B93)</f>
        <v>1</v>
      </c>
      <c r="AU90">
        <f>AVERAGEA(C88:C93)</f>
        <v>1.6563571236938828</v>
      </c>
      <c r="AV90">
        <f>_xlfn.STDEV.S(C88:C93)</f>
        <v>1.4346678869808391</v>
      </c>
      <c r="AW90">
        <f>MIN(C88:C93)</f>
        <v>0.28656408962878882</v>
      </c>
      <c r="AX90">
        <f>MAX(C88:C93)</f>
        <v>3.9825581395348832</v>
      </c>
      <c r="AY90">
        <f>AVERAGEA(D88:D93)</f>
        <v>1.657139927006295</v>
      </c>
      <c r="AZ90">
        <f>_xlfn.STDEV.S(D88:D93)</f>
        <v>0.91941875882315349</v>
      </c>
      <c r="BA90">
        <f>MIN(D88:D93)</f>
        <v>0.70080295959978145</v>
      </c>
      <c r="BB90">
        <f>MAX(D88:D93)</f>
        <v>3.271276595744681</v>
      </c>
      <c r="BC90">
        <f>AVERAGEA(E88:E93)</f>
        <v>1.6713234528578378</v>
      </c>
      <c r="BD90">
        <f>_xlfn.STDEV.S(E88:E93)</f>
        <v>1.4515906314271709</v>
      </c>
      <c r="BE90">
        <f>MIN(E88:E93)</f>
        <v>0.35021230083659138</v>
      </c>
      <c r="BF90">
        <f>MAX(E88:E93)</f>
        <v>3.978723404255319</v>
      </c>
      <c r="BG90">
        <f>AVERAGEA(F88:F93)</f>
        <v>82.507899810933694</v>
      </c>
      <c r="BH90">
        <f>_xlfn.STDEV.S(F88:F93)</f>
        <v>118.94372453096902</v>
      </c>
      <c r="BI90">
        <f>MIN(F88:F93)</f>
        <v>1.4414893617021276</v>
      </c>
      <c r="BJ90">
        <f>MAX(F88:F93)</f>
        <v>296.16724738675964</v>
      </c>
    </row>
    <row r="91" spans="1:62">
      <c r="A91" s="4"/>
      <c r="B91" s="17">
        <v>1</v>
      </c>
      <c r="C91" s="4">
        <v>2.6276595744680851</v>
      </c>
      <c r="D91" s="4">
        <v>3.271276595744681</v>
      </c>
      <c r="E91" s="4">
        <v>3.978723404255319</v>
      </c>
      <c r="F91" s="4">
        <v>1.4414893617021276</v>
      </c>
      <c r="G91" s="4">
        <f t="shared" si="13"/>
        <v>2.978723404255319</v>
      </c>
      <c r="H91" s="4">
        <f t="shared" si="14"/>
        <v>82.188892829359375</v>
      </c>
      <c r="I91">
        <f t="shared" si="15"/>
        <v>173.74731944126572</v>
      </c>
      <c r="J91">
        <v>0</v>
      </c>
      <c r="AA91" s="4"/>
      <c r="AB91" s="4"/>
      <c r="AC91" s="4"/>
      <c r="AD91" s="4"/>
      <c r="AE91" s="4"/>
      <c r="AQ91" s="2"/>
      <c r="AR91" s="2"/>
    </row>
    <row r="92" spans="1:62">
      <c r="A92" s="4"/>
      <c r="B92" s="17">
        <v>1</v>
      </c>
      <c r="C92" s="4">
        <v>1.5641025641025641</v>
      </c>
      <c r="D92" s="4">
        <v>1.4615384615384617</v>
      </c>
      <c r="E92" s="4">
        <v>0.85470085470085477</v>
      </c>
      <c r="F92" s="4">
        <v>42.482905982905983</v>
      </c>
      <c r="G92" s="4">
        <f t="shared" si="13"/>
        <v>41.628205128205131</v>
      </c>
      <c r="H92" s="4">
        <f t="shared" si="14"/>
        <v>82.188892829359375</v>
      </c>
      <c r="I92">
        <f t="shared" si="15"/>
        <v>173.74731944126572</v>
      </c>
      <c r="J92">
        <v>0</v>
      </c>
      <c r="AA92" s="4"/>
      <c r="AB92" s="4"/>
      <c r="AC92" s="4"/>
      <c r="AD92" s="4"/>
      <c r="AE92" s="4"/>
      <c r="AQ92" s="2"/>
      <c r="AR92" s="2"/>
    </row>
    <row r="93" spans="1:62" ht="16">
      <c r="A93" s="4"/>
      <c r="B93" s="17">
        <v>1</v>
      </c>
      <c r="C93" s="4">
        <v>3.9825581395348832</v>
      </c>
      <c r="D93" s="4">
        <v>1.7093023255813953</v>
      </c>
      <c r="E93" s="4">
        <v>1.5523255813953487</v>
      </c>
      <c r="F93" s="4">
        <v>148.45930232558138</v>
      </c>
      <c r="G93" s="4">
        <f t="shared" si="13"/>
        <v>147.45930232558138</v>
      </c>
      <c r="H93" s="4">
        <f t="shared" si="14"/>
        <v>82.188892829359375</v>
      </c>
      <c r="I93">
        <f t="shared" si="15"/>
        <v>173.74731944126572</v>
      </c>
      <c r="J93">
        <v>0</v>
      </c>
      <c r="AA93" s="1"/>
      <c r="AB93" s="1"/>
      <c r="AC93" s="1"/>
      <c r="AD93" s="4"/>
      <c r="AE93" s="4"/>
      <c r="AQ93" s="2"/>
      <c r="AR93" s="2"/>
    </row>
    <row r="94" spans="1:62" ht="16">
      <c r="A94" s="4"/>
      <c r="B94" s="4"/>
      <c r="C94" s="4"/>
      <c r="D94" s="4"/>
      <c r="E94" s="4"/>
      <c r="F94" s="4"/>
      <c r="G94" s="4">
        <f>AVERAGE(G88:G93)</f>
        <v>82.188892829359375</v>
      </c>
      <c r="AA94" s="1"/>
      <c r="AB94" s="1"/>
      <c r="AC94" s="1"/>
      <c r="AD94" s="1"/>
      <c r="AE94" s="1"/>
      <c r="AQ94" s="2"/>
      <c r="AR94" s="2"/>
    </row>
    <row r="95" spans="1:62">
      <c r="A95" s="4"/>
      <c r="B95" s="4"/>
      <c r="C95" s="4"/>
      <c r="D95" s="4"/>
      <c r="E95" s="4"/>
      <c r="F95" s="4"/>
      <c r="AA95" s="18"/>
      <c r="AB95" s="18"/>
      <c r="AC95" s="18"/>
      <c r="AD95" s="18"/>
      <c r="AE95" s="18"/>
      <c r="AQ95" s="2"/>
      <c r="AR95" s="2"/>
    </row>
    <row r="96" spans="1:62">
      <c r="A96" s="4"/>
      <c r="B96" s="4"/>
      <c r="C96" s="4"/>
      <c r="D96" s="4"/>
      <c r="E96" s="4"/>
      <c r="F96" s="4"/>
      <c r="AA96" s="4"/>
      <c r="AB96" s="4"/>
      <c r="AC96" s="4"/>
      <c r="AD96" s="4"/>
      <c r="AE96" s="4"/>
      <c r="AQ96" s="2"/>
      <c r="AR96" s="2"/>
    </row>
    <row r="97" spans="1:62" ht="16">
      <c r="A97" s="4"/>
      <c r="B97" s="1" t="s">
        <v>8</v>
      </c>
      <c r="C97" s="1"/>
      <c r="D97" s="1"/>
      <c r="E97" s="4"/>
      <c r="F97" s="4"/>
      <c r="AA97" s="18"/>
      <c r="AB97" s="18"/>
      <c r="AC97" s="18"/>
      <c r="AD97" s="18"/>
      <c r="AE97" s="18"/>
      <c r="AQ97" s="2"/>
      <c r="AR97" s="2"/>
    </row>
    <row r="98" spans="1:62" ht="16">
      <c r="A98" s="4"/>
      <c r="B98" s="1" t="s">
        <v>0</v>
      </c>
      <c r="C98" s="1" t="s">
        <v>1</v>
      </c>
      <c r="D98" s="1" t="s">
        <v>2</v>
      </c>
      <c r="E98" s="1" t="s">
        <v>3</v>
      </c>
      <c r="F98" s="1" t="s">
        <v>4</v>
      </c>
      <c r="G98" s="4" t="s">
        <v>109</v>
      </c>
      <c r="H98" s="1" t="s">
        <v>110</v>
      </c>
      <c r="I98" s="1" t="s">
        <v>111</v>
      </c>
      <c r="J98" s="1" t="s">
        <v>112</v>
      </c>
      <c r="AA98" s="4"/>
      <c r="AB98" s="4"/>
      <c r="AC98" s="4"/>
      <c r="AD98" s="4"/>
      <c r="AE98" s="4"/>
      <c r="AQ98" s="2" t="s">
        <v>17</v>
      </c>
      <c r="AR98" s="2"/>
    </row>
    <row r="99" spans="1:62" ht="16">
      <c r="A99" s="4"/>
      <c r="B99" s="4">
        <v>1</v>
      </c>
      <c r="C99" s="4">
        <v>3.6036585365853662</v>
      </c>
      <c r="D99" s="4">
        <v>1.6707317073170731</v>
      </c>
      <c r="E99" s="4">
        <v>1.6097560975609757</v>
      </c>
      <c r="F99" s="4">
        <v>0.87195121951219512</v>
      </c>
      <c r="G99" s="4">
        <f>MAX(B99:F99)-MIN(B99:F99)</f>
        <v>2.7317073170731709</v>
      </c>
      <c r="H99" s="4">
        <f>$G$103</f>
        <v>5.8949424839198121</v>
      </c>
      <c r="I99">
        <f>H99*2.114</f>
        <v>12.461908411006482</v>
      </c>
      <c r="J99">
        <v>0</v>
      </c>
      <c r="AA99" s="4"/>
      <c r="AB99" s="4"/>
      <c r="AC99" s="4"/>
      <c r="AD99" s="4"/>
      <c r="AE99" s="4"/>
      <c r="AQ99" s="2" t="s">
        <v>22</v>
      </c>
      <c r="AR99" s="3"/>
      <c r="AU99" t="s">
        <v>1</v>
      </c>
      <c r="AY99" t="s">
        <v>2</v>
      </c>
      <c r="BC99" t="s">
        <v>3</v>
      </c>
      <c r="BG99" t="s">
        <v>4</v>
      </c>
    </row>
    <row r="100" spans="1:62" ht="16">
      <c r="A100" s="4"/>
      <c r="B100" s="4">
        <v>1</v>
      </c>
      <c r="C100" s="4">
        <v>0.34430213624322548</v>
      </c>
      <c r="D100" s="4">
        <v>0.43752885994118651</v>
      </c>
      <c r="E100" s="4">
        <v>0.30393467324470796</v>
      </c>
      <c r="F100" s="4">
        <v>1.7930590322502247</v>
      </c>
      <c r="G100" s="4">
        <f>MAX(B100:F100)-MIN(B100:F100)</f>
        <v>1.4891243590055168</v>
      </c>
      <c r="H100" s="4">
        <f>$G$103</f>
        <v>5.8949424839198121</v>
      </c>
      <c r="I100">
        <f t="shared" ref="I100:I102" si="16">H100*2.114</f>
        <v>12.461908411006482</v>
      </c>
      <c r="J100">
        <v>0</v>
      </c>
      <c r="AA100" s="4"/>
      <c r="AB100" s="4"/>
      <c r="AC100" s="4"/>
      <c r="AD100" s="4"/>
      <c r="AE100" s="4"/>
      <c r="AQ100" s="2" t="s">
        <v>23</v>
      </c>
      <c r="AR100" s="3" t="s">
        <v>24</v>
      </c>
      <c r="AS100" t="s">
        <v>25</v>
      </c>
      <c r="AT100" t="s">
        <v>26</v>
      </c>
      <c r="AU100" t="s">
        <v>23</v>
      </c>
      <c r="AV100" t="s">
        <v>24</v>
      </c>
      <c r="AW100" t="s">
        <v>25</v>
      </c>
      <c r="AX100" t="s">
        <v>26</v>
      </c>
      <c r="AY100" t="s">
        <v>23</v>
      </c>
      <c r="AZ100" t="s">
        <v>24</v>
      </c>
      <c r="BA100" t="s">
        <v>25</v>
      </c>
      <c r="BB100" t="s">
        <v>26</v>
      </c>
      <c r="BC100" t="s">
        <v>23</v>
      </c>
      <c r="BD100" t="s">
        <v>24</v>
      </c>
      <c r="BE100" t="s">
        <v>25</v>
      </c>
      <c r="BF100" t="s">
        <v>26</v>
      </c>
      <c r="BG100" t="s">
        <v>23</v>
      </c>
      <c r="BH100" t="s">
        <v>24</v>
      </c>
      <c r="BI100" t="s">
        <v>25</v>
      </c>
      <c r="BJ100" t="s">
        <v>26</v>
      </c>
    </row>
    <row r="101" spans="1:62">
      <c r="A101" s="4"/>
      <c r="B101" s="4">
        <v>1</v>
      </c>
      <c r="C101" s="4">
        <v>0.13463754874385664</v>
      </c>
      <c r="D101" s="4">
        <v>0.29866771768274841</v>
      </c>
      <c r="E101" s="4">
        <v>0.1008318553419684</v>
      </c>
      <c r="F101" s="4">
        <v>0.5614754832583887</v>
      </c>
      <c r="G101" s="4">
        <f>MAX(B101:F101)-MIN(B101:F101)</f>
        <v>0.89916814465803163</v>
      </c>
      <c r="H101" s="4">
        <f>$G$103</f>
        <v>5.8949424839198121</v>
      </c>
      <c r="I101">
        <f t="shared" si="16"/>
        <v>12.461908411006482</v>
      </c>
      <c r="J101">
        <v>0</v>
      </c>
      <c r="AA101" s="4"/>
      <c r="AB101" s="4"/>
      <c r="AC101" s="4"/>
      <c r="AD101" s="4"/>
      <c r="AE101" s="4"/>
      <c r="AQ101" s="2">
        <f>AVERAGEA(B99:B104)</f>
        <v>1</v>
      </c>
      <c r="AR101" s="2">
        <f>_xlfn.STDEV.S(B99:B104)</f>
        <v>0</v>
      </c>
      <c r="AS101">
        <f>MIN(B99:B104)</f>
        <v>1</v>
      </c>
      <c r="AT101">
        <f>MAX(B99:B104)</f>
        <v>1</v>
      </c>
      <c r="AU101">
        <f>AVERAGEA(C99:C104)</f>
        <v>1.7093468734007748</v>
      </c>
      <c r="AV101">
        <f>_xlfn.STDEV.S(C99:C104)</f>
        <v>1.734399327119059</v>
      </c>
      <c r="AW101">
        <f>MIN(C99:C104)</f>
        <v>0.13463754874385664</v>
      </c>
      <c r="AX101">
        <f>MAX(C99:C104)</f>
        <v>3.6036585365853662</v>
      </c>
      <c r="AY101">
        <f>AVERAGEA(D99:D104)</f>
        <v>0.94560180303601826</v>
      </c>
      <c r="AZ101">
        <f>_xlfn.STDEV.S(D99:D104)</f>
        <v>0.68001704543873975</v>
      </c>
      <c r="BA101">
        <f>MIN(D99:D104)</f>
        <v>0.29866771768274841</v>
      </c>
      <c r="BB101">
        <f>MAX(D99:D104)</f>
        <v>1.6707317073170731</v>
      </c>
      <c r="BC101">
        <f>AVERAGEA(E99:E104)</f>
        <v>1.2019065186058784</v>
      </c>
      <c r="BD101">
        <f>_xlfn.STDEV.S(E99:E104)</f>
        <v>1.2539228840174759</v>
      </c>
      <c r="BE101">
        <f>MIN(E99:E104)</f>
        <v>0.1008318553419684</v>
      </c>
      <c r="BF101">
        <f>MAX(E99:E104)</f>
        <v>2.7931034482758621</v>
      </c>
      <c r="BG101">
        <f>AVERAGEA(F99:F104)</f>
        <v>5.6715639624908345</v>
      </c>
      <c r="BH101">
        <f>_xlfn.STDEV.S(F99:F104)</f>
        <v>9.2070030618827428</v>
      </c>
      <c r="BI101">
        <f>MIN(F99:F104)</f>
        <v>0.5614754832583887</v>
      </c>
      <c r="BJ101">
        <f>MAX(F99:F104)</f>
        <v>19.459770114942529</v>
      </c>
    </row>
    <row r="102" spans="1:62">
      <c r="A102" s="4"/>
      <c r="B102" s="4">
        <v>1</v>
      </c>
      <c r="C102" s="4">
        <v>2.7547892720306515</v>
      </c>
      <c r="D102" s="4">
        <v>1.3754789272030652</v>
      </c>
      <c r="E102" s="4">
        <v>2.7931034482758621</v>
      </c>
      <c r="F102" s="4">
        <v>19.459770114942529</v>
      </c>
      <c r="G102" s="4">
        <f>MAX(B102:F102)-MIN(B102:F102)</f>
        <v>18.459770114942529</v>
      </c>
      <c r="H102" s="4">
        <f>$G$103</f>
        <v>5.8949424839198121</v>
      </c>
      <c r="I102">
        <f t="shared" si="16"/>
        <v>12.461908411006482</v>
      </c>
      <c r="J102">
        <v>0</v>
      </c>
      <c r="AA102" s="4"/>
      <c r="AB102" s="4"/>
      <c r="AC102" s="4"/>
      <c r="AD102" s="4"/>
      <c r="AE102" s="4"/>
      <c r="AQ102" s="2"/>
      <c r="AR102" s="2"/>
    </row>
    <row r="103" spans="1:62">
      <c r="A103" s="4"/>
      <c r="B103" s="4"/>
      <c r="C103" s="4"/>
      <c r="D103" s="4"/>
      <c r="E103" s="4"/>
      <c r="F103" s="4"/>
      <c r="G103" s="4">
        <f>AVERAGE(G99:G102)</f>
        <v>5.8949424839198121</v>
      </c>
      <c r="AA103" s="4"/>
      <c r="AB103" s="4"/>
      <c r="AC103" s="4"/>
      <c r="AD103" s="4"/>
      <c r="AE103" s="4"/>
      <c r="AQ103" s="2"/>
      <c r="AR103" s="2"/>
    </row>
    <row r="104" spans="1:62" ht="16">
      <c r="A104" s="4"/>
      <c r="B104" s="4"/>
      <c r="C104" s="4"/>
      <c r="D104" s="4"/>
      <c r="E104" s="4"/>
      <c r="F104" s="4"/>
      <c r="AA104" s="1"/>
      <c r="AB104" s="1"/>
      <c r="AC104" s="1"/>
      <c r="AD104" s="4"/>
      <c r="AE104" s="4"/>
      <c r="AQ104" s="2"/>
      <c r="AR104" s="2"/>
    </row>
    <row r="105" spans="1:62" ht="16">
      <c r="A105" s="4"/>
      <c r="B105" s="1" t="s">
        <v>9</v>
      </c>
      <c r="C105" s="1"/>
      <c r="D105" s="1"/>
      <c r="E105" s="4"/>
      <c r="F105" s="4"/>
      <c r="AA105" s="1"/>
      <c r="AB105" s="1"/>
      <c r="AC105" s="1"/>
      <c r="AD105" s="1"/>
      <c r="AE105" s="1"/>
      <c r="AQ105" s="2"/>
      <c r="AR105" s="2"/>
    </row>
    <row r="106" spans="1:62" ht="16">
      <c r="A106" s="4"/>
      <c r="B106" s="1" t="s">
        <v>0</v>
      </c>
      <c r="C106" s="1" t="s">
        <v>1</v>
      </c>
      <c r="D106" s="1" t="s">
        <v>2</v>
      </c>
      <c r="E106" s="1" t="s">
        <v>3</v>
      </c>
      <c r="F106" s="1" t="s">
        <v>4</v>
      </c>
      <c r="G106" s="4" t="s">
        <v>109</v>
      </c>
      <c r="H106" s="1" t="s">
        <v>110</v>
      </c>
      <c r="I106" s="1" t="s">
        <v>111</v>
      </c>
      <c r="J106" s="1" t="s">
        <v>112</v>
      </c>
      <c r="AA106" s="4"/>
      <c r="AB106" s="4"/>
      <c r="AC106" s="4"/>
      <c r="AD106" s="4"/>
      <c r="AE106" s="4"/>
      <c r="AQ106" s="2" t="s">
        <v>17</v>
      </c>
      <c r="AR106" s="2"/>
    </row>
    <row r="107" spans="1:62" ht="16">
      <c r="A107" s="4"/>
      <c r="B107" s="4">
        <v>1</v>
      </c>
      <c r="C107" s="4">
        <v>0.82392026578073096</v>
      </c>
      <c r="D107" s="4">
        <v>0.37209302325581395</v>
      </c>
      <c r="E107" s="4">
        <v>0.71096345514950166</v>
      </c>
      <c r="F107" s="4">
        <v>0.53488372093023262</v>
      </c>
      <c r="G107" s="4">
        <f>MAX(B107:F107)-MIN(B107:F107)</f>
        <v>0.62790697674418605</v>
      </c>
      <c r="H107" s="4">
        <f>$G$110</f>
        <v>7.1816098321430459</v>
      </c>
      <c r="I107">
        <f>H107*2.114</f>
        <v>15.181923185150398</v>
      </c>
      <c r="J107">
        <v>0</v>
      </c>
      <c r="AA107" s="4"/>
      <c r="AB107" s="4"/>
      <c r="AC107" s="4"/>
      <c r="AD107" s="4"/>
      <c r="AE107" s="4"/>
      <c r="AQ107" s="2" t="s">
        <v>22</v>
      </c>
      <c r="AR107" s="3"/>
      <c r="AU107" t="s">
        <v>1</v>
      </c>
      <c r="AY107" t="s">
        <v>2</v>
      </c>
      <c r="BC107" t="s">
        <v>3</v>
      </c>
      <c r="BG107" t="s">
        <v>4</v>
      </c>
    </row>
    <row r="108" spans="1:62" ht="16">
      <c r="A108" s="4"/>
      <c r="B108" s="4">
        <v>1</v>
      </c>
      <c r="C108" s="4">
        <v>0.43097503352276356</v>
      </c>
      <c r="D108" s="4">
        <v>4.6612604559095839E-3</v>
      </c>
      <c r="E108" s="4">
        <v>0.26888449013472959</v>
      </c>
      <c r="F108" s="4">
        <v>1.0460379286124768</v>
      </c>
      <c r="G108" s="4">
        <f>MAX(B108:F108)-MIN(B108:F108)</f>
        <v>1.0413766681565673</v>
      </c>
      <c r="H108" s="4">
        <f>$G$110</f>
        <v>7.1816098321430459</v>
      </c>
      <c r="I108">
        <f t="shared" ref="I108:I109" si="17">H108*2.114</f>
        <v>15.181923185150398</v>
      </c>
      <c r="J108">
        <v>0</v>
      </c>
      <c r="AA108" s="4"/>
      <c r="AB108" s="4"/>
      <c r="AC108" s="4"/>
      <c r="AD108" s="4"/>
      <c r="AE108" s="4"/>
      <c r="AQ108" s="2" t="s">
        <v>23</v>
      </c>
      <c r="AR108" s="3" t="s">
        <v>24</v>
      </c>
      <c r="AS108" t="s">
        <v>25</v>
      </c>
      <c r="AT108" t="s">
        <v>26</v>
      </c>
      <c r="AU108" t="s">
        <v>23</v>
      </c>
      <c r="AV108" t="s">
        <v>24</v>
      </c>
      <c r="AW108" t="s">
        <v>25</v>
      </c>
      <c r="AX108" t="s">
        <v>26</v>
      </c>
      <c r="AY108" t="s">
        <v>23</v>
      </c>
      <c r="AZ108" t="s">
        <v>24</v>
      </c>
      <c r="BA108" t="s">
        <v>25</v>
      </c>
      <c r="BB108" t="s">
        <v>26</v>
      </c>
      <c r="BC108" t="s">
        <v>23</v>
      </c>
      <c r="BD108" t="s">
        <v>24</v>
      </c>
      <c r="BE108" t="s">
        <v>25</v>
      </c>
      <c r="BF108" t="s">
        <v>26</v>
      </c>
      <c r="BG108" t="s">
        <v>23</v>
      </c>
      <c r="BH108" t="s">
        <v>24</v>
      </c>
      <c r="BI108" t="s">
        <v>25</v>
      </c>
      <c r="BJ108" t="s">
        <v>26</v>
      </c>
    </row>
    <row r="109" spans="1:62">
      <c r="A109" s="4"/>
      <c r="B109" s="4">
        <v>1</v>
      </c>
      <c r="C109" s="4">
        <v>20.600436681222707</v>
      </c>
      <c r="D109" s="4">
        <v>0.92576419213973793</v>
      </c>
      <c r="E109" s="4">
        <v>1.7008733624454146</v>
      </c>
      <c r="F109" s="4">
        <v>20.801310043668124</v>
      </c>
      <c r="G109" s="4">
        <f>MAX(B109:F109)-MIN(B109:F109)</f>
        <v>19.875545851528386</v>
      </c>
      <c r="H109" s="4">
        <f>$G$110</f>
        <v>7.1816098321430459</v>
      </c>
      <c r="I109">
        <f t="shared" si="17"/>
        <v>15.181923185150398</v>
      </c>
      <c r="J109">
        <v>0</v>
      </c>
      <c r="AA109" s="4"/>
      <c r="AB109" s="4"/>
      <c r="AC109" s="4"/>
      <c r="AD109" s="4"/>
      <c r="AE109" s="4"/>
      <c r="AQ109" s="2">
        <f>AVERAGEA(B107:B148)</f>
        <v>36.24290504347826</v>
      </c>
      <c r="AR109" s="2">
        <f>_xlfn.STDEV.S(B107:B148)</f>
        <v>189.16664220745321</v>
      </c>
      <c r="AS109">
        <f>MIN(B107:B148)</f>
        <v>0.831488</v>
      </c>
      <c r="AT109">
        <f>MAX(B107:B148)</f>
        <v>708.57932800000003</v>
      </c>
      <c r="AU109">
        <f>AVERAGEA(C107:C148)</f>
        <v>9.1296953633534059</v>
      </c>
      <c r="AV109">
        <f>_xlfn.STDEV.S(C107:C148)</f>
        <v>28.584022362083939</v>
      </c>
      <c r="AW109">
        <v>0.54500000000000004</v>
      </c>
      <c r="AX109">
        <f>MAX(C107:C148)</f>
        <v>106.057728</v>
      </c>
      <c r="AY109">
        <f>AVERAGEA(D107:D148)</f>
        <v>19.821923677143161</v>
      </c>
      <c r="AZ109">
        <f>_xlfn.STDEV.S(D107:D148)</f>
        <v>79.314601488161088</v>
      </c>
      <c r="BA109">
        <f>MIN(D107:D148)</f>
        <v>4.6612604559095839E-3</v>
      </c>
      <c r="BB109">
        <f>MAX(D107:D148)</f>
        <v>297.99219199999999</v>
      </c>
      <c r="BC109" s="4">
        <f>AVERAGEA(E107:E148)</f>
        <v>10.330413742782284</v>
      </c>
      <c r="BD109">
        <f>_xlfn.STDEV.S(E107:E148)</f>
        <v>36.430763597503955</v>
      </c>
      <c r="BE109">
        <f>MIN(E107:E148)</f>
        <v>0.23481781376518221</v>
      </c>
      <c r="BF109">
        <f>MAX(E107:E148)</f>
        <v>137.44537600000001</v>
      </c>
      <c r="BG109">
        <f>AVERAGEA(F107:F148)</f>
        <v>79.397909363487855</v>
      </c>
      <c r="BH109">
        <f>_xlfn.STDEV.S(F107:F148)</f>
        <v>201.31598103068578</v>
      </c>
      <c r="BI109">
        <f>MIN(F107:F148)</f>
        <v>0.27732793522267207</v>
      </c>
      <c r="BJ109">
        <f>MAX(F107:F148)</f>
        <v>607.43679999999995</v>
      </c>
    </row>
    <row r="110" spans="1:62">
      <c r="A110" s="4"/>
      <c r="B110" s="4"/>
      <c r="C110" s="4"/>
      <c r="D110" s="4"/>
      <c r="E110" s="4"/>
      <c r="F110" s="4"/>
      <c r="G110">
        <f>AVERAGE(G107:G109)</f>
        <v>7.1816098321430459</v>
      </c>
      <c r="AA110" s="4"/>
      <c r="AB110" s="4"/>
      <c r="AC110" s="4"/>
      <c r="AD110" s="4"/>
      <c r="AE110" s="4"/>
      <c r="AQ110" s="2"/>
      <c r="AR110" s="2"/>
    </row>
    <row r="111" spans="1:62">
      <c r="A111" s="4"/>
      <c r="B111" s="4"/>
      <c r="C111" s="4"/>
      <c r="D111" s="4"/>
      <c r="E111" s="4"/>
      <c r="F111" s="4"/>
      <c r="AA111" s="4"/>
      <c r="AB111" s="4"/>
      <c r="AC111" s="4"/>
      <c r="AD111" s="4"/>
      <c r="AE111" s="4"/>
      <c r="AQ111" s="2"/>
      <c r="AR111" s="2"/>
    </row>
    <row r="112" spans="1:62" ht="16">
      <c r="A112" s="4"/>
      <c r="AA112" s="1"/>
      <c r="AB112" s="1"/>
      <c r="AC112" s="1"/>
      <c r="AD112" s="4"/>
      <c r="AE112" s="4"/>
      <c r="AQ112" s="2" t="s">
        <v>17</v>
      </c>
      <c r="AR112" s="2"/>
    </row>
    <row r="113" spans="1:62" ht="16">
      <c r="A113" s="4"/>
      <c r="AA113" s="1"/>
      <c r="AB113" s="1"/>
      <c r="AC113" s="1"/>
      <c r="AD113" s="1"/>
      <c r="AE113" s="1"/>
      <c r="AQ113" s="2" t="s">
        <v>22</v>
      </c>
      <c r="AR113" s="2"/>
      <c r="AU113" t="s">
        <v>1</v>
      </c>
      <c r="AY113" t="s">
        <v>2</v>
      </c>
      <c r="BC113" t="s">
        <v>3</v>
      </c>
      <c r="BG113" t="s">
        <v>4</v>
      </c>
    </row>
    <row r="114" spans="1:62" ht="16">
      <c r="A114" s="4"/>
      <c r="AA114" s="4"/>
      <c r="AB114" s="4"/>
      <c r="AC114" s="4"/>
      <c r="AD114" s="4"/>
      <c r="AE114" s="4"/>
      <c r="AQ114" s="2" t="s">
        <v>23</v>
      </c>
      <c r="AR114" s="3" t="s">
        <v>24</v>
      </c>
      <c r="AS114" t="s">
        <v>25</v>
      </c>
      <c r="AT114" t="s">
        <v>26</v>
      </c>
      <c r="AU114" t="s">
        <v>23</v>
      </c>
      <c r="AV114" t="s">
        <v>24</v>
      </c>
      <c r="AW114" t="s">
        <v>25</v>
      </c>
      <c r="AX114" t="s">
        <v>26</v>
      </c>
      <c r="AY114" t="s">
        <v>23</v>
      </c>
      <c r="AZ114" t="s">
        <v>24</v>
      </c>
      <c r="BA114" t="s">
        <v>25</v>
      </c>
      <c r="BB114" t="s">
        <v>26</v>
      </c>
      <c r="BC114" t="s">
        <v>23</v>
      </c>
      <c r="BD114" t="s">
        <v>24</v>
      </c>
      <c r="BE114" t="s">
        <v>25</v>
      </c>
      <c r="BF114" t="s">
        <v>26</v>
      </c>
      <c r="BG114" t="s">
        <v>23</v>
      </c>
      <c r="BH114" t="s">
        <v>24</v>
      </c>
      <c r="BI114" t="s">
        <v>25</v>
      </c>
      <c r="BJ114" t="s">
        <v>26</v>
      </c>
    </row>
    <row r="115" spans="1:62" ht="16">
      <c r="A115" s="4"/>
      <c r="B115" s="4"/>
      <c r="C115" s="4"/>
      <c r="D115" s="4"/>
      <c r="E115" s="4"/>
      <c r="F115" s="4"/>
      <c r="AA115" s="4"/>
      <c r="AB115" s="4"/>
      <c r="AC115" s="4"/>
      <c r="AD115" s="4"/>
      <c r="AE115" s="4"/>
      <c r="AQ115" s="2">
        <f>AVERAGEA(B113:B118)</f>
        <v>0</v>
      </c>
      <c r="AR115" s="3" t="e">
        <f>_xlfn.STDEV.S(B113:B118)</f>
        <v>#DIV/0!</v>
      </c>
      <c r="AS115">
        <f>MIN(B113:B118)</f>
        <v>0</v>
      </c>
      <c r="AT115">
        <f>MAX(B113:B118)</f>
        <v>0</v>
      </c>
      <c r="AU115">
        <f>AVERAGEA(C113:C118)</f>
        <v>0</v>
      </c>
      <c r="AV115" t="e">
        <f>_xlfn.STDEV.S(C113:C118)</f>
        <v>#DIV/0!</v>
      </c>
      <c r="AW115">
        <f>MIN(C113:C118)</f>
        <v>0</v>
      </c>
      <c r="AX115">
        <f>MAX(C113:C118)</f>
        <v>0</v>
      </c>
      <c r="AY115">
        <f>AVERAGEA(D113:D118)</f>
        <v>0</v>
      </c>
      <c r="AZ115" t="e">
        <f>_xlfn.STDEV.S(D113:D118)</f>
        <v>#DIV/0!</v>
      </c>
      <c r="BA115">
        <f>MIN(D113:D118)</f>
        <v>0</v>
      </c>
      <c r="BB115">
        <f>MAX(D113:D118)</f>
        <v>0</v>
      </c>
      <c r="BC115">
        <f>AVERAGEA(E113:E118)</f>
        <v>0</v>
      </c>
      <c r="BD115" t="e">
        <f>_xlfn.STDEV.S(E113:E118)</f>
        <v>#DIV/0!</v>
      </c>
      <c r="BE115">
        <f>MIN(E113:E118)</f>
        <v>0</v>
      </c>
      <c r="BF115">
        <f>MAX(E113:E118)</f>
        <v>0</v>
      </c>
      <c r="BG115">
        <f>AVERAGEA(F113:F118)</f>
        <v>0</v>
      </c>
      <c r="BH115" t="e">
        <f>_xlfn.STDEV.S(F113:F118)</f>
        <v>#DIV/0!</v>
      </c>
      <c r="BI115">
        <f>MIN(F113:F118)</f>
        <v>0</v>
      </c>
      <c r="BJ115">
        <f>MAX(F113:F118)</f>
        <v>0</v>
      </c>
    </row>
    <row r="116" spans="1:62">
      <c r="A116" s="4"/>
      <c r="B116" s="4"/>
      <c r="C116" s="4"/>
      <c r="D116" s="4"/>
      <c r="E116" s="4"/>
      <c r="F116" s="4"/>
      <c r="AA116" s="4"/>
      <c r="AB116" s="4"/>
      <c r="AC116" s="4"/>
      <c r="AD116" s="4"/>
      <c r="AE116" s="4"/>
      <c r="AQ116" s="2"/>
      <c r="AR116" s="2"/>
    </row>
    <row r="117" spans="1:62" ht="16">
      <c r="A117" s="4"/>
      <c r="B117" s="1" t="s">
        <v>11</v>
      </c>
      <c r="C117" s="1"/>
      <c r="D117" s="1"/>
      <c r="E117" s="4"/>
      <c r="F117" s="4"/>
      <c r="AA117" s="4"/>
      <c r="AB117" s="4"/>
      <c r="AC117" s="4"/>
      <c r="AD117" s="4"/>
      <c r="AE117" s="4"/>
      <c r="AQ117" s="2"/>
      <c r="AR117" s="2"/>
    </row>
    <row r="118" spans="1:62" ht="16">
      <c r="A118" s="4"/>
      <c r="B118" s="1" t="s">
        <v>0</v>
      </c>
      <c r="C118" s="1" t="s">
        <v>1</v>
      </c>
      <c r="D118" s="1" t="s">
        <v>2</v>
      </c>
      <c r="E118" s="1" t="s">
        <v>3</v>
      </c>
      <c r="F118" s="1" t="s">
        <v>4</v>
      </c>
      <c r="G118" s="4" t="s">
        <v>109</v>
      </c>
      <c r="H118" s="1" t="s">
        <v>110</v>
      </c>
      <c r="I118" s="1" t="s">
        <v>111</v>
      </c>
      <c r="J118" s="1" t="s">
        <v>112</v>
      </c>
      <c r="AA118" s="4"/>
      <c r="AB118" s="4"/>
      <c r="AC118" s="4"/>
      <c r="AD118" s="4"/>
      <c r="AE118" s="4"/>
      <c r="AQ118" s="2" t="s">
        <v>17</v>
      </c>
      <c r="AR118" s="2"/>
    </row>
    <row r="119" spans="1:62" ht="16">
      <c r="A119" s="4"/>
      <c r="B119" s="4">
        <v>1</v>
      </c>
      <c r="C119" s="4">
        <v>0.37145748987854249</v>
      </c>
      <c r="D119" s="4">
        <v>0.33400809716599195</v>
      </c>
      <c r="E119" s="4">
        <v>0.23481781376518221</v>
      </c>
      <c r="F119" s="4">
        <v>0.27732793522267207</v>
      </c>
      <c r="G119" s="4">
        <f>MAX(B119:F119)-MIN(B119:F119)</f>
        <v>0.76518218623481782</v>
      </c>
      <c r="H119" s="4">
        <f>$G$123</f>
        <v>7.352344060001057</v>
      </c>
      <c r="I119">
        <f>H119*2.114</f>
        <v>15.542855342842234</v>
      </c>
      <c r="J119">
        <v>0</v>
      </c>
      <c r="AA119" s="1"/>
      <c r="AB119" s="1"/>
      <c r="AC119" s="1"/>
      <c r="AD119" s="4"/>
      <c r="AE119" s="4"/>
      <c r="AQ119" s="2" t="s">
        <v>22</v>
      </c>
      <c r="AR119" s="3"/>
      <c r="AU119" t="s">
        <v>1</v>
      </c>
      <c r="AY119" t="s">
        <v>2</v>
      </c>
      <c r="BC119" t="s">
        <v>3</v>
      </c>
      <c r="BG119" t="s">
        <v>4</v>
      </c>
    </row>
    <row r="120" spans="1:62" ht="16">
      <c r="A120" s="4"/>
      <c r="B120" s="4">
        <v>1</v>
      </c>
      <c r="C120" s="4">
        <v>0.61702127659574468</v>
      </c>
      <c r="D120" s="4">
        <v>1.4148936170212765</v>
      </c>
      <c r="E120" s="4">
        <v>9.6985815602836869</v>
      </c>
      <c r="F120" s="4">
        <v>0.96099290780141822</v>
      </c>
      <c r="G120" s="4">
        <f>MAX(B120:F120)-MIN(B120:F120)</f>
        <v>9.0815602836879421</v>
      </c>
      <c r="H120" s="4">
        <f>$G$123</f>
        <v>7.352344060001057</v>
      </c>
      <c r="I120">
        <f t="shared" ref="I120:I122" si="18">H120*2.114</f>
        <v>15.542855342842234</v>
      </c>
      <c r="J120">
        <v>0</v>
      </c>
      <c r="AA120" s="1"/>
      <c r="AB120" s="1"/>
      <c r="AC120" s="1"/>
      <c r="AD120" s="1"/>
      <c r="AE120" s="1"/>
      <c r="AQ120" s="2" t="s">
        <v>23</v>
      </c>
      <c r="AR120" s="3" t="s">
        <v>24</v>
      </c>
      <c r="AS120" t="s">
        <v>25</v>
      </c>
      <c r="AT120" t="s">
        <v>26</v>
      </c>
      <c r="AU120" t="s">
        <v>23</v>
      </c>
      <c r="AV120" t="s">
        <v>24</v>
      </c>
      <c r="AW120" t="s">
        <v>25</v>
      </c>
      <c r="AX120" t="s">
        <v>26</v>
      </c>
      <c r="AY120" t="s">
        <v>23</v>
      </c>
      <c r="AZ120" t="s">
        <v>24</v>
      </c>
      <c r="BA120" t="s">
        <v>25</v>
      </c>
      <c r="BB120" t="s">
        <v>26</v>
      </c>
      <c r="BC120" t="s">
        <v>23</v>
      </c>
      <c r="BD120" t="s">
        <v>24</v>
      </c>
      <c r="BE120" t="s">
        <v>25</v>
      </c>
      <c r="BF120" t="s">
        <v>26</v>
      </c>
      <c r="BG120" t="s">
        <v>23</v>
      </c>
      <c r="BH120" t="s">
        <v>24</v>
      </c>
      <c r="BI120" t="s">
        <v>25</v>
      </c>
      <c r="BJ120" t="s">
        <v>26</v>
      </c>
    </row>
    <row r="121" spans="1:62">
      <c r="A121" s="4"/>
      <c r="B121" s="4">
        <v>1</v>
      </c>
      <c r="C121" s="4">
        <v>0.92399049881235162</v>
      </c>
      <c r="D121" s="4">
        <v>1.175771971496437</v>
      </c>
      <c r="E121" s="4">
        <v>0.32066508313539194</v>
      </c>
      <c r="F121" s="4">
        <v>1.0950118764845607</v>
      </c>
      <c r="G121" s="4">
        <f>MAX(B121:F121)-MIN(B121:F121)</f>
        <v>0.85510688836104509</v>
      </c>
      <c r="H121" s="4">
        <f>$G$123</f>
        <v>7.352344060001057</v>
      </c>
      <c r="I121">
        <f t="shared" si="18"/>
        <v>15.542855342842234</v>
      </c>
      <c r="J121">
        <v>0</v>
      </c>
      <c r="AA121" s="4"/>
      <c r="AB121" s="4"/>
      <c r="AC121" s="4"/>
      <c r="AD121" s="4"/>
      <c r="AE121" s="4"/>
      <c r="AQ121" s="2">
        <f>AVERAGEA(B119:B124)</f>
        <v>1</v>
      </c>
      <c r="AR121" s="2">
        <f>_xlfn.STDEV.S(B119:B122)</f>
        <v>0</v>
      </c>
      <c r="AS121">
        <f>MIN(B119:B124)</f>
        <v>1</v>
      </c>
      <c r="AT121">
        <f>MAX(B119:B124)</f>
        <v>1</v>
      </c>
      <c r="AU121">
        <f>AVERAGEA(C119:C124)</f>
        <v>0.5705904346012296</v>
      </c>
      <c r="AV121">
        <f>_xlfn.STDEV.S(C119:C124)</f>
        <v>0.26266647412646399</v>
      </c>
      <c r="AW121">
        <f>MIN(C119:C124)</f>
        <v>0.36989247311827955</v>
      </c>
      <c r="AX121">
        <f>MAX(C119:C124)</f>
        <v>0.92399049881235162</v>
      </c>
      <c r="AY121">
        <f>AVERAGEA(D119:D124)</f>
        <v>0.96020067948544252</v>
      </c>
      <c r="AZ121">
        <f>_xlfn.STDEV.S(D119:D124)</f>
        <v>0.46449833499001592</v>
      </c>
      <c r="BA121">
        <f>MIN(D119:D124)</f>
        <v>0.33400809716599195</v>
      </c>
      <c r="BB121">
        <f>MAX(D119:D124)</f>
        <v>1.4148936170212765</v>
      </c>
      <c r="BC121">
        <f>AVERAGEA(E119:E124)</f>
        <v>2.6543763293498288</v>
      </c>
      <c r="BD121">
        <f>_xlfn.STDEV.S(E119:E124)</f>
        <v>4.6964413566835059</v>
      </c>
      <c r="BE121">
        <f>MIN(E119:E124)</f>
        <v>0.23481781376518221</v>
      </c>
      <c r="BF121">
        <f>MAX(E119:E124)</f>
        <v>9.6985815602836869</v>
      </c>
      <c r="BG121">
        <f>AVERAGEA(F119:F124)</f>
        <v>5.3510751153610325</v>
      </c>
      <c r="BH121">
        <f>_xlfn.STDEV.S(F119:F124)</f>
        <v>9.1536014809316271</v>
      </c>
      <c r="BI121">
        <f>MIN(F119:F124)</f>
        <v>0.27732793522267207</v>
      </c>
      <c r="BJ121">
        <f>MAX(F119:F124)</f>
        <v>19.07096774193548</v>
      </c>
    </row>
    <row r="122" spans="1:62">
      <c r="A122" s="4"/>
      <c r="B122" s="4">
        <v>1</v>
      </c>
      <c r="C122" s="4">
        <v>0.36989247311827955</v>
      </c>
      <c r="D122" s="4">
        <v>0.91612903225806441</v>
      </c>
      <c r="E122" s="4">
        <v>0.36344086021505373</v>
      </c>
      <c r="F122" s="4">
        <v>19.07096774193548</v>
      </c>
      <c r="G122" s="4">
        <f>MAX(B122:F122)-MIN(B122:F122)</f>
        <v>18.707526881720426</v>
      </c>
      <c r="H122" s="4">
        <f>$G$123</f>
        <v>7.352344060001057</v>
      </c>
      <c r="I122">
        <f t="shared" si="18"/>
        <v>15.542855342842234</v>
      </c>
      <c r="J122">
        <v>0</v>
      </c>
      <c r="AA122" s="4"/>
      <c r="AB122" s="4"/>
      <c r="AC122" s="4"/>
      <c r="AD122" s="4"/>
      <c r="AE122" s="4"/>
      <c r="AQ122" s="2"/>
      <c r="AR122" s="2"/>
    </row>
    <row r="123" spans="1:62">
      <c r="A123" s="4"/>
      <c r="B123" s="4"/>
      <c r="C123" s="4"/>
      <c r="D123" s="4"/>
      <c r="E123" s="4"/>
      <c r="F123" s="4"/>
      <c r="G123" s="4">
        <f>AVERAGE(G119:G122)</f>
        <v>7.352344060001057</v>
      </c>
      <c r="AA123" s="4"/>
      <c r="AB123" s="4"/>
      <c r="AC123" s="4"/>
      <c r="AD123" s="4"/>
      <c r="AE123" s="4"/>
      <c r="AQ123" s="2"/>
      <c r="AR123" s="2"/>
    </row>
    <row r="124" spans="1:62" ht="16">
      <c r="A124" s="4"/>
      <c r="B124" s="4"/>
      <c r="C124" s="4"/>
      <c r="D124" s="4"/>
      <c r="E124" s="4"/>
      <c r="F124" s="4"/>
      <c r="AA124" s="1"/>
      <c r="AB124" s="1"/>
      <c r="AC124" s="1"/>
      <c r="AD124" s="4"/>
      <c r="AE124" s="4"/>
      <c r="AQ124" s="2"/>
      <c r="AR124" s="2"/>
    </row>
    <row r="125" spans="1:62" ht="16">
      <c r="A125" s="4"/>
      <c r="B125" s="4"/>
      <c r="C125" s="4"/>
      <c r="D125" s="4"/>
      <c r="E125" s="4"/>
      <c r="F125" s="4"/>
      <c r="AA125" s="1"/>
      <c r="AB125" s="1"/>
      <c r="AC125" s="1"/>
      <c r="AD125" s="1"/>
      <c r="AE125" s="1"/>
      <c r="AQ125" s="2"/>
      <c r="AR125" s="2"/>
    </row>
    <row r="126" spans="1:62" ht="16">
      <c r="A126" s="4"/>
      <c r="B126" s="1" t="s">
        <v>12</v>
      </c>
      <c r="C126" s="1"/>
      <c r="D126" s="1"/>
      <c r="E126" s="4"/>
      <c r="F126" s="4"/>
      <c r="AA126" s="4"/>
      <c r="AB126" s="4"/>
      <c r="AC126" s="4"/>
      <c r="AD126" s="4"/>
      <c r="AE126" s="4"/>
      <c r="AQ126" s="2"/>
      <c r="AR126" s="2"/>
    </row>
    <row r="127" spans="1:62" ht="16">
      <c r="A127" s="4"/>
      <c r="B127" s="1" t="s">
        <v>0</v>
      </c>
      <c r="C127" s="1" t="s">
        <v>1</v>
      </c>
      <c r="D127" s="1" t="s">
        <v>2</v>
      </c>
      <c r="E127" s="1" t="s">
        <v>3</v>
      </c>
      <c r="F127" s="1" t="s">
        <v>4</v>
      </c>
      <c r="G127" s="4" t="s">
        <v>109</v>
      </c>
      <c r="H127" s="1" t="s">
        <v>110</v>
      </c>
      <c r="I127" s="1" t="s">
        <v>111</v>
      </c>
      <c r="J127" s="1" t="s">
        <v>112</v>
      </c>
      <c r="AA127" s="4"/>
      <c r="AB127" s="4"/>
      <c r="AC127" s="4"/>
      <c r="AD127" s="4"/>
      <c r="AE127" s="4"/>
      <c r="AQ127" s="2" t="s">
        <v>17</v>
      </c>
      <c r="AR127" s="2"/>
    </row>
    <row r="128" spans="1:62" ht="16">
      <c r="A128" s="4"/>
      <c r="B128" s="17">
        <v>1</v>
      </c>
      <c r="C128" s="17">
        <v>0.59374645916773816</v>
      </c>
      <c r="D128" s="17">
        <v>1.7956391725660013</v>
      </c>
      <c r="E128" s="17">
        <v>0.96979639290799013</v>
      </c>
      <c r="F128" s="17">
        <v>3.7142111148879984</v>
      </c>
      <c r="G128" s="4">
        <f>MAX(B128:F128)-MIN(B128:F128)</f>
        <v>3.1204646557202604</v>
      </c>
      <c r="H128" s="4">
        <f>$G$131</f>
        <v>175.0135911888988</v>
      </c>
      <c r="I128">
        <f>H128*2.114</f>
        <v>369.97873177333202</v>
      </c>
      <c r="J128">
        <v>0</v>
      </c>
      <c r="AA128" s="4"/>
      <c r="AB128" s="4"/>
      <c r="AC128" s="4"/>
      <c r="AD128" s="4"/>
      <c r="AE128" s="4"/>
      <c r="AQ128" s="2" t="s">
        <v>22</v>
      </c>
      <c r="AR128" s="3"/>
      <c r="AU128" t="s">
        <v>1</v>
      </c>
      <c r="AY128" t="s">
        <v>2</v>
      </c>
      <c r="BC128" t="s">
        <v>3</v>
      </c>
      <c r="BG128" t="s">
        <v>4</v>
      </c>
    </row>
    <row r="129" spans="1:62" ht="16">
      <c r="A129" s="4"/>
      <c r="B129" s="17">
        <v>1</v>
      </c>
      <c r="C129" s="4">
        <v>1.1174091992201603E-2</v>
      </c>
      <c r="D129" s="4">
        <v>1.3066647411365442</v>
      </c>
      <c r="E129" s="4">
        <v>0.56161094663874644</v>
      </c>
      <c r="F129" s="4">
        <v>2.7625640840493899</v>
      </c>
      <c r="G129" s="4">
        <f>MAX(B129:F129)-MIN(B129:F129)</f>
        <v>2.7513899920571885</v>
      </c>
      <c r="H129" s="4">
        <f>$G$131</f>
        <v>175.0135911888988</v>
      </c>
      <c r="I129">
        <f t="shared" ref="I129:I130" si="19">H129*2.114</f>
        <v>369.97873177333202</v>
      </c>
      <c r="J129">
        <v>0</v>
      </c>
      <c r="AA129" s="4"/>
      <c r="AB129" s="4"/>
      <c r="AC129" s="4"/>
      <c r="AD129" s="4"/>
      <c r="AE129" s="4"/>
      <c r="AQ129" s="2" t="s">
        <v>23</v>
      </c>
      <c r="AR129" s="3" t="s">
        <v>24</v>
      </c>
      <c r="AS129" t="s">
        <v>25</v>
      </c>
      <c r="AT129" t="s">
        <v>26</v>
      </c>
      <c r="AU129" t="s">
        <v>23</v>
      </c>
      <c r="AV129" t="s">
        <v>24</v>
      </c>
      <c r="AW129" t="s">
        <v>25</v>
      </c>
      <c r="AX129" t="s">
        <v>26</v>
      </c>
      <c r="AY129" t="s">
        <v>23</v>
      </c>
      <c r="AZ129" t="s">
        <v>24</v>
      </c>
      <c r="BA129" t="s">
        <v>25</v>
      </c>
      <c r="BB129" t="s">
        <v>26</v>
      </c>
      <c r="BC129" t="s">
        <v>23</v>
      </c>
      <c r="BD129" t="s">
        <v>24</v>
      </c>
      <c r="BE129" t="s">
        <v>25</v>
      </c>
      <c r="BF129" t="s">
        <v>26</v>
      </c>
      <c r="BG129" t="s">
        <v>23</v>
      </c>
      <c r="BH129" t="s">
        <v>24</v>
      </c>
      <c r="BI129" t="s">
        <v>25</v>
      </c>
      <c r="BJ129" t="s">
        <v>26</v>
      </c>
    </row>
    <row r="130" spans="1:62">
      <c r="A130" s="4"/>
      <c r="B130" s="17">
        <v>1</v>
      </c>
      <c r="C130" s="4">
        <v>0.7702702702702704</v>
      </c>
      <c r="D130" s="4">
        <v>1.3310810810810811</v>
      </c>
      <c r="E130" s="4">
        <v>2.7804054054054053</v>
      </c>
      <c r="F130" s="4">
        <v>519.93918918918928</v>
      </c>
      <c r="G130" s="4">
        <f>MAX(B130:F130)-MIN(B130:F130)</f>
        <v>519.16891891891896</v>
      </c>
      <c r="H130" s="4">
        <f>$G$131</f>
        <v>175.0135911888988</v>
      </c>
      <c r="I130">
        <f t="shared" si="19"/>
        <v>369.97873177333202</v>
      </c>
      <c r="J130">
        <v>0</v>
      </c>
      <c r="AA130" s="4"/>
      <c r="AB130" s="4"/>
      <c r="AC130" s="4"/>
      <c r="AD130" s="4"/>
      <c r="AE130" s="4"/>
      <c r="AQ130" s="2">
        <f>AVERAGEA(B128:B133)</f>
        <v>1</v>
      </c>
      <c r="AR130" s="2">
        <f>_xlfn.STDEV.S(B128:B131)</f>
        <v>0</v>
      </c>
      <c r="AS130">
        <f>MIN(B128:B133)</f>
        <v>1</v>
      </c>
      <c r="AT130">
        <f>MAX(B128:B133)</f>
        <v>1</v>
      </c>
      <c r="AU130">
        <f>AVERAGEA(C128:C133)</f>
        <v>0.45839694047673674</v>
      </c>
      <c r="AV130">
        <f>_xlfn.STDEV.S(C128:C133)</f>
        <v>0.39723591369173394</v>
      </c>
      <c r="AW130">
        <f>MIN(C128:C133)</f>
        <v>1.1174091992201603E-2</v>
      </c>
      <c r="AX130">
        <f>MAX(C128:C133)</f>
        <v>0.7702702702702704</v>
      </c>
      <c r="AY130">
        <f>AVERAGEA(D128:D133)</f>
        <v>1.4777949982612089</v>
      </c>
      <c r="AZ130">
        <f>_xlfn.STDEV.S(D128:D133)</f>
        <v>0.27553172007718713</v>
      </c>
      <c r="BA130">
        <f>MIN(D128:D133)</f>
        <v>1.3066647411365442</v>
      </c>
      <c r="BB130">
        <f>MAX(D128:D133)</f>
        <v>1.7956391725660013</v>
      </c>
      <c r="BC130">
        <f>AVERAGEA(E128:E133)</f>
        <v>1.4372709149840475</v>
      </c>
      <c r="BD130">
        <f>_xlfn.STDEV.S(E128:E133)</f>
        <v>1.1809578883923362</v>
      </c>
      <c r="BE130">
        <f>MIN(E128:E133)</f>
        <v>0.56161094663874644</v>
      </c>
      <c r="BF130">
        <f>MAX(E128:E133)</f>
        <v>2.7804054054054053</v>
      </c>
      <c r="BG130">
        <f>AVERAGEA(F128:F133)</f>
        <v>175.47198812937555</v>
      </c>
      <c r="BH130">
        <f>_xlfn.STDEV.S(F128:F133)</f>
        <v>298.31772636319221</v>
      </c>
      <c r="BI130">
        <f>MIN(F128:F133)</f>
        <v>2.7625640840493899</v>
      </c>
      <c r="BJ130">
        <f>MAX(F128:F133)</f>
        <v>519.93918918918928</v>
      </c>
    </row>
    <row r="131" spans="1:62">
      <c r="A131" s="4"/>
      <c r="B131" s="4"/>
      <c r="C131" s="4"/>
      <c r="D131" s="4"/>
      <c r="E131" s="4"/>
      <c r="F131" s="4"/>
      <c r="G131">
        <f>AVERAGE(G128:G130)</f>
        <v>175.0135911888988</v>
      </c>
      <c r="AA131" s="4"/>
      <c r="AB131" s="4"/>
      <c r="AC131" s="4"/>
      <c r="AD131" s="4"/>
      <c r="AE131" s="4"/>
      <c r="AQ131" s="2"/>
      <c r="AR131" s="2"/>
    </row>
    <row r="132" spans="1:62">
      <c r="A132" s="4"/>
      <c r="B132" s="4"/>
      <c r="C132" s="4"/>
      <c r="D132" s="4"/>
      <c r="E132" s="4"/>
      <c r="F132" s="4"/>
      <c r="AA132" s="4"/>
      <c r="AB132" s="4"/>
      <c r="AC132" s="4"/>
      <c r="AD132" s="4"/>
      <c r="AE132" s="4"/>
      <c r="AQ132" s="2"/>
      <c r="AR132" s="2"/>
    </row>
    <row r="133" spans="1:62" ht="16">
      <c r="A133" s="4"/>
      <c r="B133" s="4"/>
      <c r="C133" s="4"/>
      <c r="D133" s="4"/>
      <c r="E133" s="4"/>
      <c r="F133" s="4"/>
      <c r="AA133" s="1"/>
      <c r="AB133" s="1"/>
      <c r="AC133" s="1"/>
      <c r="AD133" s="4"/>
      <c r="AE133" s="4"/>
      <c r="AQ133" s="2"/>
      <c r="AR133" s="2"/>
    </row>
    <row r="134" spans="1:62" ht="16">
      <c r="A134" s="4"/>
      <c r="B134" s="1" t="s">
        <v>13</v>
      </c>
      <c r="C134" s="1"/>
      <c r="D134" s="1"/>
      <c r="E134" s="4"/>
      <c r="F134" s="4"/>
      <c r="AA134" s="1"/>
      <c r="AB134" s="1"/>
      <c r="AC134" s="1"/>
      <c r="AD134" s="1"/>
      <c r="AE134" s="1"/>
      <c r="AQ134" s="2"/>
      <c r="AR134" s="2"/>
    </row>
    <row r="135" spans="1:62" ht="16">
      <c r="A135" s="4"/>
      <c r="B135" s="1" t="s">
        <v>0</v>
      </c>
      <c r="C135" s="1" t="s">
        <v>1</v>
      </c>
      <c r="D135" s="1" t="s">
        <v>2</v>
      </c>
      <c r="E135" s="1" t="s">
        <v>3</v>
      </c>
      <c r="F135" s="1" t="s">
        <v>4</v>
      </c>
      <c r="H135" s="4" t="s">
        <v>109</v>
      </c>
      <c r="I135" s="1" t="s">
        <v>110</v>
      </c>
      <c r="J135" s="1" t="s">
        <v>111</v>
      </c>
      <c r="K135" s="1" t="s">
        <v>112</v>
      </c>
      <c r="AA135" s="18"/>
      <c r="AB135" s="18"/>
      <c r="AC135" s="18"/>
      <c r="AD135" s="18"/>
      <c r="AE135" s="18"/>
      <c r="AQ135" s="2" t="s">
        <v>17</v>
      </c>
      <c r="AR135" s="2"/>
    </row>
    <row r="136" spans="1:62" ht="16">
      <c r="A136" s="4"/>
      <c r="B136" s="4">
        <v>1.3557760000000001</v>
      </c>
      <c r="C136" s="4">
        <v>0.88883199999999996</v>
      </c>
      <c r="D136" s="4">
        <v>1.5032319999999999</v>
      </c>
      <c r="E136" s="4">
        <v>0.95846399999999998</v>
      </c>
      <c r="F136" s="4">
        <v>150.36416</v>
      </c>
      <c r="H136" s="4">
        <f>MAX(B136:F136)-MIN(B136:F136)</f>
        <v>149.47532799999999</v>
      </c>
      <c r="I136" s="4">
        <f>$H$138</f>
        <v>375.99846400000001</v>
      </c>
      <c r="J136">
        <f>$H$138*2.114</f>
        <v>794.86075289600001</v>
      </c>
      <c r="K136">
        <v>0</v>
      </c>
      <c r="AQ136" s="2" t="s">
        <v>22</v>
      </c>
      <c r="AR136" s="3"/>
      <c r="AU136" t="s">
        <v>1</v>
      </c>
      <c r="AY136" t="s">
        <v>2</v>
      </c>
      <c r="BC136" t="s">
        <v>3</v>
      </c>
      <c r="BG136" t="s">
        <v>4</v>
      </c>
    </row>
    <row r="137" spans="1:62" ht="16">
      <c r="A137" s="4"/>
      <c r="B137" s="4">
        <v>708.57932800000003</v>
      </c>
      <c r="C137" s="4">
        <v>106.057728</v>
      </c>
      <c r="D137" s="4">
        <v>297.99219199999999</v>
      </c>
      <c r="E137" s="4">
        <v>137.44537600000001</v>
      </c>
      <c r="F137" s="4">
        <v>607.43679999999995</v>
      </c>
      <c r="H137" s="4">
        <f>MAX(B137:F137)-MIN(B137:F137)</f>
        <v>602.52160000000003</v>
      </c>
      <c r="I137" s="4">
        <f>$H$138</f>
        <v>375.99846400000001</v>
      </c>
      <c r="J137">
        <f>$H$138*2.114</f>
        <v>794.86075289600001</v>
      </c>
      <c r="K137">
        <v>0</v>
      </c>
      <c r="AQ137" s="2" t="s">
        <v>23</v>
      </c>
      <c r="AR137" s="3" t="s">
        <v>24</v>
      </c>
      <c r="AS137" t="s">
        <v>25</v>
      </c>
      <c r="AT137" t="s">
        <v>26</v>
      </c>
      <c r="AU137" t="s">
        <v>23</v>
      </c>
      <c r="AV137" t="s">
        <v>24</v>
      </c>
      <c r="AW137" t="s">
        <v>25</v>
      </c>
      <c r="AX137" t="s">
        <v>26</v>
      </c>
      <c r="AY137" t="s">
        <v>23</v>
      </c>
      <c r="AZ137" t="s">
        <v>24</v>
      </c>
      <c r="BA137" t="s">
        <v>25</v>
      </c>
      <c r="BB137" t="s">
        <v>26</v>
      </c>
      <c r="BC137" t="s">
        <v>23</v>
      </c>
      <c r="BD137" t="s">
        <v>24</v>
      </c>
      <c r="BE137" t="s">
        <v>25</v>
      </c>
      <c r="BF137" t="s">
        <v>26</v>
      </c>
      <c r="BG137" t="s">
        <v>23</v>
      </c>
      <c r="BH137" t="s">
        <v>24</v>
      </c>
      <c r="BI137" t="s">
        <v>25</v>
      </c>
      <c r="BJ137" t="s">
        <v>26</v>
      </c>
    </row>
    <row r="138" spans="1:62">
      <c r="A138" s="4"/>
      <c r="B138" s="4"/>
      <c r="C138" s="4"/>
      <c r="D138" s="4"/>
      <c r="E138" s="4"/>
      <c r="F138" s="4"/>
      <c r="H138">
        <f>AVERAGE(H136:H137)</f>
        <v>375.99846400000001</v>
      </c>
      <c r="AQ138" s="2">
        <f>AVERAGEA(B136:B141)</f>
        <v>354.96755200000001</v>
      </c>
      <c r="AR138" s="2">
        <f>_xlfn.STDEV.S(B136:B139)</f>
        <v>500.082569434037</v>
      </c>
      <c r="AS138">
        <f>MIN(B136:B141)</f>
        <v>1.3557760000000001</v>
      </c>
      <c r="AT138">
        <f>MAX(B136:B141)</f>
        <v>708.57932800000003</v>
      </c>
      <c r="AU138">
        <f>AVERAGEA(C136:C141)</f>
        <v>53.473279999999995</v>
      </c>
      <c r="AV138">
        <f>_xlfn.STDEV.S(C136:C141)</f>
        <v>74.365639531502765</v>
      </c>
      <c r="AW138">
        <f>MIN(C136:C141)</f>
        <v>0.88883199999999996</v>
      </c>
      <c r="AX138">
        <f>MAX(C136:C141)</f>
        <v>106.057728</v>
      </c>
      <c r="AY138">
        <f>AVERAGEA(D136:D141)</f>
        <v>149.74771200000001</v>
      </c>
      <c r="AZ138">
        <f>_xlfn.STDEV.S(D136:D141)</f>
        <v>209.64935416294702</v>
      </c>
      <c r="BA138">
        <f>MIN(D136:D141)</f>
        <v>1.5032319999999999</v>
      </c>
      <c r="BB138">
        <f>MAX(D136:D141)</f>
        <v>297.99219199999999</v>
      </c>
      <c r="BC138">
        <f>AVERAGEA(E136:E141)</f>
        <v>69.201920000000001</v>
      </c>
      <c r="BD138">
        <f>_xlfn.STDEV.S(E136:E141)</f>
        <v>96.510821018411576</v>
      </c>
      <c r="BE138">
        <f>MIN(E136:E141)</f>
        <v>0.95846399999999998</v>
      </c>
      <c r="BF138">
        <f>MAX(E136:E141)</f>
        <v>137.44537600000001</v>
      </c>
      <c r="BG138">
        <f>AVERAGEA(F136:F141)</f>
        <v>378.90047999999996</v>
      </c>
      <c r="BH138">
        <f>_xlfn.STDEV.S(F136:F141)</f>
        <v>323.19916323883763</v>
      </c>
      <c r="BI138">
        <f>MIN(F136:F141)</f>
        <v>150.36416</v>
      </c>
      <c r="BJ138">
        <f>MAX(F136:F141)</f>
        <v>607.43679999999995</v>
      </c>
    </row>
    <row r="139" spans="1:62">
      <c r="A139" s="4"/>
      <c r="B139" s="4"/>
      <c r="C139" s="4"/>
      <c r="D139" s="4"/>
      <c r="E139" s="4"/>
      <c r="F139" s="4"/>
      <c r="AQ139" s="2"/>
      <c r="AR139" s="2"/>
    </row>
    <row r="140" spans="1:62">
      <c r="A140" s="4"/>
      <c r="B140" s="4"/>
      <c r="C140" s="4"/>
      <c r="D140" s="4"/>
      <c r="E140" s="4"/>
      <c r="F140" s="4"/>
      <c r="AQ140" s="2"/>
      <c r="AR140" s="2"/>
    </row>
    <row r="141" spans="1:62">
      <c r="A141" s="4"/>
      <c r="B141" s="4"/>
      <c r="C141" s="4"/>
      <c r="D141" s="4"/>
      <c r="E141" s="4"/>
      <c r="F141" s="4"/>
      <c r="AQ141" s="2"/>
      <c r="AR141" s="2"/>
    </row>
    <row r="142" spans="1:62" ht="16">
      <c r="A142" s="4"/>
      <c r="B142" s="1" t="s">
        <v>14</v>
      </c>
      <c r="C142" s="1"/>
      <c r="D142" s="1"/>
      <c r="E142" s="4"/>
      <c r="F142" s="4"/>
      <c r="AQ142" s="2"/>
      <c r="AR142" s="2"/>
    </row>
    <row r="143" spans="1:62" ht="16">
      <c r="A143" s="4"/>
      <c r="B143" s="1" t="s">
        <v>0</v>
      </c>
      <c r="C143" s="1" t="s">
        <v>1</v>
      </c>
      <c r="D143" s="1" t="s">
        <v>2</v>
      </c>
      <c r="E143" s="1" t="s">
        <v>3</v>
      </c>
      <c r="F143" s="1" t="s">
        <v>4</v>
      </c>
      <c r="H143" s="4" t="s">
        <v>109</v>
      </c>
      <c r="I143" s="1" t="s">
        <v>110</v>
      </c>
      <c r="J143" s="1" t="s">
        <v>111</v>
      </c>
      <c r="K143" s="1" t="s">
        <v>112</v>
      </c>
      <c r="AQ143" s="2" t="s">
        <v>17</v>
      </c>
      <c r="AR143" s="2"/>
    </row>
    <row r="144" spans="1:62" ht="16">
      <c r="A144" s="4"/>
      <c r="B144" s="4">
        <v>112.820224</v>
      </c>
      <c r="C144" s="4">
        <v>29.462527999999999</v>
      </c>
      <c r="D144" s="4">
        <v>45.322240000000001</v>
      </c>
      <c r="E144" s="4">
        <v>26.722304000000001</v>
      </c>
      <c r="F144" s="4">
        <v>100.052992</v>
      </c>
      <c r="H144" s="4">
        <f>MAX(B144:F144)-MIN(B144:F144)</f>
        <v>86.097919999999988</v>
      </c>
      <c r="I144" s="4">
        <f>$H$146</f>
        <v>44.23884799999999</v>
      </c>
      <c r="J144">
        <f>$H$146*2.114</f>
        <v>93.520924671999978</v>
      </c>
      <c r="K144">
        <v>0</v>
      </c>
      <c r="AQ144" s="2" t="s">
        <v>22</v>
      </c>
      <c r="AR144" s="3"/>
      <c r="AU144" t="s">
        <v>1</v>
      </c>
      <c r="AY144" t="s">
        <v>2</v>
      </c>
      <c r="BC144" t="s">
        <v>3</v>
      </c>
      <c r="BG144" t="s">
        <v>4</v>
      </c>
    </row>
    <row r="145" spans="1:62" ht="16">
      <c r="A145" s="4"/>
      <c r="B145" s="4">
        <v>0.831488</v>
      </c>
      <c r="C145" s="4">
        <v>2.412544</v>
      </c>
      <c r="D145" s="4">
        <v>2.4002560000000002</v>
      </c>
      <c r="E145" s="4">
        <v>3.2112639999999999</v>
      </c>
      <c r="F145" s="4">
        <v>1.10592</v>
      </c>
      <c r="H145" s="4">
        <f>MAX(B145:F145)-MIN(B145:F145)</f>
        <v>2.3797759999999997</v>
      </c>
      <c r="I145" s="4">
        <f>$H$146</f>
        <v>44.23884799999999</v>
      </c>
      <c r="J145">
        <f>$H$146*2.114</f>
        <v>93.520924671999978</v>
      </c>
      <c r="K145">
        <v>0</v>
      </c>
      <c r="AQ145" s="2" t="s">
        <v>23</v>
      </c>
      <c r="AR145" s="3" t="s">
        <v>24</v>
      </c>
      <c r="AS145" t="s">
        <v>25</v>
      </c>
      <c r="AT145" t="s">
        <v>26</v>
      </c>
      <c r="AU145" t="s">
        <v>23</v>
      </c>
      <c r="AV145" t="s">
        <v>24</v>
      </c>
      <c r="AW145" t="s">
        <v>25</v>
      </c>
      <c r="AX145" t="s">
        <v>26</v>
      </c>
      <c r="AY145" t="s">
        <v>23</v>
      </c>
      <c r="AZ145" t="s">
        <v>24</v>
      </c>
      <c r="BA145" t="s">
        <v>25</v>
      </c>
      <c r="BB145" t="s">
        <v>26</v>
      </c>
      <c r="BC145" t="s">
        <v>23</v>
      </c>
      <c r="BD145" t="s">
        <v>24</v>
      </c>
      <c r="BE145" t="s">
        <v>25</v>
      </c>
      <c r="BF145" t="s">
        <v>26</v>
      </c>
      <c r="BG145" t="s">
        <v>23</v>
      </c>
      <c r="BH145" t="s">
        <v>24</v>
      </c>
      <c r="BI145" t="s">
        <v>25</v>
      </c>
      <c r="BJ145" t="s">
        <v>26</v>
      </c>
    </row>
    <row r="146" spans="1:62">
      <c r="H146">
        <f>AVERAGE(H144:H145)</f>
        <v>44.23884799999999</v>
      </c>
      <c r="AQ146" s="2">
        <f>AVERAGEA(B144:B147)</f>
        <v>56.825855999999995</v>
      </c>
      <c r="AR146" s="2">
        <f>_xlfn.STDEV.S(B144:B147)</f>
        <v>79.187994642110056</v>
      </c>
      <c r="AS146">
        <f>MIN(B144:B147)</f>
        <v>0.831488</v>
      </c>
      <c r="AT146">
        <f>MAX(B144:B147)</f>
        <v>112.820224</v>
      </c>
      <c r="AU146">
        <f>AVERAGEA(C144:C147)</f>
        <v>15.937536</v>
      </c>
      <c r="AV146">
        <f>_xlfn.STDEV.S(C144:C147)</f>
        <v>19.127227117387609</v>
      </c>
      <c r="AW146">
        <f>MIN(C144:C147)</f>
        <v>2.412544</v>
      </c>
      <c r="AX146">
        <f>MAX(C144:C147)</f>
        <v>29.462527999999999</v>
      </c>
      <c r="AY146">
        <f>AVERAGEA(D144:D147)</f>
        <v>23.861248</v>
      </c>
      <c r="AZ146">
        <f>_xlfn.STDEV.S(D144:D147)</f>
        <v>30.350425948380497</v>
      </c>
      <c r="BA146">
        <f>MIN(D144:D147)</f>
        <v>2.4002560000000002</v>
      </c>
      <c r="BB146">
        <f>MAX(D144:D147)</f>
        <v>45.322240000000001</v>
      </c>
      <c r="BC146">
        <f>AVERAGEA(E144:E147)</f>
        <v>14.966784000000001</v>
      </c>
      <c r="BD146">
        <f>_xlfn.STDEV.S(E144:E147)</f>
        <v>16.624815816748168</v>
      </c>
      <c r="BE146">
        <f>MIN(E144:E147)</f>
        <v>3.2112639999999999</v>
      </c>
      <c r="BF146">
        <f>MAX(E144:E147)</f>
        <v>26.722304000000001</v>
      </c>
      <c r="BG146">
        <f>AVERAGEA(F144:F147)</f>
        <v>50.579456</v>
      </c>
      <c r="BH146">
        <f>_xlfn.STDEV.S(F144:F147)</f>
        <v>69.966145589753566</v>
      </c>
      <c r="BI146">
        <f>MIN(F144:F147)</f>
        <v>1.10592</v>
      </c>
      <c r="BJ146">
        <f>MAX(F144:F147)</f>
        <v>100.052992</v>
      </c>
    </row>
    <row r="147" spans="1:62">
      <c r="AQ147" s="2"/>
      <c r="AR147" s="2"/>
    </row>
    <row r="148" spans="1:62" ht="16">
      <c r="B148" s="1" t="s">
        <v>10</v>
      </c>
      <c r="C148" s="1"/>
      <c r="D148" s="1"/>
      <c r="E148" s="4"/>
      <c r="F148" s="4"/>
      <c r="AQ148" s="2"/>
      <c r="AR148" s="2"/>
    </row>
    <row r="149" spans="1:62" ht="16">
      <c r="B149" s="1" t="s">
        <v>0</v>
      </c>
      <c r="C149" s="1" t="s">
        <v>1</v>
      </c>
      <c r="D149" s="1" t="s">
        <v>2</v>
      </c>
      <c r="E149" s="1" t="s">
        <v>3</v>
      </c>
      <c r="F149" s="1" t="s">
        <v>4</v>
      </c>
      <c r="AQ149" s="2"/>
      <c r="AR149" s="2"/>
    </row>
    <row r="150" spans="1:62">
      <c r="B150" s="4">
        <v>303.72249599999998</v>
      </c>
      <c r="C150" s="4">
        <v>50.974719999999998</v>
      </c>
      <c r="D150" s="4">
        <v>36.433920000000001</v>
      </c>
      <c r="E150" s="4">
        <v>28.102656</v>
      </c>
      <c r="F150" s="4">
        <v>46.981119999999997</v>
      </c>
      <c r="AQ150" s="2"/>
      <c r="AR150" s="2"/>
    </row>
    <row r="151" spans="1:62">
      <c r="AQ151" s="2"/>
      <c r="AR151" s="2"/>
    </row>
    <row r="152" spans="1:62">
      <c r="AQ152" s="2"/>
      <c r="AR152" s="2"/>
    </row>
    <row r="153" spans="1:62">
      <c r="AQ153" s="2"/>
      <c r="AR153" s="2"/>
    </row>
    <row r="154" spans="1:62">
      <c r="AQ154" s="2"/>
      <c r="AR154" s="2"/>
    </row>
    <row r="155" spans="1:62">
      <c r="AQ155" s="2"/>
      <c r="AR155" s="2"/>
    </row>
    <row r="156" spans="1:62">
      <c r="AQ156" s="2"/>
      <c r="AR156" s="2"/>
    </row>
    <row r="157" spans="1:62">
      <c r="AQ157" s="2"/>
      <c r="AR157" s="2"/>
    </row>
    <row r="158" spans="1:62">
      <c r="AQ158" s="2"/>
      <c r="AR158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Boussaa</dc:creator>
  <cp:lastModifiedBy>Mohamed Boussaa</cp:lastModifiedBy>
  <dcterms:created xsi:type="dcterms:W3CDTF">2016-06-06T11:17:54Z</dcterms:created>
  <dcterms:modified xsi:type="dcterms:W3CDTF">2017-03-06T12:25:53Z</dcterms:modified>
</cp:coreProperties>
</file>