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codeName="ThisWorkbook" autoCompressPictures="0"/>
  <bookViews>
    <workbookView xWindow="-3920" yWindow="-22640" windowWidth="34660" windowHeight="19740" tabRatio="500" activeTab="1"/>
  </bookViews>
  <sheets>
    <sheet name="c-Chart" sheetId="3" r:id="rId1"/>
    <sheet name="Feuil1" sheetId="1" r:id="rId2"/>
    <sheet name="Feuil2" sheetId="2" r:id="rId3"/>
  </sheets>
  <externalReferences>
    <externalReference r:id="rId4"/>
    <externalReference r:id="rId5"/>
  </externalReferences>
  <definedNames>
    <definedName name="Friedman1">OFFSET([1]Friedman!$K$16,0,0,COUNT([1]Friedman!$K:$K))</definedName>
    <definedName name="Friedman10">OFFSET([1]Friedman!$T$16,0,0,COUNT([1]Friedman!$T:$T))</definedName>
    <definedName name="Friedman2">OFFSET([1]Friedman!$L$16,0,0,COUNT([1]Friedman!$L:$L))</definedName>
    <definedName name="Friedman3">OFFSET([1]Friedman!$M$16,0,0,COUNT([1]Friedman!$M:$M))</definedName>
    <definedName name="Friedman4">OFFSET([1]Friedman!$N$16,0,0,COUNT([1]Friedman!$N:$N))</definedName>
    <definedName name="Friedman5">OFFSET([1]Friedman!$O$16,0,0,COUNT([1]Friedman!$O:$O))</definedName>
    <definedName name="Friedman6">OFFSET([1]Friedman!$P$16,0,0,COUNT([1]Friedman!$P:$P))</definedName>
    <definedName name="Friedman7">OFFSET([1]Friedman!$Q$16,0,0,COUNT([1]Friedman!$Q:$Q))</definedName>
    <definedName name="Friedman8">OFFSET([1]Friedman!$R$16,0,0,COUNT([1]Friedman!$R:$R))</definedName>
    <definedName name="Friedman9">OFFSET([1]Friedman!$S$16,0,0,COUNT([1]Friedman!$S:$S))</definedName>
    <definedName name="FriedmanNonBlank1">OFFSET([1]Friedman!$K$16,0,0,COUNTA([1]Friedman!$K:$K)-1)</definedName>
    <definedName name="FriedmanNonBlank10">OFFSET([1]Friedman!$T$16,0,0,COUNTA([1]Friedman!$T:$T)-1)</definedName>
    <definedName name="FriedmanNonBlank2">OFFSET([1]Friedman!$L$16,0,0,COUNTA([1]Friedman!$L:$L)-1)</definedName>
    <definedName name="FriedmanNonBlank3">OFFSET([1]Friedman!$M$16,0,0,COUNTA([1]Friedman!$M:$M)-2)</definedName>
    <definedName name="FriedmanNonBlank4">OFFSET([1]Friedman!$N$16,0,0,COUNTA([1]Friedman!$N:$N)-1)</definedName>
    <definedName name="FriedmanNonBlank5">OFFSET([1]Friedman!$O$16,0,0,COUNTA([1]Friedman!$O:$O)-2)</definedName>
    <definedName name="FriedmanNonBlank6">OFFSET([1]Friedman!$P$16,0,0,COUNTA([1]Friedman!$P:$P)-1)</definedName>
    <definedName name="FriedmanNonBlank7">OFFSET([1]Friedman!$Q$16,0,0,COUNTA([1]Friedman!$Q:$Q)-1)</definedName>
    <definedName name="FriedmanNonBlank8">OFFSET([1]Friedman!$R$16,0,0,COUNTA([1]Friedman!$R:$R)-1)</definedName>
    <definedName name="FriedmanNonBlank9">OFFSET([1]Friedman!$S$16,0,0,COUNTA([1]Friedman!$S:$S)-1)</definedName>
    <definedName name="KruskalWallis1">OFFSET([1]KruskalWallis!$K$16,0,0,COUNT([1]KruskalWallis!$K:$K))</definedName>
    <definedName name="KruskalWallis10">OFFSET([1]KruskalWallis!$T$16,0,0,COUNT([1]KruskalWallis!$T:$T))</definedName>
    <definedName name="KruskalWallis2">OFFSET([1]KruskalWallis!$L$16,0,0,COUNT([1]KruskalWallis!$L:$L))</definedName>
    <definedName name="KruskalWallis3">OFFSET([1]KruskalWallis!$M$16,0,0,COUNT([1]KruskalWallis!$M:$M))</definedName>
    <definedName name="KruskalWallis4">OFFSET([1]KruskalWallis!$N$16,0,0,COUNT([1]KruskalWallis!$N:$N))</definedName>
    <definedName name="KruskalWallis5">OFFSET([1]KruskalWallis!$O$16,0,0,COUNT([1]KruskalWallis!$O:$O))</definedName>
    <definedName name="KruskalWallis6">OFFSET([1]KruskalWallis!$P$16,0,0,COUNT([1]KruskalWallis!$P:$P))</definedName>
    <definedName name="KruskalWallis7">OFFSET([1]KruskalWallis!$Q$16,0,0,COUNT([1]KruskalWallis!$Q:$Q))</definedName>
    <definedName name="KruskalWallis8">OFFSET([1]KruskalWallis!$R$16,0,0,COUNT([1]KruskalWallis!$R:$R))</definedName>
    <definedName name="KruskalWallis9">OFFSET([1]KruskalWallis!$S$16,0,0,COUNT([1]KruskalWallis!$S:$S))</definedName>
    <definedName name="KruskalWallisNonBlank1">OFFSET([1]KruskalWallis!$K$16,0,0,COUNTA([1]KruskalWallis!$K:$K)-1)</definedName>
    <definedName name="KruskalWallisNonBlank10">OFFSET([1]KruskalWallis!$T$16,0,0,COUNTA([1]KruskalWallis!$T:$T)-1)</definedName>
    <definedName name="KruskalWallisNonBlank2">OFFSET([1]KruskalWallis!$L$16,0,0,COUNTA([1]KruskalWallis!$L:$L)-1)</definedName>
    <definedName name="KruskalWallisNonBlank3">OFFSET([1]KruskalWallis!$M$16,0,0,COUNTA([1]KruskalWallis!$M:$M)-2)</definedName>
    <definedName name="KruskalWallisNonBlank4">OFFSET([1]KruskalWallis!$N$16,0,0,COUNTA([1]KruskalWallis!$N:$N)-1)</definedName>
    <definedName name="KruskalWallisNonBlank5">OFFSET([1]KruskalWallis!$O$16,0,0,COUNTA([1]KruskalWallis!$O:$O)-2)</definedName>
    <definedName name="KruskalWallisNonBlank6">OFFSET([1]KruskalWallis!$P$16,0,0,COUNTA([1]KruskalWallis!$P:$P)-1)</definedName>
    <definedName name="KruskalWallisNonBlank7">OFFSET([1]KruskalWallis!$Q$16,0,0,COUNTA([1]KruskalWallis!$Q:$Q)-1)</definedName>
    <definedName name="KruskalWallisNonBlank8">OFFSET([1]KruskalWallis!$R$16,0,0,COUNTA([1]KruskalWallis!$R:$R)-1)</definedName>
    <definedName name="KruskalWallisNonBlank9">OFFSET([1]KruskalWallis!$S$16,0,0,COUNTA([1]KruskalWallis!$S:$S)-1)</definedName>
    <definedName name="MannWhitney1">OFFSET([1]MannWhitney!$K$16,0,0,COUNT([1]MannWhitney!$K:$K))</definedName>
    <definedName name="MannWhitney2">OFFSET([1]MannWhitney!$L$16,0,0,COUNT([1]MannWhitney!$L:$L))</definedName>
    <definedName name="MannWhitneyNonBlank1">OFFSET([1]MannWhitney!$K$16,0,0,COUNTA([1]MannWhitney!$K:$K)-1)</definedName>
    <definedName name="MannWhitneyNonBlank2">OFFSET([1]MannWhitney!$L$16,0,0,COUNTA([1]MannWhitney!$L:$L)-1)</definedName>
    <definedName name="OneSampSignData">OFFSET([1]OneSampleSignTest!$K$16,0,0,COUNT([1]OneSampleSignTest!$K:$K))</definedName>
    <definedName name="OneSampSignDataNonBlank">OFFSET([1]OneSampleSignTest!$K$16,0,0,COUNTA([1]OneSampleSignTest!$K:$K)-1)</definedName>
    <definedName name="OneSampWilcoxon">OFFSET([1]OneSampleWilcoxon!$K$16,0,0,COUNT([1]OneSampleWilcoxon!$K:$K))</definedName>
    <definedName name="OneSampWilcoxonNonBlank">OFFSET([1]OneSampleWilcoxon!$K$16,0,0,COUNTA([1]OneSampleWilcoxon!$K:$K)-1)</definedName>
    <definedName name="PairedSignData1">OFFSET([1]PairedSamplesSignTest!$K$16,0,0,COUNT([1]PairedSamplesSignTest!$K:$K))</definedName>
    <definedName name="PairedSignData2">OFFSET([1]PairedSamplesSignTest!$L$16,0,0,COUNT([1]PairedSamplesSignTest!$L:$L))</definedName>
    <definedName name="PairedSignDataNonBlank1">OFFSET([1]PairedSamplesSignTest!$K$16,0,0,COUNTA([1]PairedSamplesSignTest!$K:$K)-1)</definedName>
    <definedName name="PairedSignDataNonBlank2">OFFSET([1]PairedSamplesSignTest!$L$16,0,0,COUNTA([1]PairedSamplesSignTest!$L:$L)-1)</definedName>
    <definedName name="PairedWilcoxon1">OFFSET([1]PairedSamplesWilcoxon!$K$16,0,0,COUNT([1]PairedSamplesWilcoxon!$K:$K))</definedName>
    <definedName name="PairedWilcoxon2">OFFSET([1]PairedSamplesWilcoxon!$L$16,0,0,COUNT([1]PairedSamplesWilcoxon!$L:$L))</definedName>
    <definedName name="PairedWilcoxonNonBlank1">OFFSET([1]PairedSamplesWilcoxon!$K$16,0,0,COUNTA([1]PairedSamplesWilcoxon!$K:$K)-1)</definedName>
    <definedName name="PairedWilcoxonNonBlank2">OFFSET([1]PairedSamplesWilcoxon!$L$16,0,0,COUNTA([1]PairedSamplesWilcoxon!$L:$L)-1)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79" i="1" l="1"/>
  <c r="T79" i="1"/>
  <c r="R79" i="1"/>
  <c r="S81" i="1"/>
  <c r="T81" i="1"/>
  <c r="R81" i="1"/>
  <c r="G118" i="1"/>
  <c r="G119" i="1"/>
  <c r="G120" i="1"/>
  <c r="G121" i="1"/>
  <c r="G122" i="1"/>
  <c r="G123" i="1"/>
  <c r="S77" i="1"/>
  <c r="T77" i="1"/>
  <c r="R77" i="1"/>
  <c r="S75" i="1"/>
  <c r="T75" i="1"/>
  <c r="R75" i="1"/>
  <c r="S73" i="1"/>
  <c r="T73" i="1"/>
  <c r="R73" i="1"/>
  <c r="S72" i="1"/>
  <c r="T72" i="1"/>
  <c r="R72" i="1"/>
  <c r="S70" i="1"/>
  <c r="T70" i="1"/>
  <c r="R70" i="1"/>
  <c r="S69" i="1"/>
  <c r="T69" i="1"/>
  <c r="R69" i="1"/>
  <c r="S68" i="1"/>
  <c r="T68" i="1"/>
  <c r="R68" i="1"/>
  <c r="S67" i="1"/>
  <c r="T67" i="1"/>
  <c r="R67" i="1"/>
  <c r="S65" i="1"/>
  <c r="T65" i="1"/>
  <c r="R65" i="1"/>
  <c r="A92" i="1"/>
  <c r="A88" i="1"/>
  <c r="A89" i="1"/>
  <c r="A90" i="1"/>
  <c r="A91" i="1"/>
  <c r="A87" i="1"/>
  <c r="A128" i="1"/>
  <c r="A129" i="1"/>
  <c r="A130" i="1"/>
  <c r="A131" i="1"/>
  <c r="A127" i="1"/>
  <c r="A119" i="1"/>
  <c r="A120" i="1"/>
  <c r="A121" i="1"/>
  <c r="A122" i="1"/>
  <c r="A118" i="1"/>
  <c r="A107" i="1"/>
  <c r="A108" i="1"/>
  <c r="A109" i="1"/>
  <c r="A110" i="1"/>
  <c r="A106" i="1"/>
  <c r="A99" i="1"/>
  <c r="A100" i="1"/>
  <c r="A101" i="1"/>
  <c r="A98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30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7" i="1"/>
  <c r="G106" i="1"/>
  <c r="G107" i="1"/>
  <c r="G108" i="1"/>
  <c r="G109" i="1"/>
  <c r="G110" i="1"/>
  <c r="G111" i="1"/>
  <c r="H107" i="1"/>
  <c r="I107" i="1"/>
  <c r="H108" i="1"/>
  <c r="I108" i="1"/>
  <c r="H109" i="1"/>
  <c r="I109" i="1"/>
  <c r="H110" i="1"/>
  <c r="I110" i="1"/>
  <c r="H106" i="1"/>
  <c r="G127" i="1"/>
  <c r="G128" i="1"/>
  <c r="G129" i="1"/>
  <c r="G130" i="1"/>
  <c r="G131" i="1"/>
  <c r="G132" i="1"/>
  <c r="H128" i="1"/>
  <c r="I128" i="1"/>
  <c r="H129" i="1"/>
  <c r="I129" i="1"/>
  <c r="H130" i="1"/>
  <c r="I130" i="1"/>
  <c r="H131" i="1"/>
  <c r="I131" i="1"/>
  <c r="H127" i="1"/>
  <c r="H119" i="1"/>
  <c r="I119" i="1"/>
  <c r="H120" i="1"/>
  <c r="I120" i="1"/>
  <c r="H121" i="1"/>
  <c r="I121" i="1"/>
  <c r="H122" i="1"/>
  <c r="I122" i="1"/>
  <c r="H118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03" i="1"/>
  <c r="I204" i="1"/>
  <c r="I205" i="1"/>
  <c r="I206" i="1"/>
  <c r="I207" i="1"/>
  <c r="I208" i="1"/>
  <c r="I209" i="1"/>
  <c r="I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02" i="1"/>
  <c r="G292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03" i="1"/>
  <c r="G202" i="1"/>
  <c r="I127" i="1"/>
  <c r="I118" i="1"/>
  <c r="I106" i="1"/>
  <c r="G2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6" i="1"/>
  <c r="H25" i="1"/>
  <c r="I25" i="1"/>
  <c r="H21" i="1"/>
  <c r="I21" i="1"/>
  <c r="G98" i="1"/>
  <c r="G99" i="1"/>
  <c r="G100" i="1"/>
  <c r="G101" i="1"/>
  <c r="G102" i="1"/>
  <c r="H101" i="1"/>
  <c r="I101" i="1"/>
  <c r="H100" i="1"/>
  <c r="I100" i="1"/>
  <c r="H99" i="1"/>
  <c r="I99" i="1"/>
  <c r="H98" i="1"/>
  <c r="I98" i="1"/>
  <c r="H19" i="1"/>
  <c r="I19" i="1"/>
  <c r="G87" i="1"/>
  <c r="G88" i="1"/>
  <c r="G89" i="1"/>
  <c r="G90" i="1"/>
  <c r="G91" i="1"/>
  <c r="G92" i="1"/>
  <c r="G93" i="1"/>
  <c r="H88" i="1"/>
  <c r="I88" i="1"/>
  <c r="H89" i="1"/>
  <c r="I89" i="1"/>
  <c r="H90" i="1"/>
  <c r="I90" i="1"/>
  <c r="H91" i="1"/>
  <c r="I91" i="1"/>
  <c r="H92" i="1"/>
  <c r="I92" i="1"/>
  <c r="H87" i="1"/>
  <c r="I87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30" i="1"/>
  <c r="I30" i="1"/>
  <c r="C3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AH15" i="3"/>
  <c r="AG15" i="3"/>
  <c r="AF15" i="3"/>
  <c r="AE15" i="3"/>
  <c r="AD15" i="3"/>
  <c r="AC15" i="3"/>
  <c r="AB15" i="3"/>
  <c r="AA15" i="3"/>
  <c r="Z15" i="3"/>
  <c r="Y15" i="3"/>
  <c r="X15" i="3"/>
  <c r="AH14" i="3"/>
  <c r="AG14" i="3"/>
  <c r="AF14" i="3"/>
  <c r="AE14" i="3"/>
  <c r="AD14" i="3"/>
  <c r="AC14" i="3"/>
  <c r="AB14" i="3"/>
  <c r="AA14" i="3"/>
  <c r="Z14" i="3"/>
  <c r="Y14" i="3"/>
  <c r="X14" i="3"/>
  <c r="C5" i="3"/>
  <c r="C4" i="3"/>
  <c r="H7" i="1"/>
  <c r="I7" i="1"/>
  <c r="H24" i="1"/>
  <c r="I24" i="1"/>
  <c r="H23" i="1"/>
  <c r="I23" i="1"/>
  <c r="H22" i="1"/>
  <c r="I22" i="1"/>
  <c r="H20" i="1"/>
  <c r="I20" i="1"/>
  <c r="H18" i="1"/>
  <c r="I18" i="1"/>
  <c r="H17" i="1"/>
  <c r="I17" i="1"/>
  <c r="H16" i="1"/>
  <c r="I16" i="1"/>
  <c r="H15" i="1"/>
  <c r="I15" i="1"/>
  <c r="H14" i="1"/>
  <c r="I14" i="1"/>
  <c r="H13" i="1"/>
  <c r="I13" i="1"/>
  <c r="H12" i="1"/>
  <c r="I12" i="1"/>
  <c r="H11" i="1"/>
  <c r="I11" i="1"/>
  <c r="H10" i="1"/>
  <c r="I10" i="1"/>
  <c r="H9" i="1"/>
  <c r="I9" i="1"/>
  <c r="H8" i="1"/>
  <c r="I8" i="1"/>
</calcChain>
</file>

<file path=xl/sharedStrings.xml><?xml version="1.0" encoding="utf-8"?>
<sst xmlns="http://schemas.openxmlformats.org/spreadsheetml/2006/main" count="148" uniqueCount="34">
  <si>
    <t>JAVA</t>
  </si>
  <si>
    <t>JS</t>
  </si>
  <si>
    <t>CPP</t>
  </si>
  <si>
    <t>CS</t>
  </si>
  <si>
    <t>PHP</t>
  </si>
  <si>
    <t>Time Color (secondes)</t>
  </si>
  <si>
    <t>Time Core (secondes)</t>
  </si>
  <si>
    <t>Time Hxmath (secondes)</t>
  </si>
  <si>
    <t>Time Format (secondes)</t>
  </si>
  <si>
    <t>Time Promise (secondes)</t>
  </si>
  <si>
    <t>Time Csv (secondes)</t>
  </si>
  <si>
    <t>Time Culture (secondes)</t>
  </si>
  <si>
    <t>Time Math (secondes)</t>
  </si>
  <si>
    <t>Time Text (secondes)</t>
  </si>
  <si>
    <t>Time Utest (secondes)</t>
  </si>
  <si>
    <t xml:space="preserve"> </t>
  </si>
  <si>
    <t xml:space="preserve">  c =</t>
  </si>
  <si>
    <t>UCL=</t>
  </si>
  <si>
    <t>LCL=</t>
  </si>
  <si>
    <t>n=</t>
  </si>
  <si>
    <t>Period</t>
  </si>
  <si>
    <t>Defects</t>
  </si>
  <si>
    <t xml:space="preserve">  </t>
  </si>
  <si>
    <t>R</t>
  </si>
  <si>
    <t>UCL(R)</t>
  </si>
  <si>
    <t>LCL(R)</t>
  </si>
  <si>
    <t>Rbar</t>
  </si>
  <si>
    <t>Color</t>
  </si>
  <si>
    <t>Core</t>
  </si>
  <si>
    <t>Hxmath</t>
  </si>
  <si>
    <t>Format</t>
  </si>
  <si>
    <t>Promise</t>
  </si>
  <si>
    <t>Culture</t>
  </si>
  <si>
    <t>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</si>
</sst>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6" x14ac:knownFonts="1">
    <font>
      <sz val="12"/>
      <color theme="1"/>
      <name val="Calibri"/>
      <family val="2"/>
      <scheme val="minor"/>
    </font>
    <font>
      <b/>
      <sz val="12"/>
      <color rgb="FF333333"/>
      <name val="Helvetica Neue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333333"/>
      <name val="Calibri"/>
      <scheme val="minor"/>
    </font>
    <font>
      <sz val="12"/>
      <color rgb="FF000000"/>
      <name val="Calibri"/>
      <family val="2"/>
      <scheme val="minor"/>
    </font>
    <font>
      <b/>
      <sz val="12"/>
      <name val="Helvetica Neue"/>
    </font>
    <font>
      <sz val="12"/>
      <name val="Calibri"/>
      <scheme val="minor"/>
    </font>
    <font>
      <sz val="8"/>
      <name val="Arial"/>
      <family val="2"/>
      <charset val="204"/>
    </font>
    <font>
      <b/>
      <sz val="8"/>
      <color indexed="62"/>
      <name val="Arial"/>
      <family val="2"/>
      <charset val="204"/>
    </font>
    <font>
      <sz val="10"/>
      <name val="Arial"/>
      <charset val="204"/>
    </font>
    <font>
      <b/>
      <sz val="8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indexed="9"/>
      <name val="Arial"/>
      <family val="2"/>
      <charset val="204"/>
    </font>
    <font>
      <sz val="13"/>
      <color rgb="FF0000FF"/>
      <name val="Verdana"/>
    </font>
    <font>
      <sz val="14"/>
      <color rgb="FF252525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2"/>
      </left>
      <right/>
      <top style="medium">
        <color indexed="62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2"/>
      </right>
      <top style="medium">
        <color indexed="62"/>
      </top>
      <bottom/>
      <diagonal/>
    </border>
    <border>
      <left style="medium">
        <color indexed="62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2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 style="medium">
        <color indexed="62"/>
      </right>
      <top/>
      <bottom style="medium">
        <color indexed="62"/>
      </bottom>
      <diagonal/>
    </border>
  </borders>
  <cellStyleXfs count="19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5" fillId="0" borderId="0" xfId="0" applyFont="1"/>
    <xf numFmtId="0" fontId="5" fillId="2" borderId="0" xfId="0" applyFont="1" applyFill="1"/>
    <xf numFmtId="0" fontId="4" fillId="0" borderId="0" xfId="0" applyFont="1"/>
    <xf numFmtId="0" fontId="4" fillId="2" borderId="0" xfId="0" applyFont="1" applyFill="1"/>
    <xf numFmtId="0" fontId="7" fillId="2" borderId="0" xfId="0" applyFont="1" applyFill="1"/>
    <xf numFmtId="0" fontId="8" fillId="3" borderId="0" xfId="1427" applyFont="1" applyFill="1"/>
    <xf numFmtId="164" fontId="8" fillId="3" borderId="0" xfId="1427" applyNumberFormat="1" applyFont="1" applyFill="1"/>
    <xf numFmtId="0" fontId="8" fillId="3" borderId="1" xfId="1427" applyFont="1" applyFill="1" applyBorder="1"/>
    <xf numFmtId="0" fontId="8" fillId="3" borderId="2" xfId="1427" applyFont="1" applyFill="1" applyBorder="1"/>
    <xf numFmtId="0" fontId="8" fillId="3" borderId="3" xfId="1427" applyFont="1" applyFill="1" applyBorder="1"/>
    <xf numFmtId="0" fontId="9" fillId="3" borderId="4" xfId="1427" applyFont="1" applyFill="1" applyBorder="1"/>
    <xf numFmtId="165" fontId="8" fillId="4" borderId="5" xfId="1428" applyNumberFormat="1" applyFont="1" applyFill="1" applyBorder="1"/>
    <xf numFmtId="0" fontId="8" fillId="3" borderId="0" xfId="1427" applyFont="1" applyFill="1" applyBorder="1"/>
    <xf numFmtId="0" fontId="8" fillId="3" borderId="6" xfId="1427" applyFont="1" applyFill="1" applyBorder="1"/>
    <xf numFmtId="0" fontId="11" fillId="3" borderId="0" xfId="1427" applyFont="1" applyFill="1" applyBorder="1" applyAlignment="1">
      <alignment horizontal="center"/>
    </xf>
    <xf numFmtId="0" fontId="9" fillId="3" borderId="4" xfId="1427" applyFont="1" applyFill="1" applyBorder="1" applyAlignment="1">
      <alignment horizontal="right"/>
    </xf>
    <xf numFmtId="1" fontId="12" fillId="5" borderId="5" xfId="1427" applyNumberFormat="1" applyFont="1" applyFill="1" applyBorder="1"/>
    <xf numFmtId="0" fontId="8" fillId="3" borderId="4" xfId="1427" applyFont="1" applyFill="1" applyBorder="1"/>
    <xf numFmtId="2" fontId="8" fillId="3" borderId="0" xfId="1427" applyNumberFormat="1" applyFont="1" applyFill="1" applyBorder="1"/>
    <xf numFmtId="0" fontId="9" fillId="3" borderId="5" xfId="1427" applyFont="1" applyFill="1" applyBorder="1" applyAlignment="1">
      <alignment horizontal="center"/>
    </xf>
    <xf numFmtId="0" fontId="8" fillId="3" borderId="7" xfId="1427" applyFont="1" applyFill="1" applyBorder="1" applyAlignment="1">
      <alignment horizontal="center" textRotation="90"/>
    </xf>
    <xf numFmtId="0" fontId="8" fillId="3" borderId="5" xfId="1427" applyFont="1" applyFill="1" applyBorder="1" applyAlignment="1">
      <alignment horizontal="center" textRotation="90"/>
    </xf>
    <xf numFmtId="0" fontId="8" fillId="3" borderId="8" xfId="1427" applyFont="1" applyFill="1" applyBorder="1" applyAlignment="1">
      <alignment horizontal="center" textRotation="90"/>
    </xf>
    <xf numFmtId="0" fontId="13" fillId="3" borderId="0" xfId="1428" applyNumberFormat="1" applyFont="1" applyFill="1" applyBorder="1"/>
    <xf numFmtId="0" fontId="8" fillId="3" borderId="0" xfId="1427" applyFont="1" applyFill="1" applyBorder="1" applyAlignment="1">
      <alignment horizontal="center" textRotation="90"/>
    </xf>
    <xf numFmtId="1" fontId="8" fillId="5" borderId="7" xfId="1427" applyNumberFormat="1" applyFont="1" applyFill="1" applyBorder="1" applyAlignment="1">
      <alignment horizontal="center" vertical="center" textRotation="90"/>
    </xf>
    <xf numFmtId="1" fontId="8" fillId="5" borderId="5" xfId="1427" applyNumberFormat="1" applyFont="1" applyFill="1" applyBorder="1" applyAlignment="1">
      <alignment horizontal="center" vertical="center" textRotation="90"/>
    </xf>
    <xf numFmtId="1" fontId="8" fillId="5" borderId="8" xfId="1427" applyNumberFormat="1" applyFont="1" applyFill="1" applyBorder="1" applyAlignment="1">
      <alignment horizontal="center" vertical="center" textRotation="90"/>
    </xf>
    <xf numFmtId="165" fontId="13" fillId="3" borderId="0" xfId="1428" applyNumberFormat="1" applyFont="1" applyFill="1" applyBorder="1"/>
    <xf numFmtId="165" fontId="8" fillId="3" borderId="0" xfId="1427" applyNumberFormat="1" applyFont="1" applyFill="1" applyBorder="1" applyAlignment="1">
      <alignment horizontal="center" textRotation="90"/>
    </xf>
    <xf numFmtId="164" fontId="8" fillId="3" borderId="0" xfId="1427" applyNumberFormat="1" applyFont="1" applyFill="1" applyBorder="1"/>
    <xf numFmtId="0" fontId="8" fillId="3" borderId="9" xfId="1427" applyFont="1" applyFill="1" applyBorder="1"/>
    <xf numFmtId="0" fontId="8" fillId="3" borderId="10" xfId="1427" applyFont="1" applyFill="1" applyBorder="1"/>
    <xf numFmtId="0" fontId="8" fillId="3" borderId="11" xfId="1427" applyFont="1" applyFill="1" applyBorder="1"/>
    <xf numFmtId="0" fontId="14" fillId="0" borderId="0" xfId="0" applyFont="1"/>
    <xf numFmtId="0" fontId="15" fillId="0" borderId="0" xfId="0" applyFont="1"/>
    <xf numFmtId="0" fontId="4" fillId="0" borderId="0" xfId="0" applyFont="1" applyFill="1"/>
    <xf numFmtId="0" fontId="4" fillId="6" borderId="0" xfId="0" applyFont="1" applyFill="1"/>
    <xf numFmtId="0" fontId="0" fillId="0" borderId="0" xfId="0" applyFill="1"/>
    <xf numFmtId="0" fontId="7" fillId="6" borderId="0" xfId="0" applyFont="1" applyFill="1"/>
    <xf numFmtId="0" fontId="0" fillId="6" borderId="0" xfId="0" applyFill="1"/>
    <xf numFmtId="0" fontId="5" fillId="0" borderId="0" xfId="0" applyFont="1" applyFill="1"/>
    <xf numFmtId="0" fontId="1" fillId="0" borderId="0" xfId="0" applyFont="1" applyFill="1"/>
    <xf numFmtId="0" fontId="6" fillId="0" borderId="0" xfId="0" applyFont="1" applyFill="1"/>
    <xf numFmtId="0" fontId="5" fillId="6" borderId="0" xfId="0" applyFont="1" applyFill="1"/>
  </cellXfs>
  <cellStyles count="19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" xfId="1247" builtinId="8" hidden="1"/>
    <cellStyle name="Lien hypertexte" xfId="1249" builtinId="8" hidden="1"/>
    <cellStyle name="Lien hypertexte" xfId="1251" builtinId="8" hidden="1"/>
    <cellStyle name="Lien hypertexte" xfId="1253" builtinId="8" hidden="1"/>
    <cellStyle name="Lien hypertexte" xfId="1255" builtinId="8" hidden="1"/>
    <cellStyle name="Lien hypertexte" xfId="1257" builtinId="8" hidden="1"/>
    <cellStyle name="Lien hypertexte" xfId="1259" builtinId="8" hidden="1"/>
    <cellStyle name="Lien hypertexte" xfId="1261" builtinId="8" hidden="1"/>
    <cellStyle name="Lien hypertexte" xfId="1263" builtinId="8" hidden="1"/>
    <cellStyle name="Lien hypertexte" xfId="1265" builtinId="8" hidden="1"/>
    <cellStyle name="Lien hypertexte" xfId="1267" builtinId="8" hidden="1"/>
    <cellStyle name="Lien hypertexte" xfId="1269" builtinId="8" hidden="1"/>
    <cellStyle name="Lien hypertexte" xfId="1271" builtinId="8" hidden="1"/>
    <cellStyle name="Lien hypertexte" xfId="1273" builtinId="8" hidden="1"/>
    <cellStyle name="Lien hypertexte" xfId="1275" builtinId="8" hidden="1"/>
    <cellStyle name="Lien hypertexte" xfId="1277" builtinId="8" hidden="1"/>
    <cellStyle name="Lien hypertexte" xfId="1279" builtinId="8" hidden="1"/>
    <cellStyle name="Lien hypertexte" xfId="1281" builtinId="8" hidden="1"/>
    <cellStyle name="Lien hypertexte" xfId="1283" builtinId="8" hidden="1"/>
    <cellStyle name="Lien hypertexte" xfId="1285" builtinId="8" hidden="1"/>
    <cellStyle name="Lien hypertexte" xfId="1287" builtinId="8" hidden="1"/>
    <cellStyle name="Lien hypertexte" xfId="1289" builtinId="8" hidden="1"/>
    <cellStyle name="Lien hypertexte" xfId="1291" builtinId="8" hidden="1"/>
    <cellStyle name="Lien hypertexte" xfId="1293" builtinId="8" hidden="1"/>
    <cellStyle name="Lien hypertexte" xfId="1295" builtinId="8" hidden="1"/>
    <cellStyle name="Lien hypertexte" xfId="1297" builtinId="8" hidden="1"/>
    <cellStyle name="Lien hypertexte" xfId="1299" builtinId="8" hidden="1"/>
    <cellStyle name="Lien hypertexte" xfId="1301" builtinId="8" hidden="1"/>
    <cellStyle name="Lien hypertexte" xfId="1303" builtinId="8" hidden="1"/>
    <cellStyle name="Lien hypertexte" xfId="1305" builtinId="8" hidden="1"/>
    <cellStyle name="Lien hypertexte" xfId="1307" builtinId="8" hidden="1"/>
    <cellStyle name="Lien hypertexte" xfId="1309" builtinId="8" hidden="1"/>
    <cellStyle name="Lien hypertexte" xfId="1311" builtinId="8" hidden="1"/>
    <cellStyle name="Lien hypertexte" xfId="1313" builtinId="8" hidden="1"/>
    <cellStyle name="Lien hypertexte" xfId="1315" builtinId="8" hidden="1"/>
    <cellStyle name="Lien hypertexte" xfId="1317" builtinId="8" hidden="1"/>
    <cellStyle name="Lien hypertexte" xfId="1319" builtinId="8" hidden="1"/>
    <cellStyle name="Lien hypertexte" xfId="1321" builtinId="8" hidden="1"/>
    <cellStyle name="Lien hypertexte" xfId="1323" builtinId="8" hidden="1"/>
    <cellStyle name="Lien hypertexte" xfId="1325" builtinId="8" hidden="1"/>
    <cellStyle name="Lien hypertexte" xfId="1327" builtinId="8" hidden="1"/>
    <cellStyle name="Lien hypertexte" xfId="1329" builtinId="8" hidden="1"/>
    <cellStyle name="Lien hypertexte" xfId="1331" builtinId="8" hidden="1"/>
    <cellStyle name="Lien hypertexte" xfId="1333" builtinId="8" hidden="1"/>
    <cellStyle name="Lien hypertexte" xfId="1335" builtinId="8" hidden="1"/>
    <cellStyle name="Lien hypertexte" xfId="1337" builtinId="8" hidden="1"/>
    <cellStyle name="Lien hypertexte" xfId="1339" builtinId="8" hidden="1"/>
    <cellStyle name="Lien hypertexte" xfId="1341" builtinId="8" hidden="1"/>
    <cellStyle name="Lien hypertexte" xfId="1343" builtinId="8" hidden="1"/>
    <cellStyle name="Lien hypertexte" xfId="1345" builtinId="8" hidden="1"/>
    <cellStyle name="Lien hypertexte" xfId="1347" builtinId="8" hidden="1"/>
    <cellStyle name="Lien hypertexte" xfId="1349" builtinId="8" hidden="1"/>
    <cellStyle name="Lien hypertexte" xfId="1351" builtinId="8" hidden="1"/>
    <cellStyle name="Lien hypertexte" xfId="1353" builtinId="8" hidden="1"/>
    <cellStyle name="Lien hypertexte" xfId="1355" builtinId="8" hidden="1"/>
    <cellStyle name="Lien hypertexte" xfId="1357" builtinId="8" hidden="1"/>
    <cellStyle name="Lien hypertexte" xfId="1359" builtinId="8" hidden="1"/>
    <cellStyle name="Lien hypertexte" xfId="1361" builtinId="8" hidden="1"/>
    <cellStyle name="Lien hypertexte" xfId="1363" builtinId="8" hidden="1"/>
    <cellStyle name="Lien hypertexte" xfId="1365" builtinId="8" hidden="1"/>
    <cellStyle name="Lien hypertexte" xfId="1367" builtinId="8" hidden="1"/>
    <cellStyle name="Lien hypertexte" xfId="1369" builtinId="8" hidden="1"/>
    <cellStyle name="Lien hypertexte" xfId="1371" builtinId="8" hidden="1"/>
    <cellStyle name="Lien hypertexte" xfId="1373" builtinId="8" hidden="1"/>
    <cellStyle name="Lien hypertexte" xfId="1375" builtinId="8" hidden="1"/>
    <cellStyle name="Lien hypertexte" xfId="1377" builtinId="8" hidden="1"/>
    <cellStyle name="Lien hypertexte" xfId="1379" builtinId="8" hidden="1"/>
    <cellStyle name="Lien hypertexte" xfId="1381" builtinId="8" hidden="1"/>
    <cellStyle name="Lien hypertexte" xfId="1383" builtinId="8" hidden="1"/>
    <cellStyle name="Lien hypertexte" xfId="1385" builtinId="8" hidden="1"/>
    <cellStyle name="Lien hypertexte" xfId="1387" builtinId="8" hidden="1"/>
    <cellStyle name="Lien hypertexte" xfId="1389" builtinId="8" hidden="1"/>
    <cellStyle name="Lien hypertexte" xfId="1391" builtinId="8" hidden="1"/>
    <cellStyle name="Lien hypertexte" xfId="1393" builtinId="8" hidden="1"/>
    <cellStyle name="Lien hypertexte" xfId="1395" builtinId="8" hidden="1"/>
    <cellStyle name="Lien hypertexte" xfId="1397" builtinId="8" hidden="1"/>
    <cellStyle name="Lien hypertexte" xfId="1399" builtinId="8" hidden="1"/>
    <cellStyle name="Lien hypertexte" xfId="1401" builtinId="8" hidden="1"/>
    <cellStyle name="Lien hypertexte" xfId="1403" builtinId="8" hidden="1"/>
    <cellStyle name="Lien hypertexte" xfId="1405" builtinId="8" hidden="1"/>
    <cellStyle name="Lien hypertexte" xfId="1407" builtinId="8" hidden="1"/>
    <cellStyle name="Lien hypertexte" xfId="1409" builtinId="8" hidden="1"/>
    <cellStyle name="Lien hypertexte" xfId="1411" builtinId="8" hidden="1"/>
    <cellStyle name="Lien hypertexte" xfId="1413" builtinId="8" hidden="1"/>
    <cellStyle name="Lien hypertexte" xfId="1415" builtinId="8" hidden="1"/>
    <cellStyle name="Lien hypertexte" xfId="1417" builtinId="8" hidden="1"/>
    <cellStyle name="Lien hypertexte" xfId="1419" builtinId="8" hidden="1"/>
    <cellStyle name="Lien hypertexte" xfId="1421" builtinId="8" hidden="1"/>
    <cellStyle name="Lien hypertexte" xfId="1423" builtinId="8" hidden="1"/>
    <cellStyle name="Lien hypertexte" xfId="1425" builtinId="8" hidden="1"/>
    <cellStyle name="Lien hypertexte" xfId="1429" builtinId="8" hidden="1"/>
    <cellStyle name="Lien hypertexte" xfId="1431" builtinId="8" hidden="1"/>
    <cellStyle name="Lien hypertexte" xfId="1433" builtinId="8" hidden="1"/>
    <cellStyle name="Lien hypertexte" xfId="1435" builtinId="8" hidden="1"/>
    <cellStyle name="Lien hypertexte" xfId="1437" builtinId="8" hidden="1"/>
    <cellStyle name="Lien hypertexte" xfId="1439" builtinId="8" hidden="1"/>
    <cellStyle name="Lien hypertexte" xfId="1441" builtinId="8" hidden="1"/>
    <cellStyle name="Lien hypertexte" xfId="1443" builtinId="8" hidden="1"/>
    <cellStyle name="Lien hypertexte" xfId="1445" builtinId="8" hidden="1"/>
    <cellStyle name="Lien hypertexte" xfId="1447" builtinId="8" hidden="1"/>
    <cellStyle name="Lien hypertexte" xfId="1449" builtinId="8" hidden="1"/>
    <cellStyle name="Lien hypertexte" xfId="1451" builtinId="8" hidden="1"/>
    <cellStyle name="Lien hypertexte" xfId="1453" builtinId="8" hidden="1"/>
    <cellStyle name="Lien hypertexte" xfId="1455" builtinId="8" hidden="1"/>
    <cellStyle name="Lien hypertexte" xfId="1457" builtinId="8" hidden="1"/>
    <cellStyle name="Lien hypertexte" xfId="1459" builtinId="8" hidden="1"/>
    <cellStyle name="Lien hypertexte" xfId="1461" builtinId="8" hidden="1"/>
    <cellStyle name="Lien hypertexte" xfId="1463" builtinId="8" hidden="1"/>
    <cellStyle name="Lien hypertexte" xfId="1465" builtinId="8" hidden="1"/>
    <cellStyle name="Lien hypertexte" xfId="1467" builtinId="8" hidden="1"/>
    <cellStyle name="Lien hypertexte" xfId="1469" builtinId="8" hidden="1"/>
    <cellStyle name="Lien hypertexte" xfId="1471" builtinId="8" hidden="1"/>
    <cellStyle name="Lien hypertexte" xfId="1473" builtinId="8" hidden="1"/>
    <cellStyle name="Lien hypertexte" xfId="1475" builtinId="8" hidden="1"/>
    <cellStyle name="Lien hypertexte" xfId="1477" builtinId="8" hidden="1"/>
    <cellStyle name="Lien hypertexte" xfId="1479" builtinId="8" hidden="1"/>
    <cellStyle name="Lien hypertexte" xfId="1481" builtinId="8" hidden="1"/>
    <cellStyle name="Lien hypertexte" xfId="1483" builtinId="8" hidden="1"/>
    <cellStyle name="Lien hypertexte" xfId="1485" builtinId="8" hidden="1"/>
    <cellStyle name="Lien hypertexte" xfId="1487" builtinId="8" hidden="1"/>
    <cellStyle name="Lien hypertexte" xfId="1489" builtinId="8" hidden="1"/>
    <cellStyle name="Lien hypertexte" xfId="1491" builtinId="8" hidden="1"/>
    <cellStyle name="Lien hypertexte" xfId="1493" builtinId="8" hidden="1"/>
    <cellStyle name="Lien hypertexte" xfId="1495" builtinId="8" hidden="1"/>
    <cellStyle name="Lien hypertexte" xfId="1497" builtinId="8" hidden="1"/>
    <cellStyle name="Lien hypertexte" xfId="1499" builtinId="8" hidden="1"/>
    <cellStyle name="Lien hypertexte" xfId="1501" builtinId="8" hidden="1"/>
    <cellStyle name="Lien hypertexte" xfId="1503" builtinId="8" hidden="1"/>
    <cellStyle name="Lien hypertexte" xfId="1505" builtinId="8" hidden="1"/>
    <cellStyle name="Lien hypertexte" xfId="1507" builtinId="8" hidden="1"/>
    <cellStyle name="Lien hypertexte" xfId="1509" builtinId="8" hidden="1"/>
    <cellStyle name="Lien hypertexte" xfId="1511" builtinId="8" hidden="1"/>
    <cellStyle name="Lien hypertexte" xfId="1513" builtinId="8" hidden="1"/>
    <cellStyle name="Lien hypertexte" xfId="1515" builtinId="8" hidden="1"/>
    <cellStyle name="Lien hypertexte" xfId="1517" builtinId="8" hidden="1"/>
    <cellStyle name="Lien hypertexte" xfId="1519" builtinId="8" hidden="1"/>
    <cellStyle name="Lien hypertexte" xfId="1521" builtinId="8" hidden="1"/>
    <cellStyle name="Lien hypertexte" xfId="1523" builtinId="8" hidden="1"/>
    <cellStyle name="Lien hypertexte" xfId="1525" builtinId="8" hidden="1"/>
    <cellStyle name="Lien hypertexte" xfId="1527" builtinId="8" hidden="1"/>
    <cellStyle name="Lien hypertexte" xfId="1529" builtinId="8" hidden="1"/>
    <cellStyle name="Lien hypertexte" xfId="1531" builtinId="8" hidden="1"/>
    <cellStyle name="Lien hypertexte" xfId="1533" builtinId="8" hidden="1"/>
    <cellStyle name="Lien hypertexte" xfId="1535" builtinId="8" hidden="1"/>
    <cellStyle name="Lien hypertexte" xfId="1537" builtinId="8" hidden="1"/>
    <cellStyle name="Lien hypertexte" xfId="1539" builtinId="8" hidden="1"/>
    <cellStyle name="Lien hypertexte" xfId="1541" builtinId="8" hidden="1"/>
    <cellStyle name="Lien hypertexte" xfId="1543" builtinId="8" hidden="1"/>
    <cellStyle name="Lien hypertexte" xfId="1545" builtinId="8" hidden="1"/>
    <cellStyle name="Lien hypertexte" xfId="1547" builtinId="8" hidden="1"/>
    <cellStyle name="Lien hypertexte" xfId="1549" builtinId="8" hidden="1"/>
    <cellStyle name="Lien hypertexte" xfId="1551" builtinId="8" hidden="1"/>
    <cellStyle name="Lien hypertexte" xfId="1553" builtinId="8" hidden="1"/>
    <cellStyle name="Lien hypertexte" xfId="1555" builtinId="8" hidden="1"/>
    <cellStyle name="Lien hypertexte" xfId="1557" builtinId="8" hidden="1"/>
    <cellStyle name="Lien hypertexte" xfId="1559" builtinId="8" hidden="1"/>
    <cellStyle name="Lien hypertexte" xfId="1561" builtinId="8" hidden="1"/>
    <cellStyle name="Lien hypertexte" xfId="1563" builtinId="8" hidden="1"/>
    <cellStyle name="Lien hypertexte" xfId="1565" builtinId="8" hidden="1"/>
    <cellStyle name="Lien hypertexte" xfId="1567" builtinId="8" hidden="1"/>
    <cellStyle name="Lien hypertexte" xfId="1569" builtinId="8" hidden="1"/>
    <cellStyle name="Lien hypertexte" xfId="1571" builtinId="8" hidden="1"/>
    <cellStyle name="Lien hypertexte" xfId="1573" builtinId="8" hidden="1"/>
    <cellStyle name="Lien hypertexte" xfId="1575" builtinId="8" hidden="1"/>
    <cellStyle name="Lien hypertexte" xfId="1577" builtinId="8" hidden="1"/>
    <cellStyle name="Lien hypertexte" xfId="1579" builtinId="8" hidden="1"/>
    <cellStyle name="Lien hypertexte" xfId="1581" builtinId="8" hidden="1"/>
    <cellStyle name="Lien hypertexte" xfId="1583" builtinId="8" hidden="1"/>
    <cellStyle name="Lien hypertexte" xfId="1585" builtinId="8" hidden="1"/>
    <cellStyle name="Lien hypertexte" xfId="1587" builtinId="8" hidden="1"/>
    <cellStyle name="Lien hypertexte" xfId="1589" builtinId="8" hidden="1"/>
    <cellStyle name="Lien hypertexte" xfId="1591" builtinId="8" hidden="1"/>
    <cellStyle name="Lien hypertexte" xfId="1593" builtinId="8" hidden="1"/>
    <cellStyle name="Lien hypertexte" xfId="1595" builtinId="8" hidden="1"/>
    <cellStyle name="Lien hypertexte" xfId="1597" builtinId="8" hidden="1"/>
    <cellStyle name="Lien hypertexte" xfId="1599" builtinId="8" hidden="1"/>
    <cellStyle name="Lien hypertexte" xfId="1601" builtinId="8" hidden="1"/>
    <cellStyle name="Lien hypertexte" xfId="1603" builtinId="8" hidden="1"/>
    <cellStyle name="Lien hypertexte" xfId="1605" builtinId="8" hidden="1"/>
    <cellStyle name="Lien hypertexte" xfId="1607" builtinId="8" hidden="1"/>
    <cellStyle name="Lien hypertexte" xfId="1609" builtinId="8" hidden="1"/>
    <cellStyle name="Lien hypertexte" xfId="1611" builtinId="8" hidden="1"/>
    <cellStyle name="Lien hypertexte" xfId="1613" builtinId="8" hidden="1"/>
    <cellStyle name="Lien hypertexte" xfId="1615" builtinId="8" hidden="1"/>
    <cellStyle name="Lien hypertexte" xfId="1617" builtinId="8" hidden="1"/>
    <cellStyle name="Lien hypertexte" xfId="1619" builtinId="8" hidden="1"/>
    <cellStyle name="Lien hypertexte" xfId="1621" builtinId="8" hidden="1"/>
    <cellStyle name="Lien hypertexte" xfId="1623" builtinId="8" hidden="1"/>
    <cellStyle name="Lien hypertexte" xfId="1625" builtinId="8" hidden="1"/>
    <cellStyle name="Lien hypertexte" xfId="1627" builtinId="8" hidden="1"/>
    <cellStyle name="Lien hypertexte" xfId="1629" builtinId="8" hidden="1"/>
    <cellStyle name="Lien hypertexte" xfId="1631" builtinId="8" hidden="1"/>
    <cellStyle name="Lien hypertexte" xfId="1633" builtinId="8" hidden="1"/>
    <cellStyle name="Lien hypertexte" xfId="1635" builtinId="8" hidden="1"/>
    <cellStyle name="Lien hypertexte" xfId="1637" builtinId="8" hidden="1"/>
    <cellStyle name="Lien hypertexte" xfId="1639" builtinId="8" hidden="1"/>
    <cellStyle name="Lien hypertexte" xfId="1641" builtinId="8" hidden="1"/>
    <cellStyle name="Lien hypertexte" xfId="1643" builtinId="8" hidden="1"/>
    <cellStyle name="Lien hypertexte" xfId="1645" builtinId="8" hidden="1"/>
    <cellStyle name="Lien hypertexte" xfId="1647" builtinId="8" hidden="1"/>
    <cellStyle name="Lien hypertexte" xfId="1649" builtinId="8" hidden="1"/>
    <cellStyle name="Lien hypertexte" xfId="1651" builtinId="8" hidden="1"/>
    <cellStyle name="Lien hypertexte" xfId="1653" builtinId="8" hidden="1"/>
    <cellStyle name="Lien hypertexte" xfId="1655" builtinId="8" hidden="1"/>
    <cellStyle name="Lien hypertexte" xfId="1657" builtinId="8" hidden="1"/>
    <cellStyle name="Lien hypertexte" xfId="1659" builtinId="8" hidden="1"/>
    <cellStyle name="Lien hypertexte" xfId="1661" builtinId="8" hidden="1"/>
    <cellStyle name="Lien hypertexte" xfId="1663" builtinId="8" hidden="1"/>
    <cellStyle name="Lien hypertexte" xfId="1665" builtinId="8" hidden="1"/>
    <cellStyle name="Lien hypertexte" xfId="1667" builtinId="8" hidden="1"/>
    <cellStyle name="Lien hypertexte" xfId="1669" builtinId="8" hidden="1"/>
    <cellStyle name="Lien hypertexte" xfId="1671" builtinId="8" hidden="1"/>
    <cellStyle name="Lien hypertexte" xfId="1673" builtinId="8" hidden="1"/>
    <cellStyle name="Lien hypertexte" xfId="1675" builtinId="8" hidden="1"/>
    <cellStyle name="Lien hypertexte" xfId="1677" builtinId="8" hidden="1"/>
    <cellStyle name="Lien hypertexte" xfId="1679" builtinId="8" hidden="1"/>
    <cellStyle name="Lien hypertexte" xfId="1681" builtinId="8" hidden="1"/>
    <cellStyle name="Lien hypertexte" xfId="1683" builtinId="8" hidden="1"/>
    <cellStyle name="Lien hypertexte" xfId="1685" builtinId="8" hidden="1"/>
    <cellStyle name="Lien hypertexte" xfId="1687" builtinId="8" hidden="1"/>
    <cellStyle name="Lien hypertexte" xfId="1689" builtinId="8" hidden="1"/>
    <cellStyle name="Lien hypertexte" xfId="1691" builtinId="8" hidden="1"/>
    <cellStyle name="Lien hypertexte" xfId="1693" builtinId="8" hidden="1"/>
    <cellStyle name="Lien hypertexte" xfId="1695" builtinId="8" hidden="1"/>
    <cellStyle name="Lien hypertexte" xfId="1697" builtinId="8" hidden="1"/>
    <cellStyle name="Lien hypertexte" xfId="1699" builtinId="8" hidden="1"/>
    <cellStyle name="Lien hypertexte" xfId="1701" builtinId="8" hidden="1"/>
    <cellStyle name="Lien hypertexte" xfId="1703" builtinId="8" hidden="1"/>
    <cellStyle name="Lien hypertexte" xfId="1705" builtinId="8" hidden="1"/>
    <cellStyle name="Lien hypertexte" xfId="1707" builtinId="8" hidden="1"/>
    <cellStyle name="Lien hypertexte" xfId="1709" builtinId="8" hidden="1"/>
    <cellStyle name="Lien hypertexte" xfId="1711" builtinId="8" hidden="1"/>
    <cellStyle name="Lien hypertexte" xfId="1713" builtinId="8" hidden="1"/>
    <cellStyle name="Lien hypertexte" xfId="1715" builtinId="8" hidden="1"/>
    <cellStyle name="Lien hypertexte" xfId="1717" builtinId="8" hidden="1"/>
    <cellStyle name="Lien hypertexte" xfId="1719" builtinId="8" hidden="1"/>
    <cellStyle name="Lien hypertexte" xfId="1721" builtinId="8" hidden="1"/>
    <cellStyle name="Lien hypertexte" xfId="1723" builtinId="8" hidden="1"/>
    <cellStyle name="Lien hypertexte" xfId="1725" builtinId="8" hidden="1"/>
    <cellStyle name="Lien hypertexte" xfId="1727" builtinId="8" hidden="1"/>
    <cellStyle name="Lien hypertexte" xfId="1729" builtinId="8" hidden="1"/>
    <cellStyle name="Lien hypertexte" xfId="1731" builtinId="8" hidden="1"/>
    <cellStyle name="Lien hypertexte" xfId="1733" builtinId="8" hidden="1"/>
    <cellStyle name="Lien hypertexte" xfId="1735" builtinId="8" hidden="1"/>
    <cellStyle name="Lien hypertexte" xfId="1737" builtinId="8" hidden="1"/>
    <cellStyle name="Lien hypertexte" xfId="1739" builtinId="8" hidden="1"/>
    <cellStyle name="Lien hypertexte" xfId="1741" builtinId="8" hidden="1"/>
    <cellStyle name="Lien hypertexte" xfId="1743" builtinId="8" hidden="1"/>
    <cellStyle name="Lien hypertexte" xfId="1745" builtinId="8" hidden="1"/>
    <cellStyle name="Lien hypertexte" xfId="1747" builtinId="8" hidden="1"/>
    <cellStyle name="Lien hypertexte" xfId="1749" builtinId="8" hidden="1"/>
    <cellStyle name="Lien hypertexte" xfId="1751" builtinId="8" hidden="1"/>
    <cellStyle name="Lien hypertexte" xfId="1753" builtinId="8" hidden="1"/>
    <cellStyle name="Lien hypertexte" xfId="1755" builtinId="8" hidden="1"/>
    <cellStyle name="Lien hypertexte" xfId="1757" builtinId="8" hidden="1"/>
    <cellStyle name="Lien hypertexte" xfId="1759" builtinId="8" hidden="1"/>
    <cellStyle name="Lien hypertexte" xfId="1761" builtinId="8" hidden="1"/>
    <cellStyle name="Lien hypertexte" xfId="1763" builtinId="8" hidden="1"/>
    <cellStyle name="Lien hypertexte" xfId="1765" builtinId="8" hidden="1"/>
    <cellStyle name="Lien hypertexte" xfId="1767" builtinId="8" hidden="1"/>
    <cellStyle name="Lien hypertexte" xfId="1769" builtinId="8" hidden="1"/>
    <cellStyle name="Lien hypertexte" xfId="1771" builtinId="8" hidden="1"/>
    <cellStyle name="Lien hypertexte" xfId="1773" builtinId="8" hidden="1"/>
    <cellStyle name="Lien hypertexte" xfId="1775" builtinId="8" hidden="1"/>
    <cellStyle name="Lien hypertexte" xfId="1777" builtinId="8" hidden="1"/>
    <cellStyle name="Lien hypertexte" xfId="1779" builtinId="8" hidden="1"/>
    <cellStyle name="Lien hypertexte" xfId="1781" builtinId="8" hidden="1"/>
    <cellStyle name="Lien hypertexte" xfId="1783" builtinId="8" hidden="1"/>
    <cellStyle name="Lien hypertexte" xfId="1785" builtinId="8" hidden="1"/>
    <cellStyle name="Lien hypertexte" xfId="1787" builtinId="8" hidden="1"/>
    <cellStyle name="Lien hypertexte" xfId="1789" builtinId="8" hidden="1"/>
    <cellStyle name="Lien hypertexte" xfId="1791" builtinId="8" hidden="1"/>
    <cellStyle name="Lien hypertexte" xfId="1793" builtinId="8" hidden="1"/>
    <cellStyle name="Lien hypertexte" xfId="1795" builtinId="8" hidden="1"/>
    <cellStyle name="Lien hypertexte" xfId="1797" builtinId="8" hidden="1"/>
    <cellStyle name="Lien hypertexte" xfId="1799" builtinId="8" hidden="1"/>
    <cellStyle name="Lien hypertexte" xfId="1801" builtinId="8" hidden="1"/>
    <cellStyle name="Lien hypertexte" xfId="1803" builtinId="8" hidden="1"/>
    <cellStyle name="Lien hypertexte" xfId="1805" builtinId="8" hidden="1"/>
    <cellStyle name="Lien hypertexte" xfId="1807" builtinId="8" hidden="1"/>
    <cellStyle name="Lien hypertexte" xfId="1809" builtinId="8" hidden="1"/>
    <cellStyle name="Lien hypertexte" xfId="1811" builtinId="8" hidden="1"/>
    <cellStyle name="Lien hypertexte" xfId="1813" builtinId="8" hidden="1"/>
    <cellStyle name="Lien hypertexte" xfId="1815" builtinId="8" hidden="1"/>
    <cellStyle name="Lien hypertexte" xfId="1817" builtinId="8" hidden="1"/>
    <cellStyle name="Lien hypertexte" xfId="1819" builtinId="8" hidden="1"/>
    <cellStyle name="Lien hypertexte" xfId="1821" builtinId="8" hidden="1"/>
    <cellStyle name="Lien hypertexte" xfId="1823" builtinId="8" hidden="1"/>
    <cellStyle name="Lien hypertexte" xfId="1825" builtinId="8" hidden="1"/>
    <cellStyle name="Lien hypertexte" xfId="1827" builtinId="8" hidden="1"/>
    <cellStyle name="Lien hypertexte" xfId="1829" builtinId="8" hidden="1"/>
    <cellStyle name="Lien hypertexte" xfId="1831" builtinId="8" hidden="1"/>
    <cellStyle name="Lien hypertexte" xfId="1833" builtinId="8" hidden="1"/>
    <cellStyle name="Lien hypertexte" xfId="1835" builtinId="8" hidden="1"/>
    <cellStyle name="Lien hypertexte" xfId="1837" builtinId="8" hidden="1"/>
    <cellStyle name="Lien hypertexte" xfId="1839" builtinId="8" hidden="1"/>
    <cellStyle name="Lien hypertexte" xfId="1841" builtinId="8" hidden="1"/>
    <cellStyle name="Lien hypertexte" xfId="1843" builtinId="8" hidden="1"/>
    <cellStyle name="Lien hypertexte" xfId="1845" builtinId="8" hidden="1"/>
    <cellStyle name="Lien hypertexte" xfId="1847" builtinId="8" hidden="1"/>
    <cellStyle name="Lien hypertexte" xfId="1849" builtinId="8" hidden="1"/>
    <cellStyle name="Lien hypertexte" xfId="1851" builtinId="8" hidden="1"/>
    <cellStyle name="Lien hypertexte" xfId="1853" builtinId="8" hidden="1"/>
    <cellStyle name="Lien hypertexte" xfId="1855" builtinId="8" hidden="1"/>
    <cellStyle name="Lien hypertexte" xfId="1857" builtinId="8" hidden="1"/>
    <cellStyle name="Lien hypertexte" xfId="1859" builtinId="8" hidden="1"/>
    <cellStyle name="Lien hypertexte" xfId="1861" builtinId="8" hidden="1"/>
    <cellStyle name="Lien hypertexte" xfId="1863" builtinId="8" hidden="1"/>
    <cellStyle name="Lien hypertexte" xfId="1865" builtinId="8" hidden="1"/>
    <cellStyle name="Lien hypertexte" xfId="1867" builtinId="8" hidden="1"/>
    <cellStyle name="Lien hypertexte" xfId="1869" builtinId="8" hidden="1"/>
    <cellStyle name="Lien hypertexte" xfId="1871" builtinId="8" hidden="1"/>
    <cellStyle name="Lien hypertexte" xfId="1873" builtinId="8" hidden="1"/>
    <cellStyle name="Lien hypertexte" xfId="1875" builtinId="8" hidden="1"/>
    <cellStyle name="Lien hypertexte" xfId="1877" builtinId="8" hidden="1"/>
    <cellStyle name="Lien hypertexte" xfId="1879" builtinId="8" hidden="1"/>
    <cellStyle name="Lien hypertexte" xfId="1881" builtinId="8" hidden="1"/>
    <cellStyle name="Lien hypertexte" xfId="1883" builtinId="8" hidden="1"/>
    <cellStyle name="Lien hypertexte" xfId="1885" builtinId="8" hidden="1"/>
    <cellStyle name="Lien hypertexte" xfId="1887" builtinId="8" hidden="1"/>
    <cellStyle name="Lien hypertexte" xfId="1889" builtinId="8" hidden="1"/>
    <cellStyle name="Lien hypertexte" xfId="1891" builtinId="8" hidden="1"/>
    <cellStyle name="Lien hypertexte" xfId="1893" builtinId="8" hidden="1"/>
    <cellStyle name="Lien hypertexte" xfId="1895" builtinId="8" hidden="1"/>
    <cellStyle name="Lien hypertexte" xfId="1897" builtinId="8" hidden="1"/>
    <cellStyle name="Lien hypertexte" xfId="1899" builtinId="8" hidden="1"/>
    <cellStyle name="Lien hypertexte" xfId="1901" builtinId="8" hidden="1"/>
    <cellStyle name="Lien hypertexte" xfId="1903" builtinId="8" hidden="1"/>
    <cellStyle name="Lien hypertexte" xfId="1905" builtinId="8" hidden="1"/>
    <cellStyle name="Lien hypertexte" xfId="1907" builtinId="8" hidden="1"/>
    <cellStyle name="Lien hypertexte" xfId="1909" builtinId="8" hidden="1"/>
    <cellStyle name="Lien hypertexte" xfId="1911" builtinId="8" hidden="1"/>
    <cellStyle name="Lien hypertexte" xfId="1913" builtinId="8" hidden="1"/>
    <cellStyle name="Lien hypertexte" xfId="1915" builtinId="8" hidden="1"/>
    <cellStyle name="Lien hypertexte" xfId="1917" builtinId="8" hidden="1"/>
    <cellStyle name="Lien hypertexte" xfId="1919" builtinId="8" hidden="1"/>
    <cellStyle name="Lien hypertexte" xfId="1921" builtinId="8" hidden="1"/>
    <cellStyle name="Lien hypertexte" xfId="1923" builtinId="8" hidden="1"/>
    <cellStyle name="Lien hypertexte" xfId="1925" builtinId="8" hidden="1"/>
    <cellStyle name="Lien hypertexte" xfId="1927" builtinId="8" hidden="1"/>
    <cellStyle name="Lien hypertexte" xfId="1929" builtinId="8" hidden="1"/>
    <cellStyle name="Lien hypertexte" xfId="1931" builtinId="8" hidden="1"/>
    <cellStyle name="Lien hypertexte" xfId="1933" builtinId="8" hidden="1"/>
    <cellStyle name="Lien hypertexte" xfId="1935" builtinId="8" hidden="1"/>
    <cellStyle name="Lien hypertexte" xfId="1937" builtinId="8" hidden="1"/>
    <cellStyle name="Lien hypertexte" xfId="1939" builtinId="8" hidden="1"/>
    <cellStyle name="Lien hypertexte" xfId="1941" builtinId="8" hidden="1"/>
    <cellStyle name="Lien hypertexte" xfId="1943" builtinId="8" hidden="1"/>
    <cellStyle name="Lien hypertexte" xfId="19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Lien hypertexte visité" xfId="1248" builtinId="9" hidden="1"/>
    <cellStyle name="Lien hypertexte visité" xfId="1250" builtinId="9" hidden="1"/>
    <cellStyle name="Lien hypertexte visité" xfId="1252" builtinId="9" hidden="1"/>
    <cellStyle name="Lien hypertexte visité" xfId="1254" builtinId="9" hidden="1"/>
    <cellStyle name="Lien hypertexte visité" xfId="1256" builtinId="9" hidden="1"/>
    <cellStyle name="Lien hypertexte visité" xfId="1258" builtinId="9" hidden="1"/>
    <cellStyle name="Lien hypertexte visité" xfId="1260" builtinId="9" hidden="1"/>
    <cellStyle name="Lien hypertexte visité" xfId="1262" builtinId="9" hidden="1"/>
    <cellStyle name="Lien hypertexte visité" xfId="1264" builtinId="9" hidden="1"/>
    <cellStyle name="Lien hypertexte visité" xfId="1266" builtinId="9" hidden="1"/>
    <cellStyle name="Lien hypertexte visité" xfId="1268" builtinId="9" hidden="1"/>
    <cellStyle name="Lien hypertexte visité" xfId="1270" builtinId="9" hidden="1"/>
    <cellStyle name="Lien hypertexte visité" xfId="1272" builtinId="9" hidden="1"/>
    <cellStyle name="Lien hypertexte visité" xfId="1274" builtinId="9" hidden="1"/>
    <cellStyle name="Lien hypertexte visité" xfId="1276" builtinId="9" hidden="1"/>
    <cellStyle name="Lien hypertexte visité" xfId="1278" builtinId="9" hidden="1"/>
    <cellStyle name="Lien hypertexte visité" xfId="1280" builtinId="9" hidden="1"/>
    <cellStyle name="Lien hypertexte visité" xfId="1282" builtinId="9" hidden="1"/>
    <cellStyle name="Lien hypertexte visité" xfId="1284" builtinId="9" hidden="1"/>
    <cellStyle name="Lien hypertexte visité" xfId="1286" builtinId="9" hidden="1"/>
    <cellStyle name="Lien hypertexte visité" xfId="1288" builtinId="9" hidden="1"/>
    <cellStyle name="Lien hypertexte visité" xfId="1290" builtinId="9" hidden="1"/>
    <cellStyle name="Lien hypertexte visité" xfId="1292" builtinId="9" hidden="1"/>
    <cellStyle name="Lien hypertexte visité" xfId="1294" builtinId="9" hidden="1"/>
    <cellStyle name="Lien hypertexte visité" xfId="1296" builtinId="9" hidden="1"/>
    <cellStyle name="Lien hypertexte visité" xfId="1298" builtinId="9" hidden="1"/>
    <cellStyle name="Lien hypertexte visité" xfId="1300" builtinId="9" hidden="1"/>
    <cellStyle name="Lien hypertexte visité" xfId="1302" builtinId="9" hidden="1"/>
    <cellStyle name="Lien hypertexte visité" xfId="1304" builtinId="9" hidden="1"/>
    <cellStyle name="Lien hypertexte visité" xfId="1306" builtinId="9" hidden="1"/>
    <cellStyle name="Lien hypertexte visité" xfId="1308" builtinId="9" hidden="1"/>
    <cellStyle name="Lien hypertexte visité" xfId="1310" builtinId="9" hidden="1"/>
    <cellStyle name="Lien hypertexte visité" xfId="1312" builtinId="9" hidden="1"/>
    <cellStyle name="Lien hypertexte visité" xfId="1314" builtinId="9" hidden="1"/>
    <cellStyle name="Lien hypertexte visité" xfId="1316" builtinId="9" hidden="1"/>
    <cellStyle name="Lien hypertexte visité" xfId="1318" builtinId="9" hidden="1"/>
    <cellStyle name="Lien hypertexte visité" xfId="1320" builtinId="9" hidden="1"/>
    <cellStyle name="Lien hypertexte visité" xfId="1322" builtinId="9" hidden="1"/>
    <cellStyle name="Lien hypertexte visité" xfId="1324" builtinId="9" hidden="1"/>
    <cellStyle name="Lien hypertexte visité" xfId="1326" builtinId="9" hidden="1"/>
    <cellStyle name="Lien hypertexte visité" xfId="1328" builtinId="9" hidden="1"/>
    <cellStyle name="Lien hypertexte visité" xfId="1330" builtinId="9" hidden="1"/>
    <cellStyle name="Lien hypertexte visité" xfId="1332" builtinId="9" hidden="1"/>
    <cellStyle name="Lien hypertexte visité" xfId="1334" builtinId="9" hidden="1"/>
    <cellStyle name="Lien hypertexte visité" xfId="1336" builtinId="9" hidden="1"/>
    <cellStyle name="Lien hypertexte visité" xfId="1338" builtinId="9" hidden="1"/>
    <cellStyle name="Lien hypertexte visité" xfId="1340" builtinId="9" hidden="1"/>
    <cellStyle name="Lien hypertexte visité" xfId="1342" builtinId="9" hidden="1"/>
    <cellStyle name="Lien hypertexte visité" xfId="1344" builtinId="9" hidden="1"/>
    <cellStyle name="Lien hypertexte visité" xfId="1346" builtinId="9" hidden="1"/>
    <cellStyle name="Lien hypertexte visité" xfId="1348" builtinId="9" hidden="1"/>
    <cellStyle name="Lien hypertexte visité" xfId="1350" builtinId="9" hidden="1"/>
    <cellStyle name="Lien hypertexte visité" xfId="1352" builtinId="9" hidden="1"/>
    <cellStyle name="Lien hypertexte visité" xfId="1354" builtinId="9" hidden="1"/>
    <cellStyle name="Lien hypertexte visité" xfId="1356" builtinId="9" hidden="1"/>
    <cellStyle name="Lien hypertexte visité" xfId="1358" builtinId="9" hidden="1"/>
    <cellStyle name="Lien hypertexte visité" xfId="1360" builtinId="9" hidden="1"/>
    <cellStyle name="Lien hypertexte visité" xfId="1362" builtinId="9" hidden="1"/>
    <cellStyle name="Lien hypertexte visité" xfId="1364" builtinId="9" hidden="1"/>
    <cellStyle name="Lien hypertexte visité" xfId="1366" builtinId="9" hidden="1"/>
    <cellStyle name="Lien hypertexte visité" xfId="1368" builtinId="9" hidden="1"/>
    <cellStyle name="Lien hypertexte visité" xfId="1370" builtinId="9" hidden="1"/>
    <cellStyle name="Lien hypertexte visité" xfId="1372" builtinId="9" hidden="1"/>
    <cellStyle name="Lien hypertexte visité" xfId="1374" builtinId="9" hidden="1"/>
    <cellStyle name="Lien hypertexte visité" xfId="1376" builtinId="9" hidden="1"/>
    <cellStyle name="Lien hypertexte visité" xfId="1378" builtinId="9" hidden="1"/>
    <cellStyle name="Lien hypertexte visité" xfId="1380" builtinId="9" hidden="1"/>
    <cellStyle name="Lien hypertexte visité" xfId="1382" builtinId="9" hidden="1"/>
    <cellStyle name="Lien hypertexte visité" xfId="1384" builtinId="9" hidden="1"/>
    <cellStyle name="Lien hypertexte visité" xfId="1386" builtinId="9" hidden="1"/>
    <cellStyle name="Lien hypertexte visité" xfId="1388" builtinId="9" hidden="1"/>
    <cellStyle name="Lien hypertexte visité" xfId="1390" builtinId="9" hidden="1"/>
    <cellStyle name="Lien hypertexte visité" xfId="1392" builtinId="9" hidden="1"/>
    <cellStyle name="Lien hypertexte visité" xfId="1394" builtinId="9" hidden="1"/>
    <cellStyle name="Lien hypertexte visité" xfId="1396" builtinId="9" hidden="1"/>
    <cellStyle name="Lien hypertexte visité" xfId="1398" builtinId="9" hidden="1"/>
    <cellStyle name="Lien hypertexte visité" xfId="1400" builtinId="9" hidden="1"/>
    <cellStyle name="Lien hypertexte visité" xfId="1402" builtinId="9" hidden="1"/>
    <cellStyle name="Lien hypertexte visité" xfId="1404" builtinId="9" hidden="1"/>
    <cellStyle name="Lien hypertexte visité" xfId="1406" builtinId="9" hidden="1"/>
    <cellStyle name="Lien hypertexte visité" xfId="1408" builtinId="9" hidden="1"/>
    <cellStyle name="Lien hypertexte visité" xfId="1410" builtinId="9" hidden="1"/>
    <cellStyle name="Lien hypertexte visité" xfId="1412" builtinId="9" hidden="1"/>
    <cellStyle name="Lien hypertexte visité" xfId="1414" builtinId="9" hidden="1"/>
    <cellStyle name="Lien hypertexte visité" xfId="1416" builtinId="9" hidden="1"/>
    <cellStyle name="Lien hypertexte visité" xfId="1418" builtinId="9" hidden="1"/>
    <cellStyle name="Lien hypertexte visité" xfId="1420" builtinId="9" hidden="1"/>
    <cellStyle name="Lien hypertexte visité" xfId="1422" builtinId="9" hidden="1"/>
    <cellStyle name="Lien hypertexte visité" xfId="1424" builtinId="9" hidden="1"/>
    <cellStyle name="Lien hypertexte visité" xfId="1426" builtinId="9" hidden="1"/>
    <cellStyle name="Lien hypertexte visité" xfId="1430" builtinId="9" hidden="1"/>
    <cellStyle name="Lien hypertexte visité" xfId="1432" builtinId="9" hidden="1"/>
    <cellStyle name="Lien hypertexte visité" xfId="1434" builtinId="9" hidden="1"/>
    <cellStyle name="Lien hypertexte visité" xfId="1436" builtinId="9" hidden="1"/>
    <cellStyle name="Lien hypertexte visité" xfId="1438" builtinId="9" hidden="1"/>
    <cellStyle name="Lien hypertexte visité" xfId="1440" builtinId="9" hidden="1"/>
    <cellStyle name="Lien hypertexte visité" xfId="1442" builtinId="9" hidden="1"/>
    <cellStyle name="Lien hypertexte visité" xfId="1444" builtinId="9" hidden="1"/>
    <cellStyle name="Lien hypertexte visité" xfId="1446" builtinId="9" hidden="1"/>
    <cellStyle name="Lien hypertexte visité" xfId="1448" builtinId="9" hidden="1"/>
    <cellStyle name="Lien hypertexte visité" xfId="1450" builtinId="9" hidden="1"/>
    <cellStyle name="Lien hypertexte visité" xfId="1452" builtinId="9" hidden="1"/>
    <cellStyle name="Lien hypertexte visité" xfId="1454" builtinId="9" hidden="1"/>
    <cellStyle name="Lien hypertexte visité" xfId="1456" builtinId="9" hidden="1"/>
    <cellStyle name="Lien hypertexte visité" xfId="1458" builtinId="9" hidden="1"/>
    <cellStyle name="Lien hypertexte visité" xfId="1460" builtinId="9" hidden="1"/>
    <cellStyle name="Lien hypertexte visité" xfId="1462" builtinId="9" hidden="1"/>
    <cellStyle name="Lien hypertexte visité" xfId="1464" builtinId="9" hidden="1"/>
    <cellStyle name="Lien hypertexte visité" xfId="1466" builtinId="9" hidden="1"/>
    <cellStyle name="Lien hypertexte visité" xfId="1468" builtinId="9" hidden="1"/>
    <cellStyle name="Lien hypertexte visité" xfId="1470" builtinId="9" hidden="1"/>
    <cellStyle name="Lien hypertexte visité" xfId="1472" builtinId="9" hidden="1"/>
    <cellStyle name="Lien hypertexte visité" xfId="1474" builtinId="9" hidden="1"/>
    <cellStyle name="Lien hypertexte visité" xfId="1476" builtinId="9" hidden="1"/>
    <cellStyle name="Lien hypertexte visité" xfId="1478" builtinId="9" hidden="1"/>
    <cellStyle name="Lien hypertexte visité" xfId="1480" builtinId="9" hidden="1"/>
    <cellStyle name="Lien hypertexte visité" xfId="1482" builtinId="9" hidden="1"/>
    <cellStyle name="Lien hypertexte visité" xfId="1484" builtinId="9" hidden="1"/>
    <cellStyle name="Lien hypertexte visité" xfId="1486" builtinId="9" hidden="1"/>
    <cellStyle name="Lien hypertexte visité" xfId="1488" builtinId="9" hidden="1"/>
    <cellStyle name="Lien hypertexte visité" xfId="1490" builtinId="9" hidden="1"/>
    <cellStyle name="Lien hypertexte visité" xfId="1492" builtinId="9" hidden="1"/>
    <cellStyle name="Lien hypertexte visité" xfId="1494" builtinId="9" hidden="1"/>
    <cellStyle name="Lien hypertexte visité" xfId="1496" builtinId="9" hidden="1"/>
    <cellStyle name="Lien hypertexte visité" xfId="1498" builtinId="9" hidden="1"/>
    <cellStyle name="Lien hypertexte visité" xfId="1500" builtinId="9" hidden="1"/>
    <cellStyle name="Lien hypertexte visité" xfId="1502" builtinId="9" hidden="1"/>
    <cellStyle name="Lien hypertexte visité" xfId="1504" builtinId="9" hidden="1"/>
    <cellStyle name="Lien hypertexte visité" xfId="1506" builtinId="9" hidden="1"/>
    <cellStyle name="Lien hypertexte visité" xfId="1508" builtinId="9" hidden="1"/>
    <cellStyle name="Lien hypertexte visité" xfId="1510" builtinId="9" hidden="1"/>
    <cellStyle name="Lien hypertexte visité" xfId="1512" builtinId="9" hidden="1"/>
    <cellStyle name="Lien hypertexte visité" xfId="1514" builtinId="9" hidden="1"/>
    <cellStyle name="Lien hypertexte visité" xfId="1516" builtinId="9" hidden="1"/>
    <cellStyle name="Lien hypertexte visité" xfId="1518" builtinId="9" hidden="1"/>
    <cellStyle name="Lien hypertexte visité" xfId="1520" builtinId="9" hidden="1"/>
    <cellStyle name="Lien hypertexte visité" xfId="1522" builtinId="9" hidden="1"/>
    <cellStyle name="Lien hypertexte visité" xfId="1524" builtinId="9" hidden="1"/>
    <cellStyle name="Lien hypertexte visité" xfId="1526" builtinId="9" hidden="1"/>
    <cellStyle name="Lien hypertexte visité" xfId="1528" builtinId="9" hidden="1"/>
    <cellStyle name="Lien hypertexte visité" xfId="1530" builtinId="9" hidden="1"/>
    <cellStyle name="Lien hypertexte visité" xfId="1532" builtinId="9" hidden="1"/>
    <cellStyle name="Lien hypertexte visité" xfId="1534" builtinId="9" hidden="1"/>
    <cellStyle name="Lien hypertexte visité" xfId="1536" builtinId="9" hidden="1"/>
    <cellStyle name="Lien hypertexte visité" xfId="1538" builtinId="9" hidden="1"/>
    <cellStyle name="Lien hypertexte visité" xfId="1540" builtinId="9" hidden="1"/>
    <cellStyle name="Lien hypertexte visité" xfId="1542" builtinId="9" hidden="1"/>
    <cellStyle name="Lien hypertexte visité" xfId="1544" builtinId="9" hidden="1"/>
    <cellStyle name="Lien hypertexte visité" xfId="1546" builtinId="9" hidden="1"/>
    <cellStyle name="Lien hypertexte visité" xfId="1548" builtinId="9" hidden="1"/>
    <cellStyle name="Lien hypertexte visité" xfId="1550" builtinId="9" hidden="1"/>
    <cellStyle name="Lien hypertexte visité" xfId="1552" builtinId="9" hidden="1"/>
    <cellStyle name="Lien hypertexte visité" xfId="1554" builtinId="9" hidden="1"/>
    <cellStyle name="Lien hypertexte visité" xfId="1556" builtinId="9" hidden="1"/>
    <cellStyle name="Lien hypertexte visité" xfId="1558" builtinId="9" hidden="1"/>
    <cellStyle name="Lien hypertexte visité" xfId="1560" builtinId="9" hidden="1"/>
    <cellStyle name="Lien hypertexte visité" xfId="1562" builtinId="9" hidden="1"/>
    <cellStyle name="Lien hypertexte visité" xfId="1564" builtinId="9" hidden="1"/>
    <cellStyle name="Lien hypertexte visité" xfId="1566" builtinId="9" hidden="1"/>
    <cellStyle name="Lien hypertexte visité" xfId="1568" builtinId="9" hidden="1"/>
    <cellStyle name="Lien hypertexte visité" xfId="1570" builtinId="9" hidden="1"/>
    <cellStyle name="Lien hypertexte visité" xfId="1572" builtinId="9" hidden="1"/>
    <cellStyle name="Lien hypertexte visité" xfId="1574" builtinId="9" hidden="1"/>
    <cellStyle name="Lien hypertexte visité" xfId="1576" builtinId="9" hidden="1"/>
    <cellStyle name="Lien hypertexte visité" xfId="1578" builtinId="9" hidden="1"/>
    <cellStyle name="Lien hypertexte visité" xfId="1580" builtinId="9" hidden="1"/>
    <cellStyle name="Lien hypertexte visité" xfId="1582" builtinId="9" hidden="1"/>
    <cellStyle name="Lien hypertexte visité" xfId="1584" builtinId="9" hidden="1"/>
    <cellStyle name="Lien hypertexte visité" xfId="1586" builtinId="9" hidden="1"/>
    <cellStyle name="Lien hypertexte visité" xfId="1588" builtinId="9" hidden="1"/>
    <cellStyle name="Lien hypertexte visité" xfId="1590" builtinId="9" hidden="1"/>
    <cellStyle name="Lien hypertexte visité" xfId="1592" builtinId="9" hidden="1"/>
    <cellStyle name="Lien hypertexte visité" xfId="1594" builtinId="9" hidden="1"/>
    <cellStyle name="Lien hypertexte visité" xfId="1596" builtinId="9" hidden="1"/>
    <cellStyle name="Lien hypertexte visité" xfId="1598" builtinId="9" hidden="1"/>
    <cellStyle name="Lien hypertexte visité" xfId="1600" builtinId="9" hidden="1"/>
    <cellStyle name="Lien hypertexte visité" xfId="1602" builtinId="9" hidden="1"/>
    <cellStyle name="Lien hypertexte visité" xfId="1604" builtinId="9" hidden="1"/>
    <cellStyle name="Lien hypertexte visité" xfId="1606" builtinId="9" hidden="1"/>
    <cellStyle name="Lien hypertexte visité" xfId="1608" builtinId="9" hidden="1"/>
    <cellStyle name="Lien hypertexte visité" xfId="1610" builtinId="9" hidden="1"/>
    <cellStyle name="Lien hypertexte visité" xfId="1612" builtinId="9" hidden="1"/>
    <cellStyle name="Lien hypertexte visité" xfId="1614" builtinId="9" hidden="1"/>
    <cellStyle name="Lien hypertexte visité" xfId="1616" builtinId="9" hidden="1"/>
    <cellStyle name="Lien hypertexte visité" xfId="1618" builtinId="9" hidden="1"/>
    <cellStyle name="Lien hypertexte visité" xfId="1620" builtinId="9" hidden="1"/>
    <cellStyle name="Lien hypertexte visité" xfId="1622" builtinId="9" hidden="1"/>
    <cellStyle name="Lien hypertexte visité" xfId="1624" builtinId="9" hidden="1"/>
    <cellStyle name="Lien hypertexte visité" xfId="1626" builtinId="9" hidden="1"/>
    <cellStyle name="Lien hypertexte visité" xfId="1628" builtinId="9" hidden="1"/>
    <cellStyle name="Lien hypertexte visité" xfId="1630" builtinId="9" hidden="1"/>
    <cellStyle name="Lien hypertexte visité" xfId="1632" builtinId="9" hidden="1"/>
    <cellStyle name="Lien hypertexte visité" xfId="1634" builtinId="9" hidden="1"/>
    <cellStyle name="Lien hypertexte visité" xfId="1636" builtinId="9" hidden="1"/>
    <cellStyle name="Lien hypertexte visité" xfId="1638" builtinId="9" hidden="1"/>
    <cellStyle name="Lien hypertexte visité" xfId="1640" builtinId="9" hidden="1"/>
    <cellStyle name="Lien hypertexte visité" xfId="1642" builtinId="9" hidden="1"/>
    <cellStyle name="Lien hypertexte visité" xfId="1644" builtinId="9" hidden="1"/>
    <cellStyle name="Lien hypertexte visité" xfId="1646" builtinId="9" hidden="1"/>
    <cellStyle name="Lien hypertexte visité" xfId="1648" builtinId="9" hidden="1"/>
    <cellStyle name="Lien hypertexte visité" xfId="1650" builtinId="9" hidden="1"/>
    <cellStyle name="Lien hypertexte visité" xfId="1652" builtinId="9" hidden="1"/>
    <cellStyle name="Lien hypertexte visité" xfId="1654" builtinId="9" hidden="1"/>
    <cellStyle name="Lien hypertexte visité" xfId="1656" builtinId="9" hidden="1"/>
    <cellStyle name="Lien hypertexte visité" xfId="1658" builtinId="9" hidden="1"/>
    <cellStyle name="Lien hypertexte visité" xfId="1660" builtinId="9" hidden="1"/>
    <cellStyle name="Lien hypertexte visité" xfId="1662" builtinId="9" hidden="1"/>
    <cellStyle name="Lien hypertexte visité" xfId="1664" builtinId="9" hidden="1"/>
    <cellStyle name="Lien hypertexte visité" xfId="1666" builtinId="9" hidden="1"/>
    <cellStyle name="Lien hypertexte visité" xfId="1668" builtinId="9" hidden="1"/>
    <cellStyle name="Lien hypertexte visité" xfId="1670" builtinId="9" hidden="1"/>
    <cellStyle name="Lien hypertexte visité" xfId="1672" builtinId="9" hidden="1"/>
    <cellStyle name="Lien hypertexte visité" xfId="1674" builtinId="9" hidden="1"/>
    <cellStyle name="Lien hypertexte visité" xfId="1676" builtinId="9" hidden="1"/>
    <cellStyle name="Lien hypertexte visité" xfId="1678" builtinId="9" hidden="1"/>
    <cellStyle name="Lien hypertexte visité" xfId="1680" builtinId="9" hidden="1"/>
    <cellStyle name="Lien hypertexte visité" xfId="1682" builtinId="9" hidden="1"/>
    <cellStyle name="Lien hypertexte visité" xfId="1684" builtinId="9" hidden="1"/>
    <cellStyle name="Lien hypertexte visité" xfId="1686" builtinId="9" hidden="1"/>
    <cellStyle name="Lien hypertexte visité" xfId="1688" builtinId="9" hidden="1"/>
    <cellStyle name="Lien hypertexte visité" xfId="1690" builtinId="9" hidden="1"/>
    <cellStyle name="Lien hypertexte visité" xfId="1692" builtinId="9" hidden="1"/>
    <cellStyle name="Lien hypertexte visité" xfId="1694" builtinId="9" hidden="1"/>
    <cellStyle name="Lien hypertexte visité" xfId="1696" builtinId="9" hidden="1"/>
    <cellStyle name="Lien hypertexte visité" xfId="1698" builtinId="9" hidden="1"/>
    <cellStyle name="Lien hypertexte visité" xfId="1700" builtinId="9" hidden="1"/>
    <cellStyle name="Lien hypertexte visité" xfId="1702" builtinId="9" hidden="1"/>
    <cellStyle name="Lien hypertexte visité" xfId="1704" builtinId="9" hidden="1"/>
    <cellStyle name="Lien hypertexte visité" xfId="1706" builtinId="9" hidden="1"/>
    <cellStyle name="Lien hypertexte visité" xfId="1708" builtinId="9" hidden="1"/>
    <cellStyle name="Lien hypertexte visité" xfId="1710" builtinId="9" hidden="1"/>
    <cellStyle name="Lien hypertexte visité" xfId="1712" builtinId="9" hidden="1"/>
    <cellStyle name="Lien hypertexte visité" xfId="1714" builtinId="9" hidden="1"/>
    <cellStyle name="Lien hypertexte visité" xfId="1716" builtinId="9" hidden="1"/>
    <cellStyle name="Lien hypertexte visité" xfId="1718" builtinId="9" hidden="1"/>
    <cellStyle name="Lien hypertexte visité" xfId="1720" builtinId="9" hidden="1"/>
    <cellStyle name="Lien hypertexte visité" xfId="1722" builtinId="9" hidden="1"/>
    <cellStyle name="Lien hypertexte visité" xfId="1724" builtinId="9" hidden="1"/>
    <cellStyle name="Lien hypertexte visité" xfId="1726" builtinId="9" hidden="1"/>
    <cellStyle name="Lien hypertexte visité" xfId="1728" builtinId="9" hidden="1"/>
    <cellStyle name="Lien hypertexte visité" xfId="1730" builtinId="9" hidden="1"/>
    <cellStyle name="Lien hypertexte visité" xfId="1732" builtinId="9" hidden="1"/>
    <cellStyle name="Lien hypertexte visité" xfId="1734" builtinId="9" hidden="1"/>
    <cellStyle name="Lien hypertexte visité" xfId="1736" builtinId="9" hidden="1"/>
    <cellStyle name="Lien hypertexte visité" xfId="1738" builtinId="9" hidden="1"/>
    <cellStyle name="Lien hypertexte visité" xfId="1740" builtinId="9" hidden="1"/>
    <cellStyle name="Lien hypertexte visité" xfId="1742" builtinId="9" hidden="1"/>
    <cellStyle name="Lien hypertexte visité" xfId="1744" builtinId="9" hidden="1"/>
    <cellStyle name="Lien hypertexte visité" xfId="1746" builtinId="9" hidden="1"/>
    <cellStyle name="Lien hypertexte visité" xfId="1748" builtinId="9" hidden="1"/>
    <cellStyle name="Lien hypertexte visité" xfId="1750" builtinId="9" hidden="1"/>
    <cellStyle name="Lien hypertexte visité" xfId="1752" builtinId="9" hidden="1"/>
    <cellStyle name="Lien hypertexte visité" xfId="1754" builtinId="9" hidden="1"/>
    <cellStyle name="Lien hypertexte visité" xfId="1756" builtinId="9" hidden="1"/>
    <cellStyle name="Lien hypertexte visité" xfId="1758" builtinId="9" hidden="1"/>
    <cellStyle name="Lien hypertexte visité" xfId="1760" builtinId="9" hidden="1"/>
    <cellStyle name="Lien hypertexte visité" xfId="1762" builtinId="9" hidden="1"/>
    <cellStyle name="Lien hypertexte visité" xfId="1764" builtinId="9" hidden="1"/>
    <cellStyle name="Lien hypertexte visité" xfId="1766" builtinId="9" hidden="1"/>
    <cellStyle name="Lien hypertexte visité" xfId="1768" builtinId="9" hidden="1"/>
    <cellStyle name="Lien hypertexte visité" xfId="1770" builtinId="9" hidden="1"/>
    <cellStyle name="Lien hypertexte visité" xfId="1772" builtinId="9" hidden="1"/>
    <cellStyle name="Lien hypertexte visité" xfId="1774" builtinId="9" hidden="1"/>
    <cellStyle name="Lien hypertexte visité" xfId="1776" builtinId="9" hidden="1"/>
    <cellStyle name="Lien hypertexte visité" xfId="1778" builtinId="9" hidden="1"/>
    <cellStyle name="Lien hypertexte visité" xfId="1780" builtinId="9" hidden="1"/>
    <cellStyle name="Lien hypertexte visité" xfId="1782" builtinId="9" hidden="1"/>
    <cellStyle name="Lien hypertexte visité" xfId="1784" builtinId="9" hidden="1"/>
    <cellStyle name="Lien hypertexte visité" xfId="1786" builtinId="9" hidden="1"/>
    <cellStyle name="Lien hypertexte visité" xfId="1788" builtinId="9" hidden="1"/>
    <cellStyle name="Lien hypertexte visité" xfId="1790" builtinId="9" hidden="1"/>
    <cellStyle name="Lien hypertexte visité" xfId="1792" builtinId="9" hidden="1"/>
    <cellStyle name="Lien hypertexte visité" xfId="1794" builtinId="9" hidden="1"/>
    <cellStyle name="Lien hypertexte visité" xfId="1796" builtinId="9" hidden="1"/>
    <cellStyle name="Lien hypertexte visité" xfId="1798" builtinId="9" hidden="1"/>
    <cellStyle name="Lien hypertexte visité" xfId="1800" builtinId="9" hidden="1"/>
    <cellStyle name="Lien hypertexte visité" xfId="1802" builtinId="9" hidden="1"/>
    <cellStyle name="Lien hypertexte visité" xfId="1804" builtinId="9" hidden="1"/>
    <cellStyle name="Lien hypertexte visité" xfId="1806" builtinId="9" hidden="1"/>
    <cellStyle name="Lien hypertexte visité" xfId="1808" builtinId="9" hidden="1"/>
    <cellStyle name="Lien hypertexte visité" xfId="1810" builtinId="9" hidden="1"/>
    <cellStyle name="Lien hypertexte visité" xfId="1812" builtinId="9" hidden="1"/>
    <cellStyle name="Lien hypertexte visité" xfId="1814" builtinId="9" hidden="1"/>
    <cellStyle name="Lien hypertexte visité" xfId="1816" builtinId="9" hidden="1"/>
    <cellStyle name="Lien hypertexte visité" xfId="1818" builtinId="9" hidden="1"/>
    <cellStyle name="Lien hypertexte visité" xfId="1820" builtinId="9" hidden="1"/>
    <cellStyle name="Lien hypertexte visité" xfId="1822" builtinId="9" hidden="1"/>
    <cellStyle name="Lien hypertexte visité" xfId="1824" builtinId="9" hidden="1"/>
    <cellStyle name="Lien hypertexte visité" xfId="1826" builtinId="9" hidden="1"/>
    <cellStyle name="Lien hypertexte visité" xfId="1828" builtinId="9" hidden="1"/>
    <cellStyle name="Lien hypertexte visité" xfId="1830" builtinId="9" hidden="1"/>
    <cellStyle name="Lien hypertexte visité" xfId="1832" builtinId="9" hidden="1"/>
    <cellStyle name="Lien hypertexte visité" xfId="1834" builtinId="9" hidden="1"/>
    <cellStyle name="Lien hypertexte visité" xfId="1836" builtinId="9" hidden="1"/>
    <cellStyle name="Lien hypertexte visité" xfId="1838" builtinId="9" hidden="1"/>
    <cellStyle name="Lien hypertexte visité" xfId="1840" builtinId="9" hidden="1"/>
    <cellStyle name="Lien hypertexte visité" xfId="1842" builtinId="9" hidden="1"/>
    <cellStyle name="Lien hypertexte visité" xfId="1844" builtinId="9" hidden="1"/>
    <cellStyle name="Lien hypertexte visité" xfId="1846" builtinId="9" hidden="1"/>
    <cellStyle name="Lien hypertexte visité" xfId="1848" builtinId="9" hidden="1"/>
    <cellStyle name="Lien hypertexte visité" xfId="1850" builtinId="9" hidden="1"/>
    <cellStyle name="Lien hypertexte visité" xfId="1852" builtinId="9" hidden="1"/>
    <cellStyle name="Lien hypertexte visité" xfId="1854" builtinId="9" hidden="1"/>
    <cellStyle name="Lien hypertexte visité" xfId="1856" builtinId="9" hidden="1"/>
    <cellStyle name="Lien hypertexte visité" xfId="1858" builtinId="9" hidden="1"/>
    <cellStyle name="Lien hypertexte visité" xfId="1860" builtinId="9" hidden="1"/>
    <cellStyle name="Lien hypertexte visité" xfId="1862" builtinId="9" hidden="1"/>
    <cellStyle name="Lien hypertexte visité" xfId="1864" builtinId="9" hidden="1"/>
    <cellStyle name="Lien hypertexte visité" xfId="1866" builtinId="9" hidden="1"/>
    <cellStyle name="Lien hypertexte visité" xfId="1868" builtinId="9" hidden="1"/>
    <cellStyle name="Lien hypertexte visité" xfId="1870" builtinId="9" hidden="1"/>
    <cellStyle name="Lien hypertexte visité" xfId="1872" builtinId="9" hidden="1"/>
    <cellStyle name="Lien hypertexte visité" xfId="1874" builtinId="9" hidden="1"/>
    <cellStyle name="Lien hypertexte visité" xfId="1876" builtinId="9" hidden="1"/>
    <cellStyle name="Lien hypertexte visité" xfId="1878" builtinId="9" hidden="1"/>
    <cellStyle name="Lien hypertexte visité" xfId="1880" builtinId="9" hidden="1"/>
    <cellStyle name="Lien hypertexte visité" xfId="1882" builtinId="9" hidden="1"/>
    <cellStyle name="Lien hypertexte visité" xfId="1884" builtinId="9" hidden="1"/>
    <cellStyle name="Lien hypertexte visité" xfId="1886" builtinId="9" hidden="1"/>
    <cellStyle name="Lien hypertexte visité" xfId="1888" builtinId="9" hidden="1"/>
    <cellStyle name="Lien hypertexte visité" xfId="1890" builtinId="9" hidden="1"/>
    <cellStyle name="Lien hypertexte visité" xfId="1892" builtinId="9" hidden="1"/>
    <cellStyle name="Lien hypertexte visité" xfId="1894" builtinId="9" hidden="1"/>
    <cellStyle name="Lien hypertexte visité" xfId="1896" builtinId="9" hidden="1"/>
    <cellStyle name="Lien hypertexte visité" xfId="1898" builtinId="9" hidden="1"/>
    <cellStyle name="Lien hypertexte visité" xfId="1900" builtinId="9" hidden="1"/>
    <cellStyle name="Lien hypertexte visité" xfId="1902" builtinId="9" hidden="1"/>
    <cellStyle name="Lien hypertexte visité" xfId="1904" builtinId="9" hidden="1"/>
    <cellStyle name="Lien hypertexte visité" xfId="1906" builtinId="9" hidden="1"/>
    <cellStyle name="Lien hypertexte visité" xfId="1908" builtinId="9" hidden="1"/>
    <cellStyle name="Lien hypertexte visité" xfId="1910" builtinId="9" hidden="1"/>
    <cellStyle name="Lien hypertexte visité" xfId="1912" builtinId="9" hidden="1"/>
    <cellStyle name="Lien hypertexte visité" xfId="1914" builtinId="9" hidden="1"/>
    <cellStyle name="Lien hypertexte visité" xfId="1916" builtinId="9" hidden="1"/>
    <cellStyle name="Lien hypertexte visité" xfId="1918" builtinId="9" hidden="1"/>
    <cellStyle name="Lien hypertexte visité" xfId="1920" builtinId="9" hidden="1"/>
    <cellStyle name="Lien hypertexte visité" xfId="1922" builtinId="9" hidden="1"/>
    <cellStyle name="Lien hypertexte visité" xfId="1924" builtinId="9" hidden="1"/>
    <cellStyle name="Lien hypertexte visité" xfId="1926" builtinId="9" hidden="1"/>
    <cellStyle name="Lien hypertexte visité" xfId="1928" builtinId="9" hidden="1"/>
    <cellStyle name="Lien hypertexte visité" xfId="1930" builtinId="9" hidden="1"/>
    <cellStyle name="Lien hypertexte visité" xfId="1932" builtinId="9" hidden="1"/>
    <cellStyle name="Lien hypertexte visité" xfId="1934" builtinId="9" hidden="1"/>
    <cellStyle name="Lien hypertexte visité" xfId="1936" builtinId="9" hidden="1"/>
    <cellStyle name="Lien hypertexte visité" xfId="1938" builtinId="9" hidden="1"/>
    <cellStyle name="Lien hypertexte visité" xfId="1940" builtinId="9" hidden="1"/>
    <cellStyle name="Lien hypertexte visité" xfId="1942" builtinId="9" hidden="1"/>
    <cellStyle name="Lien hypertexte visité" xfId="1944" builtinId="9" hidden="1"/>
    <cellStyle name="Lien hypertexte visité" xfId="1946" builtinId="9" hidden="1"/>
    <cellStyle name="Normal" xfId="0" builtinId="0"/>
    <cellStyle name="Normal 2" xfId="1427"/>
    <cellStyle name="Pourcentage 2" xfId="1428"/>
  </cellStyles>
  <dxfs count="0"/>
  <tableStyles count="0" defaultTableStyle="TableStyleMedium9" defaultPivotStyle="PivotStyleMedium4"/>
  <colors>
    <mruColors>
      <color rgb="FF961613"/>
      <color rgb="FF000000"/>
      <color rgb="FF339965"/>
      <color rgb="FFD08E8A"/>
      <color rgb="FF900002"/>
      <color rgb="FF333399"/>
      <color rgb="FF4572A7"/>
      <color rgb="FF4571A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04388286595463"/>
          <c:y val="0.0957857990069706"/>
          <c:w val="0.893967891239048"/>
          <c:h val="0.747129232254371"/>
        </c:manualLayout>
      </c:layout>
      <c:lineChart>
        <c:grouping val="standard"/>
        <c:varyColors val="0"/>
        <c:ser>
          <c:idx val="0"/>
          <c:order val="0"/>
          <c:tx>
            <c:v>Observations</c:v>
          </c:tx>
          <c:spPr>
            <a:ln w="254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'c-Chart'!$E$15:$W$15</c:f>
              <c:numCache>
                <c:formatCode>0</c:formatCode>
                <c:ptCount val="19"/>
                <c:pt idx="0">
                  <c:v>0.3059235</c:v>
                </c:pt>
                <c:pt idx="1">
                  <c:v>0.0834204999999998</c:v>
                </c:pt>
                <c:pt idx="2">
                  <c:v>0.1174255</c:v>
                </c:pt>
                <c:pt idx="3">
                  <c:v>6.324613300000002</c:v>
                </c:pt>
                <c:pt idx="4">
                  <c:v>2.3274357</c:v>
                </c:pt>
                <c:pt idx="5">
                  <c:v>1892.016276200001</c:v>
                </c:pt>
                <c:pt idx="6">
                  <c:v>0.2535525</c:v>
                </c:pt>
                <c:pt idx="7">
                  <c:v>0.0596327999999999</c:v>
                </c:pt>
                <c:pt idx="8">
                  <c:v>0.0480367000000001</c:v>
                </c:pt>
                <c:pt idx="9">
                  <c:v>0.0102262</c:v>
                </c:pt>
                <c:pt idx="10">
                  <c:v>0.0276828</c:v>
                </c:pt>
                <c:pt idx="11">
                  <c:v>0.0759067</c:v>
                </c:pt>
                <c:pt idx="12">
                  <c:v>0.1061825</c:v>
                </c:pt>
                <c:pt idx="13">
                  <c:v>3.519073699999998</c:v>
                </c:pt>
                <c:pt idx="14">
                  <c:v>0.5328107</c:v>
                </c:pt>
                <c:pt idx="15">
                  <c:v>0.0151727</c:v>
                </c:pt>
                <c:pt idx="16">
                  <c:v>0.0954895000000001</c:v>
                </c:pt>
                <c:pt idx="17">
                  <c:v>0.1129867</c:v>
                </c:pt>
                <c:pt idx="18">
                  <c:v>14546.654719</c:v>
                </c:pt>
              </c:numCache>
            </c:numRef>
          </c:val>
          <c:smooth val="0"/>
        </c:ser>
        <c:ser>
          <c:idx val="1"/>
          <c:order val="1"/>
          <c:tx>
            <c:v>c-bar</c:v>
          </c:tx>
          <c:spPr>
            <a:ln w="25400">
              <a:solidFill>
                <a:srgbClr val="C0C0C0"/>
              </a:solidFill>
              <a:prstDash val="lgDashDotDot"/>
            </a:ln>
          </c:spPr>
          <c:marker>
            <c:symbol val="none"/>
          </c:marker>
          <c:val>
            <c:numRef>
              <c:f>'c-Chart'!$E$16:$AH$16</c:f>
              <c:numCache>
                <c:formatCode>General</c:formatCode>
                <c:ptCount val="30"/>
                <c:pt idx="0">
                  <c:v>865.9308719578946</c:v>
                </c:pt>
                <c:pt idx="1">
                  <c:v>865.9308719578946</c:v>
                </c:pt>
                <c:pt idx="2">
                  <c:v>865.9308719578946</c:v>
                </c:pt>
                <c:pt idx="3">
                  <c:v>865.9308719578946</c:v>
                </c:pt>
                <c:pt idx="4">
                  <c:v>865.9308719578946</c:v>
                </c:pt>
                <c:pt idx="5">
                  <c:v>865.9308719578946</c:v>
                </c:pt>
                <c:pt idx="6">
                  <c:v>865.9308719578946</c:v>
                </c:pt>
                <c:pt idx="7">
                  <c:v>865.9308719578946</c:v>
                </c:pt>
                <c:pt idx="8">
                  <c:v>865.9308719578946</c:v>
                </c:pt>
                <c:pt idx="9">
                  <c:v>865.9308719578946</c:v>
                </c:pt>
                <c:pt idx="10">
                  <c:v>865.9308719578946</c:v>
                </c:pt>
                <c:pt idx="11">
                  <c:v>865.9308719578946</c:v>
                </c:pt>
                <c:pt idx="12">
                  <c:v>865.9308719578946</c:v>
                </c:pt>
                <c:pt idx="13">
                  <c:v>865.9308719578946</c:v>
                </c:pt>
                <c:pt idx="14">
                  <c:v>865.9308719578946</c:v>
                </c:pt>
                <c:pt idx="15">
                  <c:v>865.9308719578946</c:v>
                </c:pt>
                <c:pt idx="16">
                  <c:v>865.9308719578946</c:v>
                </c:pt>
                <c:pt idx="17">
                  <c:v>865.9308719578946</c:v>
                </c:pt>
                <c:pt idx="18">
                  <c:v>865.9308719578946</c:v>
                </c:pt>
                <c:pt idx="19" formatCode="0.0">
                  <c:v>777.6507618105854</c:v>
                </c:pt>
                <c:pt idx="20" formatCode="0.0">
                  <c:v>777.6507618105854</c:v>
                </c:pt>
                <c:pt idx="21" formatCode="0.0">
                  <c:v>777.6507618105854</c:v>
                </c:pt>
                <c:pt idx="22" formatCode="0.0">
                  <c:v>777.6507618105854</c:v>
                </c:pt>
                <c:pt idx="23" formatCode="0.0">
                  <c:v>777.6507618105854</c:v>
                </c:pt>
                <c:pt idx="24" formatCode="0.0">
                  <c:v>777.6507618105854</c:v>
                </c:pt>
                <c:pt idx="25" formatCode="0.0">
                  <c:v>777.6507618105854</c:v>
                </c:pt>
                <c:pt idx="26" formatCode="0.0">
                  <c:v>777.6507618105854</c:v>
                </c:pt>
                <c:pt idx="27" formatCode="0.0">
                  <c:v>777.6507618105854</c:v>
                </c:pt>
                <c:pt idx="28" formatCode="0.0">
                  <c:v>777.6507618105854</c:v>
                </c:pt>
                <c:pt idx="29" formatCode="0.0">
                  <c:v>777.6507618105854</c:v>
                </c:pt>
              </c:numCache>
            </c:numRef>
          </c:val>
          <c:smooth val="0"/>
        </c:ser>
        <c:ser>
          <c:idx val="2"/>
          <c:order val="2"/>
          <c:tx>
            <c:v>UCL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val>
            <c:numRef>
              <c:f>'c-Chart'!$E$17:$AH$17</c:f>
              <c:numCache>
                <c:formatCode>0.0</c:formatCode>
                <c:ptCount val="30"/>
                <c:pt idx="0">
                  <c:v>954.2109821052038</c:v>
                </c:pt>
                <c:pt idx="1">
                  <c:v>954.2109821052038</c:v>
                </c:pt>
                <c:pt idx="2">
                  <c:v>954.2109821052038</c:v>
                </c:pt>
                <c:pt idx="3">
                  <c:v>954.2109821052038</c:v>
                </c:pt>
                <c:pt idx="4">
                  <c:v>954.2109821052038</c:v>
                </c:pt>
                <c:pt idx="5">
                  <c:v>954.2109821052038</c:v>
                </c:pt>
                <c:pt idx="6">
                  <c:v>954.2109821052038</c:v>
                </c:pt>
                <c:pt idx="7">
                  <c:v>954.2109821052038</c:v>
                </c:pt>
                <c:pt idx="8">
                  <c:v>954.2109821052038</c:v>
                </c:pt>
                <c:pt idx="9">
                  <c:v>954.2109821052038</c:v>
                </c:pt>
                <c:pt idx="10">
                  <c:v>954.2109821052038</c:v>
                </c:pt>
                <c:pt idx="11">
                  <c:v>954.2109821052038</c:v>
                </c:pt>
                <c:pt idx="12">
                  <c:v>954.2109821052038</c:v>
                </c:pt>
                <c:pt idx="13">
                  <c:v>954.2109821052038</c:v>
                </c:pt>
                <c:pt idx="14">
                  <c:v>954.2109821052038</c:v>
                </c:pt>
                <c:pt idx="15">
                  <c:v>954.2109821052038</c:v>
                </c:pt>
                <c:pt idx="16">
                  <c:v>954.2109821052038</c:v>
                </c:pt>
                <c:pt idx="17">
                  <c:v>954.2109821052038</c:v>
                </c:pt>
                <c:pt idx="18">
                  <c:v>954.2109821052038</c:v>
                </c:pt>
              </c:numCache>
            </c:numRef>
          </c:val>
          <c:smooth val="0"/>
        </c:ser>
        <c:ser>
          <c:idx val="3"/>
          <c:order val="3"/>
          <c:tx>
            <c:v>LCL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val>
            <c:numRef>
              <c:f>'c-Chart'!$E$18:$AH$18</c:f>
              <c:numCache>
                <c:formatCode>0.0</c:formatCode>
                <c:ptCount val="30"/>
                <c:pt idx="0">
                  <c:v>777.6507618105854</c:v>
                </c:pt>
                <c:pt idx="1">
                  <c:v>777.6507618105854</c:v>
                </c:pt>
                <c:pt idx="2">
                  <c:v>777.6507618105854</c:v>
                </c:pt>
                <c:pt idx="3">
                  <c:v>777.6507618105854</c:v>
                </c:pt>
                <c:pt idx="4">
                  <c:v>777.6507618105854</c:v>
                </c:pt>
                <c:pt idx="5">
                  <c:v>777.6507618105854</c:v>
                </c:pt>
                <c:pt idx="6">
                  <c:v>777.6507618105854</c:v>
                </c:pt>
                <c:pt idx="7">
                  <c:v>777.6507618105854</c:v>
                </c:pt>
                <c:pt idx="8">
                  <c:v>777.6507618105854</c:v>
                </c:pt>
                <c:pt idx="9">
                  <c:v>777.6507618105854</c:v>
                </c:pt>
                <c:pt idx="10">
                  <c:v>777.6507618105854</c:v>
                </c:pt>
                <c:pt idx="11">
                  <c:v>777.6507618105854</c:v>
                </c:pt>
                <c:pt idx="12">
                  <c:v>777.6507618105854</c:v>
                </c:pt>
                <c:pt idx="13">
                  <c:v>777.6507618105854</c:v>
                </c:pt>
                <c:pt idx="14">
                  <c:v>777.6507618105854</c:v>
                </c:pt>
                <c:pt idx="15">
                  <c:v>777.6507618105854</c:v>
                </c:pt>
                <c:pt idx="16">
                  <c:v>777.6507618105854</c:v>
                </c:pt>
                <c:pt idx="17">
                  <c:v>777.6507618105854</c:v>
                </c:pt>
                <c:pt idx="18">
                  <c:v>777.6507618105854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'c-Chart'!$E$19:$O$19</c:f>
              <c:strCache>
                <c:ptCount val="1"/>
                <c:pt idx="0">
                  <c:v>           </c:v>
                </c:pt>
              </c:strCache>
            </c:strRef>
          </c:tx>
          <c:spPr>
            <a:ln w="12700">
              <a:solidFill>
                <a:srgbClr val="4600A5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4600A5"/>
                </a:solidFill>
                <a:prstDash val="solid"/>
              </a:ln>
            </c:spPr>
          </c:marker>
          <c:val>
            <c:numRef>
              <c:f>'c-Chart'!$P$19:$AH$19</c:f>
              <c:numCache>
                <c:formatCode>General</c:formatCode>
                <c:ptCount val="1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8701624"/>
        <c:axId val="-2047107496"/>
      </c:lineChart>
      <c:catAx>
        <c:axId val="-205870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47107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7107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-2058701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COLOR</a:t>
            </a:r>
          </a:p>
        </c:rich>
      </c:tx>
      <c:layout>
        <c:manualLayout>
          <c:xMode val="edge"/>
          <c:yMode val="edge"/>
          <c:x val="0.372761416263075"/>
          <c:y val="0.052966359388003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537340638611"/>
          <c:y val="0.184076365454318"/>
          <c:w val="0.784954271362109"/>
          <c:h val="0.65409719618381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Feuil1!$G$7:$G$25</c:f>
              <c:numCache>
                <c:formatCode>General</c:formatCode>
                <c:ptCount val="19"/>
                <c:pt idx="0">
                  <c:v>3.529850746268656</c:v>
                </c:pt>
                <c:pt idx="1">
                  <c:v>2.061497326203209</c:v>
                </c:pt>
                <c:pt idx="2">
                  <c:v>1.902654867256637</c:v>
                </c:pt>
                <c:pt idx="3">
                  <c:v>8.666176470588235</c:v>
                </c:pt>
                <c:pt idx="4">
                  <c:v>5.793214862681744</c:v>
                </c:pt>
                <c:pt idx="5">
                  <c:v>6.661987041036717</c:v>
                </c:pt>
                <c:pt idx="6">
                  <c:v>2.70253164556962</c:v>
                </c:pt>
                <c:pt idx="7">
                  <c:v>1.326226012793177</c:v>
                </c:pt>
                <c:pt idx="8">
                  <c:v>1.2475</c:v>
                </c:pt>
                <c:pt idx="9">
                  <c:v>0.636363636363636</c:v>
                </c:pt>
                <c:pt idx="10">
                  <c:v>1.072815533980583</c:v>
                </c:pt>
                <c:pt idx="11">
                  <c:v>1.356589147286821</c:v>
                </c:pt>
                <c:pt idx="12">
                  <c:v>1.971563981042654</c:v>
                </c:pt>
                <c:pt idx="13">
                  <c:v>9.267634854771785</c:v>
                </c:pt>
                <c:pt idx="14">
                  <c:v>4.006607929515418</c:v>
                </c:pt>
                <c:pt idx="15">
                  <c:v>0.825641025641026</c:v>
                </c:pt>
                <c:pt idx="16">
                  <c:v>1.69247311827957</c:v>
                </c:pt>
                <c:pt idx="17">
                  <c:v>2.074340527577937</c:v>
                </c:pt>
                <c:pt idx="18">
                  <c:v>60.84012400354295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968152"/>
        <c:axId val="186169744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287531118696"/>
                  <c:y val="-0.00533370828646419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Feuil1!$H$7:$H$25</c:f>
              <c:numCache>
                <c:formatCode>General</c:formatCode>
                <c:ptCount val="19"/>
                <c:pt idx="0">
                  <c:v>6.191357512126336</c:v>
                </c:pt>
                <c:pt idx="1">
                  <c:v>6.191357512126336</c:v>
                </c:pt>
                <c:pt idx="2">
                  <c:v>6.191357512126336</c:v>
                </c:pt>
                <c:pt idx="3">
                  <c:v>6.191357512126336</c:v>
                </c:pt>
                <c:pt idx="4">
                  <c:v>6.191357512126336</c:v>
                </c:pt>
                <c:pt idx="5">
                  <c:v>6.191357512126336</c:v>
                </c:pt>
                <c:pt idx="6">
                  <c:v>6.191357512126336</c:v>
                </c:pt>
                <c:pt idx="7">
                  <c:v>6.191357512126336</c:v>
                </c:pt>
                <c:pt idx="8">
                  <c:v>6.191357512126336</c:v>
                </c:pt>
                <c:pt idx="9">
                  <c:v>6.191357512126336</c:v>
                </c:pt>
                <c:pt idx="10">
                  <c:v>6.191357512126336</c:v>
                </c:pt>
                <c:pt idx="11">
                  <c:v>6.191357512126336</c:v>
                </c:pt>
                <c:pt idx="12">
                  <c:v>6.191357512126336</c:v>
                </c:pt>
                <c:pt idx="13">
                  <c:v>6.191357512126336</c:v>
                </c:pt>
                <c:pt idx="14">
                  <c:v>6.191357512126336</c:v>
                </c:pt>
                <c:pt idx="15">
                  <c:v>6.191357512126336</c:v>
                </c:pt>
                <c:pt idx="16">
                  <c:v>6.191357512126336</c:v>
                </c:pt>
                <c:pt idx="17">
                  <c:v>6.191357512126336</c:v>
                </c:pt>
                <c:pt idx="18">
                  <c:v>6.191357512126336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57367668097282"/>
                  <c:y val="-0.00806472779612236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LCL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Feuil1!$J$7:$J$25</c:f>
              <c:numCache>
                <c:formatCode>General</c:formatCode>
                <c:ptCount val="1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18"/>
              <c:layout>
                <c:manualLayout>
                  <c:x val="0.0126750250639272"/>
                  <c:y val="-0.0107967149267632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UCL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Feuil1!$I$7:$I$25</c:f>
              <c:numCache>
                <c:formatCode>General</c:formatCode>
                <c:ptCount val="19"/>
                <c:pt idx="0">
                  <c:v>13.08852978063507</c:v>
                </c:pt>
                <c:pt idx="1">
                  <c:v>13.08852978063507</c:v>
                </c:pt>
                <c:pt idx="2">
                  <c:v>13.08852978063507</c:v>
                </c:pt>
                <c:pt idx="3">
                  <c:v>13.08852978063507</c:v>
                </c:pt>
                <c:pt idx="4">
                  <c:v>13.08852978063507</c:v>
                </c:pt>
                <c:pt idx="5">
                  <c:v>13.08852978063507</c:v>
                </c:pt>
                <c:pt idx="6">
                  <c:v>13.08852978063507</c:v>
                </c:pt>
                <c:pt idx="7">
                  <c:v>13.08852978063507</c:v>
                </c:pt>
                <c:pt idx="8">
                  <c:v>13.08852978063507</c:v>
                </c:pt>
                <c:pt idx="9">
                  <c:v>13.08852978063507</c:v>
                </c:pt>
                <c:pt idx="10">
                  <c:v>13.08852978063507</c:v>
                </c:pt>
                <c:pt idx="11">
                  <c:v>13.08852978063507</c:v>
                </c:pt>
                <c:pt idx="12">
                  <c:v>13.08852978063507</c:v>
                </c:pt>
                <c:pt idx="13">
                  <c:v>13.08852978063507</c:v>
                </c:pt>
                <c:pt idx="14">
                  <c:v>13.08852978063507</c:v>
                </c:pt>
                <c:pt idx="15">
                  <c:v>13.08852978063507</c:v>
                </c:pt>
                <c:pt idx="16">
                  <c:v>13.08852978063507</c:v>
                </c:pt>
                <c:pt idx="17">
                  <c:v>13.08852978063507</c:v>
                </c:pt>
                <c:pt idx="18">
                  <c:v>13.08852978063507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968152"/>
        <c:axId val="1861697448"/>
      </c:lineChart>
      <c:catAx>
        <c:axId val="1861968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10024162524772"/>
              <c:y val="0.91063952371807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1861697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1697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187734339398692"/>
              <c:y val="0.26631985788361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1861968152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HXMATH</a:t>
            </a:r>
          </a:p>
        </c:rich>
      </c:tx>
      <c:layout>
        <c:manualLayout>
          <c:xMode val="edge"/>
          <c:yMode val="edge"/>
          <c:x val="0.326459647274923"/>
          <c:y val="0.060239727119130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611963879719"/>
          <c:y val="0.162728808696484"/>
          <c:w val="0.754952922891164"/>
          <c:h val="0.675444387771367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Feuil1!$G$87:$G$92</c:f>
              <c:numCache>
                <c:formatCode>General</c:formatCode>
                <c:ptCount val="6"/>
                <c:pt idx="0">
                  <c:v>50.7225352112676</c:v>
                </c:pt>
                <c:pt idx="1">
                  <c:v>13.48965517241379</c:v>
                </c:pt>
                <c:pt idx="2">
                  <c:v>49.56132756132757</c:v>
                </c:pt>
                <c:pt idx="3">
                  <c:v>1.687657430730478</c:v>
                </c:pt>
                <c:pt idx="4">
                  <c:v>2.30751708428246</c:v>
                </c:pt>
                <c:pt idx="5">
                  <c:v>4.215841584158416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1829992"/>
        <c:axId val="-206931400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6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Feuil1!$H$87:$H$92</c:f>
              <c:numCache>
                <c:formatCode>General</c:formatCode>
                <c:ptCount val="6"/>
                <c:pt idx="0">
                  <c:v>20.33075567403005</c:v>
                </c:pt>
                <c:pt idx="1">
                  <c:v>20.33075567403005</c:v>
                </c:pt>
                <c:pt idx="2">
                  <c:v>20.33075567403005</c:v>
                </c:pt>
                <c:pt idx="3">
                  <c:v>20.33075567403005</c:v>
                </c:pt>
                <c:pt idx="4">
                  <c:v>20.33075567403005</c:v>
                </c:pt>
                <c:pt idx="5">
                  <c:v>20.33075567403005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618181818181817"/>
                  <c:y val="-1.13167416960178E-16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LCL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Feuil1!$J$87:$J$92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0.0581818181818179"/>
                  <c:y val="-0.00308641975308642"/>
                </c:manualLayout>
              </c:layout>
              <c:tx>
                <c:rich>
                  <a:bodyPr/>
                  <a:lstStyle/>
                  <a:p>
                    <a:r>
                      <a:rPr lang="fr-FR" sz="2000"/>
                      <a:t>UCL</a:t>
                    </a:r>
                    <a:endParaRPr lang="fr-FR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Feuil1!$I$87:$I$92</c:f>
              <c:numCache>
                <c:formatCode>General</c:formatCode>
                <c:ptCount val="6"/>
                <c:pt idx="0">
                  <c:v>42.97921749489954</c:v>
                </c:pt>
                <c:pt idx="1">
                  <c:v>42.97921749489954</c:v>
                </c:pt>
                <c:pt idx="2">
                  <c:v>42.97921749489954</c:v>
                </c:pt>
                <c:pt idx="3">
                  <c:v>42.97921749489954</c:v>
                </c:pt>
                <c:pt idx="4">
                  <c:v>42.97921749489954</c:v>
                </c:pt>
                <c:pt idx="5">
                  <c:v>42.97921749489954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829992"/>
        <c:axId val="-2069314008"/>
      </c:lineChart>
      <c:catAx>
        <c:axId val="186182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70463692038495"/>
              <c:y val="0.9146134958936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69314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93140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196560095567173"/>
              <c:y val="0.28446268609136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1861829992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FORMAT</a:t>
            </a:r>
          </a:p>
        </c:rich>
      </c:tx>
      <c:layout>
        <c:manualLayout>
          <c:xMode val="edge"/>
          <c:yMode val="edge"/>
          <c:x val="0.335734251968504"/>
          <c:y val="0.06056251644636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816350162112"/>
          <c:y val="0.19211261328183"/>
          <c:w val="0.773573066234368"/>
          <c:h val="0.646060869749772"/>
        </c:manualLayout>
      </c:layout>
      <c:barChart>
        <c:barDir val="col"/>
        <c:grouping val="clustered"/>
        <c:varyColors val="0"/>
        <c:ser>
          <c:idx val="0"/>
          <c:order val="0"/>
          <c:tx>
            <c:v>Defects</c:v>
          </c:tx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Feuil1!$G$98:$G$101</c:f>
              <c:numCache>
                <c:formatCode>General</c:formatCode>
                <c:ptCount val="4"/>
                <c:pt idx="0">
                  <c:v>1.955026455026455</c:v>
                </c:pt>
                <c:pt idx="1">
                  <c:v>80.85422418553285</c:v>
                </c:pt>
                <c:pt idx="2">
                  <c:v>42.87914927449811</c:v>
                </c:pt>
                <c:pt idx="3">
                  <c:v>8.011210762331839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61933672"/>
        <c:axId val="1861296808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0923462251042149"/>
                  <c:y val="-0.0102827763496144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Feuil1!$H$98:$H$101</c:f>
              <c:numCache>
                <c:formatCode>General</c:formatCode>
                <c:ptCount val="4"/>
                <c:pt idx="0">
                  <c:v>33.42490266934732</c:v>
                </c:pt>
                <c:pt idx="1">
                  <c:v>33.42490266934732</c:v>
                </c:pt>
                <c:pt idx="2">
                  <c:v>33.42490266934732</c:v>
                </c:pt>
                <c:pt idx="3">
                  <c:v>33.42490266934732</c:v>
                </c:pt>
              </c:numCache>
            </c:numRef>
          </c:val>
          <c:smooth val="0"/>
        </c:ser>
        <c:ser>
          <c:idx val="5"/>
          <c:order val="2"/>
          <c:tx>
            <c:v>Lower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101449275362319"/>
                  <c:y val="-0.0107816711590296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Feuil1!$J$98:$J$101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  <c:smooth val="0"/>
        </c:ser>
        <c:ser>
          <c:idx val="6"/>
          <c:order val="3"/>
          <c:tx>
            <c:v>Upper Control Limit</c:v>
          </c:tx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09262575266327"/>
                  <c:y val="0.00808635103131389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Feuil1!$I$98:$I$101</c:f>
              <c:numCache>
                <c:formatCode>General</c:formatCode>
                <c:ptCount val="4"/>
                <c:pt idx="0">
                  <c:v>70.66024424300022</c:v>
                </c:pt>
                <c:pt idx="1">
                  <c:v>70.66024424300022</c:v>
                </c:pt>
                <c:pt idx="2">
                  <c:v>70.66024424300022</c:v>
                </c:pt>
                <c:pt idx="3">
                  <c:v>70.66024424300022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933672"/>
        <c:axId val="1861296808"/>
      </c:lineChart>
      <c:catAx>
        <c:axId val="1861933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395603404353867"/>
              <c:y val="0.9244914276460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18612968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1296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190426123205188"/>
              <c:y val="0.2603550391676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1861933672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PROMISE</a:t>
            </a:r>
          </a:p>
        </c:rich>
      </c:tx>
      <c:layout>
        <c:manualLayout>
          <c:xMode val="edge"/>
          <c:yMode val="edge"/>
          <c:x val="0.363483586290844"/>
          <c:y val="0.0507206940955437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61880500232"/>
          <c:y val="0.16317746820109"/>
          <c:w val="0.764403774895785"/>
          <c:h val="0.674995962043206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Feuil1!$G$106:$G$110</c:f>
              <c:numCache>
                <c:formatCode>General</c:formatCode>
                <c:ptCount val="5"/>
                <c:pt idx="0">
                  <c:v>1.837092731829574</c:v>
                </c:pt>
                <c:pt idx="1">
                  <c:v>26.67169476486246</c:v>
                </c:pt>
                <c:pt idx="2">
                  <c:v>5.590073529411764</c:v>
                </c:pt>
                <c:pt idx="3">
                  <c:v>15.89721627408993</c:v>
                </c:pt>
                <c:pt idx="4">
                  <c:v>1.474418604651163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94174984"/>
        <c:axId val="-1994675736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2550914775359"/>
                  <c:y val="-0.0022136079143953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Feuil1!$H$106:$H$110</c:f>
              <c:numCache>
                <c:formatCode>General</c:formatCode>
                <c:ptCount val="5"/>
                <c:pt idx="0">
                  <c:v>10.29409918096898</c:v>
                </c:pt>
                <c:pt idx="1">
                  <c:v>10.29409918096898</c:v>
                </c:pt>
                <c:pt idx="2">
                  <c:v>10.29409918096898</c:v>
                </c:pt>
                <c:pt idx="3">
                  <c:v>10.29409918096898</c:v>
                </c:pt>
                <c:pt idx="4">
                  <c:v>10.29409918096898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Feuil1!$J$106:$J$110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387870657711904"/>
                  <c:y val="0.439678376741369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22095761926818"/>
                  <c:y val="-0.0102564102564103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Feuil1!$I$106:$I$110</c:f>
              <c:numCache>
                <c:formatCode>General</c:formatCode>
                <c:ptCount val="5"/>
                <c:pt idx="0">
                  <c:v>21.76172566856842</c:v>
                </c:pt>
                <c:pt idx="1">
                  <c:v>21.76172566856842</c:v>
                </c:pt>
                <c:pt idx="2">
                  <c:v>21.76172566856842</c:v>
                </c:pt>
                <c:pt idx="3">
                  <c:v>21.76172566856842</c:v>
                </c:pt>
                <c:pt idx="4">
                  <c:v>21.76172566856842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174984"/>
        <c:axId val="-1994675736"/>
      </c:lineChart>
      <c:catAx>
        <c:axId val="-1994174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26625521074572"/>
              <c:y val="0.9167330910559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1994675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4675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163809634089856"/>
              <c:y val="0.2422669089440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1994174984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CULTURE</a:t>
            </a:r>
          </a:p>
        </c:rich>
      </c:tx>
      <c:layout>
        <c:manualLayout>
          <c:xMode val="edge"/>
          <c:yMode val="edge"/>
          <c:x val="0.345770284149264"/>
          <c:y val="0.066814246903347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445243257636"/>
          <c:y val="0.20865566146337"/>
          <c:w val="0.774944083076572"/>
          <c:h val="0.598669513997126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Feuil1!$G$118:$G$122</c:f>
              <c:numCache>
                <c:formatCode>General</c:formatCode>
                <c:ptCount val="5"/>
                <c:pt idx="0">
                  <c:v>0.898936170212766</c:v>
                </c:pt>
                <c:pt idx="1">
                  <c:v>0.649732620320855</c:v>
                </c:pt>
                <c:pt idx="2">
                  <c:v>0.801488833746898</c:v>
                </c:pt>
                <c:pt idx="3">
                  <c:v>5.580589254766032</c:v>
                </c:pt>
                <c:pt idx="4">
                  <c:v>26.29451632778805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-1994464168"/>
        <c:axId val="-2048086456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43156199677939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Feuil1!$H$118:$H$122</c:f>
              <c:numCache>
                <c:formatCode>General</c:formatCode>
                <c:ptCount val="5"/>
                <c:pt idx="0">
                  <c:v>6.845052641366919</c:v>
                </c:pt>
                <c:pt idx="1">
                  <c:v>6.845052641366919</c:v>
                </c:pt>
                <c:pt idx="2">
                  <c:v>6.845052641366919</c:v>
                </c:pt>
                <c:pt idx="3">
                  <c:v>6.845052641366919</c:v>
                </c:pt>
                <c:pt idx="4">
                  <c:v>6.845052641366919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4"/>
              <c:layout>
                <c:manualLayout>
                  <c:x val="0.0821256038647343"/>
                  <c:y val="0.0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Feuil1!$J$118:$J$122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44766505636071"/>
                  <c:y val="-0.00536193029490617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Feuil1!$I$118:$I$122</c:f>
              <c:numCache>
                <c:formatCode>General</c:formatCode>
                <c:ptCount val="5"/>
                <c:pt idx="0">
                  <c:v>14.47044128384967</c:v>
                </c:pt>
                <c:pt idx="1">
                  <c:v>14.47044128384967</c:v>
                </c:pt>
                <c:pt idx="2">
                  <c:v>14.47044128384967</c:v>
                </c:pt>
                <c:pt idx="3">
                  <c:v>14.47044128384967</c:v>
                </c:pt>
                <c:pt idx="4">
                  <c:v>14.47044128384967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4464168"/>
        <c:axId val="-2048086456"/>
      </c:lineChart>
      <c:catAx>
        <c:axId val="-1994464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15713177396943"/>
              <c:y val="0.9125372953059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2048086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48086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Perforamnce variation</a:t>
                </a:r>
              </a:p>
            </c:rich>
          </c:tx>
          <c:layout>
            <c:manualLayout>
              <c:xMode val="edge"/>
              <c:yMode val="edge"/>
              <c:x val="0.0198146132468735"/>
              <c:y val="0.27047406027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1994464168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MATH</a:t>
            </a:r>
          </a:p>
        </c:rich>
      </c:tx>
      <c:layout>
        <c:manualLayout>
          <c:xMode val="edge"/>
          <c:yMode val="edge"/>
          <c:x val="0.39724304926486"/>
          <c:y val="0.059245794789790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559380298702"/>
          <c:y val="0.20107969151671"/>
          <c:w val="0.749545676259494"/>
          <c:h val="0.620713519421897"/>
        </c:manualLayout>
      </c:layout>
      <c:barChart>
        <c:barDir val="col"/>
        <c:grouping val="clustered"/>
        <c:varyColors val="0"/>
        <c:ser>
          <c:idx val="0"/>
          <c:order val="0"/>
          <c:spPr>
            <a:ln w="25400">
              <a:solidFill>
                <a:srgbClr val="333399"/>
              </a:solidFill>
              <a:prstDash val="solid"/>
            </a:ln>
          </c:spPr>
          <c:invertIfNegative val="0"/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Feuil1!$G$127:$G$131</c:f>
              <c:numCache>
                <c:formatCode>General</c:formatCode>
                <c:ptCount val="5"/>
                <c:pt idx="0">
                  <c:v>480.6821808510638</c:v>
                </c:pt>
                <c:pt idx="1">
                  <c:v>52.06026058631922</c:v>
                </c:pt>
                <c:pt idx="2">
                  <c:v>72.74867021276596</c:v>
                </c:pt>
                <c:pt idx="3">
                  <c:v>8.863031914893616</c:v>
                </c:pt>
                <c:pt idx="4">
                  <c:v>31.91307420494699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45"/>
        <c:axId val="-1992018600"/>
        <c:axId val="1861559528"/>
      </c:barChart>
      <c:lineChart>
        <c:grouping val="standard"/>
        <c:varyColors val="0"/>
        <c:ser>
          <c:idx val="1"/>
          <c:order val="1"/>
          <c:spPr>
            <a:ln w="25400">
              <a:pattFill prst="pct75">
                <a:fgClr>
                  <a:srgbClr val="339966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dLbls>
            <c:dLbl>
              <c:idx val="2"/>
              <c:layout>
                <c:manualLayout>
                  <c:x val="0.377662996771421"/>
                  <c:y val="0.179845151104184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LCL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228069472510626"/>
                  <c:y val="-0.0051413881748072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RBar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Feuil1!$H$127:$H$131</c:f>
              <c:numCache>
                <c:formatCode>General</c:formatCode>
                <c:ptCount val="5"/>
                <c:pt idx="0">
                  <c:v>129.253443553998</c:v>
                </c:pt>
                <c:pt idx="1">
                  <c:v>129.253443553998</c:v>
                </c:pt>
                <c:pt idx="2">
                  <c:v>129.253443553998</c:v>
                </c:pt>
                <c:pt idx="3">
                  <c:v>129.253443553998</c:v>
                </c:pt>
                <c:pt idx="4">
                  <c:v>129.253443553998</c:v>
                </c:pt>
              </c:numCache>
            </c:numRef>
          </c:val>
          <c:smooth val="0"/>
        </c:ser>
        <c:ser>
          <c:idx val="5"/>
          <c:order val="2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Feuil1!$J$127:$J$131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  <c:smooth val="0"/>
        </c:ser>
        <c:ser>
          <c:idx val="6"/>
          <c:order val="3"/>
          <c:spPr>
            <a:ln w="25400">
              <a:solidFill>
                <a:srgbClr val="900000"/>
              </a:solidFill>
              <a:prstDash val="solid"/>
            </a:ln>
          </c:spPr>
          <c:marker>
            <c:symbol val="none"/>
          </c:marker>
          <c:dLbls>
            <c:dLbl>
              <c:idx val="3"/>
              <c:layout>
                <c:manualLayout>
                  <c:x val="0.222507258495343"/>
                  <c:y val="0.0053620225492379"/>
                </c:manualLayout>
              </c:layout>
              <c:tx>
                <c:rich>
                  <a:bodyPr/>
                  <a:lstStyle/>
                  <a:p>
                    <a:r>
                      <a:rPr lang="fr-FR"/>
                      <a:t>UCL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'[2]Setup Data'!$B$43:$B$62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Feuil1!$I$127:$I$131</c:f>
              <c:numCache>
                <c:formatCode>General</c:formatCode>
                <c:ptCount val="5"/>
                <c:pt idx="0">
                  <c:v>273.2417796731516</c:v>
                </c:pt>
                <c:pt idx="1">
                  <c:v>273.2417796731516</c:v>
                </c:pt>
                <c:pt idx="2">
                  <c:v>273.2417796731516</c:v>
                </c:pt>
                <c:pt idx="3">
                  <c:v>273.2417796731516</c:v>
                </c:pt>
                <c:pt idx="4">
                  <c:v>273.2417796731516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018600"/>
        <c:axId val="1861559528"/>
      </c:lineChart>
      <c:catAx>
        <c:axId val="-1992018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36727832933927"/>
              <c:y val="0.906476702788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1861559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61559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  <a:p>
                <a:pPr>
                  <a:defRPr/>
                </a:pPr>
                <a:endParaRPr lang="fr-FR"/>
              </a:p>
            </c:rich>
          </c:tx>
          <c:layout>
            <c:manualLayout>
              <c:xMode val="edge"/>
              <c:yMode val="edge"/>
              <c:x val="0.0140213225559194"/>
              <c:y val="0.24943464971762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9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fr-FR"/>
          </a:p>
        </c:txPr>
        <c:crossAx val="-1992018600"/>
        <c:crosses val="autoZero"/>
        <c:crossBetween val="between"/>
      </c:valAx>
      <c:spPr>
        <a:solidFill>
          <a:srgbClr val="FFFFFF"/>
        </a:solidFill>
        <a:ln w="12700">
          <a:noFill/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R-Chart CORE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84445375450518"/>
          <c:y val="0.111597671170225"/>
          <c:w val="0.891077110259177"/>
          <c:h val="0.74945734805127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572A7"/>
            </a:solidFill>
            <a:ln>
              <a:solidFill>
                <a:srgbClr val="333399"/>
              </a:solidFill>
            </a:ln>
          </c:spPr>
          <c:invertIfNegative val="0"/>
          <c:val>
            <c:numRef>
              <c:f>Feuil1!$G$30:$G$80</c:f>
              <c:numCache>
                <c:formatCode>General</c:formatCode>
                <c:ptCount val="51"/>
                <c:pt idx="0">
                  <c:v>2.288311688311688</c:v>
                </c:pt>
                <c:pt idx="1">
                  <c:v>0.434673366834171</c:v>
                </c:pt>
                <c:pt idx="2">
                  <c:v>1.840193704600484</c:v>
                </c:pt>
                <c:pt idx="3">
                  <c:v>147.2018783960465</c:v>
                </c:pt>
                <c:pt idx="4">
                  <c:v>18.7061170212766</c:v>
                </c:pt>
                <c:pt idx="5">
                  <c:v>42.23434856175973</c:v>
                </c:pt>
                <c:pt idx="6">
                  <c:v>2.299086757990868</c:v>
                </c:pt>
                <c:pt idx="7">
                  <c:v>1.563805104408353</c:v>
                </c:pt>
                <c:pt idx="8">
                  <c:v>4.255765199161426</c:v>
                </c:pt>
                <c:pt idx="9">
                  <c:v>5.5425</c:v>
                </c:pt>
                <c:pt idx="10">
                  <c:v>257.9491417673236</c:v>
                </c:pt>
                <c:pt idx="11">
                  <c:v>260.3646616541353</c:v>
                </c:pt>
                <c:pt idx="12">
                  <c:v>49.30568720379147</c:v>
                </c:pt>
                <c:pt idx="13">
                  <c:v>3.847826086956521</c:v>
                </c:pt>
                <c:pt idx="14">
                  <c:v>0.689411764705882</c:v>
                </c:pt>
                <c:pt idx="15">
                  <c:v>3.824390243902438</c:v>
                </c:pt>
                <c:pt idx="16">
                  <c:v>1.559405940594059</c:v>
                </c:pt>
                <c:pt idx="17">
                  <c:v>1.218487394957983</c:v>
                </c:pt>
                <c:pt idx="18">
                  <c:v>3.19917864476386</c:v>
                </c:pt>
                <c:pt idx="19">
                  <c:v>18.13453536754508</c:v>
                </c:pt>
                <c:pt idx="20">
                  <c:v>3.190348525469169</c:v>
                </c:pt>
                <c:pt idx="21">
                  <c:v>11.75690607734806</c:v>
                </c:pt>
                <c:pt idx="22">
                  <c:v>11.39211136890951</c:v>
                </c:pt>
                <c:pt idx="23">
                  <c:v>12.84365781710914</c:v>
                </c:pt>
                <c:pt idx="24">
                  <c:v>1.366847826086956</c:v>
                </c:pt>
                <c:pt idx="25">
                  <c:v>0.827027027027027</c:v>
                </c:pt>
                <c:pt idx="26">
                  <c:v>14.1701199563795</c:v>
                </c:pt>
                <c:pt idx="27">
                  <c:v>6.906735751295338</c:v>
                </c:pt>
                <c:pt idx="28">
                  <c:v>1.626535626535626</c:v>
                </c:pt>
                <c:pt idx="29">
                  <c:v>2.537037037037037</c:v>
                </c:pt>
                <c:pt idx="30">
                  <c:v>8.40794979079498</c:v>
                </c:pt>
                <c:pt idx="31">
                  <c:v>8.193456614509246</c:v>
                </c:pt>
                <c:pt idx="32">
                  <c:v>17.46840148698885</c:v>
                </c:pt>
                <c:pt idx="33">
                  <c:v>15.76385224274406</c:v>
                </c:pt>
                <c:pt idx="34">
                  <c:v>6.121756487025948</c:v>
                </c:pt>
                <c:pt idx="35">
                  <c:v>5.0625</c:v>
                </c:pt>
                <c:pt idx="36">
                  <c:v>7.50952380952381</c:v>
                </c:pt>
                <c:pt idx="37">
                  <c:v>1.540358744394619</c:v>
                </c:pt>
                <c:pt idx="38">
                  <c:v>1.097435897435897</c:v>
                </c:pt>
                <c:pt idx="39">
                  <c:v>17.76272814601345</c:v>
                </c:pt>
                <c:pt idx="40">
                  <c:v>25.82254697286013</c:v>
                </c:pt>
                <c:pt idx="41">
                  <c:v>0.789617486338798</c:v>
                </c:pt>
                <c:pt idx="42">
                  <c:v>7.023454157782517</c:v>
                </c:pt>
                <c:pt idx="43">
                  <c:v>7.328657314629257</c:v>
                </c:pt>
                <c:pt idx="44">
                  <c:v>0.693670886075949</c:v>
                </c:pt>
                <c:pt idx="45">
                  <c:v>5.021696252465483</c:v>
                </c:pt>
                <c:pt idx="46">
                  <c:v>1.387706855791962</c:v>
                </c:pt>
                <c:pt idx="47">
                  <c:v>6.03969754253308</c:v>
                </c:pt>
                <c:pt idx="48">
                  <c:v>8.145683453237408</c:v>
                </c:pt>
                <c:pt idx="49">
                  <c:v>6.617768595041321</c:v>
                </c:pt>
                <c:pt idx="50">
                  <c:v>1.62442396313364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69047848"/>
        <c:axId val="1861547976"/>
      </c:barChart>
      <c:lineChart>
        <c:grouping val="standard"/>
        <c:varyColors val="0"/>
        <c:ser>
          <c:idx val="1"/>
          <c:order val="1"/>
          <c:tx>
            <c:v>R</c:v>
          </c:tx>
          <c:spPr>
            <a:ln w="25400">
              <a:solidFill>
                <a:srgbClr val="339965"/>
              </a:solidFill>
              <a:prstDash val="sysDash"/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/>
                      <a:t>RBar</a:t>
                    </a:r>
                    <a:endParaRPr lang="fr-FR" sz="110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Feuil1!$H$30:$H$80</c:f>
              <c:numCache>
                <c:formatCode>General</c:formatCode>
                <c:ptCount val="51"/>
                <c:pt idx="0">
                  <c:v>20.63724744277615</c:v>
                </c:pt>
                <c:pt idx="1">
                  <c:v>20.63724744277615</c:v>
                </c:pt>
                <c:pt idx="2">
                  <c:v>20.63724744277615</c:v>
                </c:pt>
                <c:pt idx="3">
                  <c:v>20.63724744277615</c:v>
                </c:pt>
                <c:pt idx="4">
                  <c:v>20.63724744277615</c:v>
                </c:pt>
                <c:pt idx="5">
                  <c:v>20.63724744277615</c:v>
                </c:pt>
                <c:pt idx="6">
                  <c:v>20.63724744277615</c:v>
                </c:pt>
                <c:pt idx="7">
                  <c:v>20.63724744277615</c:v>
                </c:pt>
                <c:pt idx="8">
                  <c:v>20.63724744277615</c:v>
                </c:pt>
                <c:pt idx="9">
                  <c:v>20.63724744277615</c:v>
                </c:pt>
                <c:pt idx="10">
                  <c:v>20.63724744277615</c:v>
                </c:pt>
                <c:pt idx="11">
                  <c:v>20.63724744277615</c:v>
                </c:pt>
                <c:pt idx="12">
                  <c:v>20.63724744277615</c:v>
                </c:pt>
                <c:pt idx="13">
                  <c:v>20.63724744277615</c:v>
                </c:pt>
                <c:pt idx="14">
                  <c:v>20.63724744277615</c:v>
                </c:pt>
                <c:pt idx="15">
                  <c:v>20.63724744277615</c:v>
                </c:pt>
                <c:pt idx="16">
                  <c:v>20.63724744277615</c:v>
                </c:pt>
                <c:pt idx="17">
                  <c:v>20.63724744277615</c:v>
                </c:pt>
                <c:pt idx="18">
                  <c:v>20.63724744277615</c:v>
                </c:pt>
                <c:pt idx="19">
                  <c:v>20.63724744277615</c:v>
                </c:pt>
                <c:pt idx="20">
                  <c:v>20.63724744277615</c:v>
                </c:pt>
                <c:pt idx="21">
                  <c:v>20.63724744277615</c:v>
                </c:pt>
                <c:pt idx="22">
                  <c:v>20.63724744277615</c:v>
                </c:pt>
                <c:pt idx="23">
                  <c:v>20.63724744277615</c:v>
                </c:pt>
                <c:pt idx="24">
                  <c:v>20.63724744277615</c:v>
                </c:pt>
                <c:pt idx="25">
                  <c:v>20.63724744277615</c:v>
                </c:pt>
                <c:pt idx="26">
                  <c:v>20.63724744277615</c:v>
                </c:pt>
                <c:pt idx="27">
                  <c:v>20.63724744277615</c:v>
                </c:pt>
                <c:pt idx="28">
                  <c:v>20.63724744277615</c:v>
                </c:pt>
                <c:pt idx="29">
                  <c:v>20.63724744277615</c:v>
                </c:pt>
                <c:pt idx="30">
                  <c:v>20.63724744277615</c:v>
                </c:pt>
                <c:pt idx="31">
                  <c:v>20.63724744277615</c:v>
                </c:pt>
                <c:pt idx="32">
                  <c:v>20.63724744277615</c:v>
                </c:pt>
                <c:pt idx="33">
                  <c:v>20.63724744277615</c:v>
                </c:pt>
                <c:pt idx="34">
                  <c:v>20.63724744277615</c:v>
                </c:pt>
                <c:pt idx="35">
                  <c:v>20.63724744277615</c:v>
                </c:pt>
                <c:pt idx="36">
                  <c:v>20.63724744277615</c:v>
                </c:pt>
                <c:pt idx="37">
                  <c:v>20.63724744277615</c:v>
                </c:pt>
                <c:pt idx="38">
                  <c:v>20.63724744277615</c:v>
                </c:pt>
                <c:pt idx="39">
                  <c:v>20.63724744277615</c:v>
                </c:pt>
                <c:pt idx="40">
                  <c:v>20.63724744277615</c:v>
                </c:pt>
                <c:pt idx="41">
                  <c:v>20.63724744277615</c:v>
                </c:pt>
                <c:pt idx="42">
                  <c:v>20.63724744277615</c:v>
                </c:pt>
                <c:pt idx="43">
                  <c:v>20.63724744277615</c:v>
                </c:pt>
                <c:pt idx="44">
                  <c:v>20.63724744277615</c:v>
                </c:pt>
                <c:pt idx="45">
                  <c:v>20.63724744277615</c:v>
                </c:pt>
                <c:pt idx="46">
                  <c:v>20.63724744277615</c:v>
                </c:pt>
                <c:pt idx="47">
                  <c:v>20.63724744277615</c:v>
                </c:pt>
                <c:pt idx="48">
                  <c:v>20.63724744277615</c:v>
                </c:pt>
                <c:pt idx="49">
                  <c:v>20.63724744277615</c:v>
                </c:pt>
                <c:pt idx="50">
                  <c:v>20.63724744277615</c:v>
                </c:pt>
              </c:numCache>
            </c:numRef>
          </c:val>
          <c:smooth val="0"/>
        </c:ser>
        <c:ser>
          <c:idx val="2"/>
          <c:order val="2"/>
          <c:tx>
            <c:v>UCL</c:v>
          </c:tx>
          <c:spPr>
            <a:ln w="25400" cap="flat" cmpd="sng" algn="ctr">
              <a:solidFill>
                <a:srgbClr val="900002"/>
              </a:solidFill>
              <a:prstDash val="solid"/>
            </a:ln>
            <a:effectLst/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>
                        <a:latin typeface="Arial"/>
                        <a:cs typeface="Arial"/>
                      </a:rPr>
                      <a:t>UCL</a:t>
                    </a:r>
                    <a:endParaRPr lang="fr-FR" sz="1100">
                      <a:latin typeface="Arial"/>
                      <a:cs typeface="Arial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Feuil1!$I$30:$I$80</c:f>
              <c:numCache>
                <c:formatCode>General</c:formatCode>
                <c:ptCount val="51"/>
                <c:pt idx="0">
                  <c:v>43.62714109402877</c:v>
                </c:pt>
                <c:pt idx="1">
                  <c:v>43.62714109402877</c:v>
                </c:pt>
                <c:pt idx="2">
                  <c:v>43.62714109402877</c:v>
                </c:pt>
                <c:pt idx="3">
                  <c:v>43.62714109402877</c:v>
                </c:pt>
                <c:pt idx="4">
                  <c:v>43.62714109402877</c:v>
                </c:pt>
                <c:pt idx="5">
                  <c:v>43.62714109402877</c:v>
                </c:pt>
                <c:pt idx="6">
                  <c:v>43.62714109402877</c:v>
                </c:pt>
                <c:pt idx="7">
                  <c:v>43.62714109402877</c:v>
                </c:pt>
                <c:pt idx="8">
                  <c:v>43.62714109402877</c:v>
                </c:pt>
                <c:pt idx="9">
                  <c:v>43.62714109402877</c:v>
                </c:pt>
                <c:pt idx="10">
                  <c:v>43.62714109402877</c:v>
                </c:pt>
                <c:pt idx="11">
                  <c:v>43.62714109402877</c:v>
                </c:pt>
                <c:pt idx="12">
                  <c:v>43.62714109402877</c:v>
                </c:pt>
                <c:pt idx="13">
                  <c:v>43.62714109402877</c:v>
                </c:pt>
                <c:pt idx="14">
                  <c:v>43.62714109402877</c:v>
                </c:pt>
                <c:pt idx="15">
                  <c:v>43.62714109402877</c:v>
                </c:pt>
                <c:pt idx="16">
                  <c:v>43.62714109402877</c:v>
                </c:pt>
                <c:pt idx="17">
                  <c:v>43.62714109402877</c:v>
                </c:pt>
                <c:pt idx="18">
                  <c:v>43.62714109402877</c:v>
                </c:pt>
                <c:pt idx="19">
                  <c:v>43.62714109402877</c:v>
                </c:pt>
                <c:pt idx="20">
                  <c:v>43.62714109402877</c:v>
                </c:pt>
                <c:pt idx="21">
                  <c:v>43.62714109402877</c:v>
                </c:pt>
                <c:pt idx="22">
                  <c:v>43.62714109402877</c:v>
                </c:pt>
                <c:pt idx="23">
                  <c:v>43.62714109402877</c:v>
                </c:pt>
                <c:pt idx="24">
                  <c:v>43.62714109402877</c:v>
                </c:pt>
                <c:pt idx="25">
                  <c:v>43.62714109402877</c:v>
                </c:pt>
                <c:pt idx="26">
                  <c:v>43.62714109402877</c:v>
                </c:pt>
                <c:pt idx="27">
                  <c:v>43.62714109402877</c:v>
                </c:pt>
                <c:pt idx="28">
                  <c:v>43.62714109402877</c:v>
                </c:pt>
                <c:pt idx="29">
                  <c:v>43.62714109402877</c:v>
                </c:pt>
                <c:pt idx="30">
                  <c:v>43.62714109402877</c:v>
                </c:pt>
                <c:pt idx="31">
                  <c:v>43.62714109402877</c:v>
                </c:pt>
                <c:pt idx="32">
                  <c:v>43.62714109402877</c:v>
                </c:pt>
                <c:pt idx="33">
                  <c:v>43.62714109402877</c:v>
                </c:pt>
                <c:pt idx="34">
                  <c:v>43.62714109402877</c:v>
                </c:pt>
                <c:pt idx="35">
                  <c:v>43.62714109402877</c:v>
                </c:pt>
                <c:pt idx="36">
                  <c:v>43.62714109402877</c:v>
                </c:pt>
                <c:pt idx="37">
                  <c:v>43.62714109402877</c:v>
                </c:pt>
                <c:pt idx="38">
                  <c:v>43.62714109402877</c:v>
                </c:pt>
                <c:pt idx="39">
                  <c:v>43.62714109402877</c:v>
                </c:pt>
                <c:pt idx="40">
                  <c:v>43.62714109402877</c:v>
                </c:pt>
                <c:pt idx="41">
                  <c:v>43.62714109402877</c:v>
                </c:pt>
                <c:pt idx="42">
                  <c:v>43.62714109402877</c:v>
                </c:pt>
                <c:pt idx="43">
                  <c:v>43.62714109402877</c:v>
                </c:pt>
                <c:pt idx="44">
                  <c:v>43.62714109402877</c:v>
                </c:pt>
                <c:pt idx="45">
                  <c:v>43.62714109402877</c:v>
                </c:pt>
                <c:pt idx="46">
                  <c:v>43.62714109402877</c:v>
                </c:pt>
                <c:pt idx="47">
                  <c:v>43.62714109402877</c:v>
                </c:pt>
                <c:pt idx="48">
                  <c:v>43.62714109402877</c:v>
                </c:pt>
                <c:pt idx="49">
                  <c:v>43.62714109402877</c:v>
                </c:pt>
                <c:pt idx="50">
                  <c:v>43.62714109402877</c:v>
                </c:pt>
              </c:numCache>
            </c:numRef>
          </c:val>
          <c:smooth val="0"/>
        </c:ser>
        <c:ser>
          <c:idx val="3"/>
          <c:order val="3"/>
          <c:tx>
            <c:v>LCL</c:v>
          </c:tx>
          <c:spPr>
            <a:ln w="22225">
              <a:solidFill>
                <a:srgbClr val="961613"/>
              </a:solidFill>
            </a:ln>
          </c:spPr>
          <c:marker>
            <c:symbol val="none"/>
          </c:marker>
          <c:dLbls>
            <c:dLbl>
              <c:idx val="50"/>
              <c:layout/>
              <c:tx>
                <c:rich>
                  <a:bodyPr/>
                  <a:lstStyle/>
                  <a:p>
                    <a:r>
                      <a:rPr lang="fr-FR" sz="2000">
                        <a:latin typeface="Arial"/>
                        <a:cs typeface="Arial"/>
                      </a:rPr>
                      <a:t>LCL</a:t>
                    </a:r>
                    <a:endParaRPr lang="fr-FR" sz="1100">
                      <a:latin typeface="Arial"/>
                      <a:cs typeface="Arial"/>
                    </a:endParaRP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Feuil1!$J$30:$J$80</c:f>
              <c:numCache>
                <c:formatCode>General</c:formatCode>
                <c:ptCount val="5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9047848"/>
        <c:axId val="1861547976"/>
      </c:lineChart>
      <c:catAx>
        <c:axId val="-2069047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Test Suites</a:t>
                </a:r>
              </a:p>
            </c:rich>
          </c:tx>
          <c:layout>
            <c:manualLayout>
              <c:xMode val="edge"/>
              <c:yMode val="edge"/>
              <c:x val="0.437957404559124"/>
              <c:y val="0.937019420934318"/>
            </c:manualLayout>
          </c:layout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fr-FR"/>
          </a:p>
        </c:txPr>
        <c:crossAx val="1861547976"/>
        <c:crosses val="autoZero"/>
        <c:auto val="1"/>
        <c:lblAlgn val="ctr"/>
        <c:lblOffset val="100"/>
        <c:noMultiLvlLbl val="0"/>
      </c:catAx>
      <c:valAx>
        <c:axId val="1861547976"/>
        <c:scaling>
          <c:orientation val="minMax"/>
        </c:scaling>
        <c:delete val="0"/>
        <c:axPos val="l"/>
        <c:majorGridlines>
          <c:spPr>
            <a:ln w="0" cap="flat" cmpd="sng" algn="ctr">
              <a:solidFill>
                <a:srgbClr val="000000"/>
              </a:solidFill>
              <a:prstDash val="sysDash"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r-FR"/>
                  <a:t>Performance variation</a:t>
                </a:r>
              </a:p>
            </c:rich>
          </c:tx>
          <c:layout>
            <c:manualLayout>
              <c:xMode val="edge"/>
              <c:yMode val="edge"/>
              <c:x val="0.00412829136153899"/>
              <c:y val="0.22878889179773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6904784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2000" b="0" i="0">
          <a:latin typeface="Arial"/>
        </a:defRPr>
      </a:pPr>
      <a:endParaRPr lang="fr-FR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4" Type="http://schemas.openxmlformats.org/officeDocument/2006/relationships/image" Target="../media/image1.png"/><Relationship Id="rId5" Type="http://schemas.openxmlformats.org/officeDocument/2006/relationships/image" Target="../media/image2.png"/><Relationship Id="rId6" Type="http://schemas.openxmlformats.org/officeDocument/2006/relationships/chart" Target="../charts/chart5.xml"/><Relationship Id="rId7" Type="http://schemas.openxmlformats.org/officeDocument/2006/relationships/chart" Target="../charts/chart6.xml"/><Relationship Id="rId8" Type="http://schemas.openxmlformats.org/officeDocument/2006/relationships/chart" Target="../charts/chart7.xml"/><Relationship Id="rId9" Type="http://schemas.openxmlformats.org/officeDocument/2006/relationships/chart" Target="../charts/chart8.xml"/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13</xdr:row>
      <xdr:rowOff>0</xdr:rowOff>
    </xdr:from>
    <xdr:to>
      <xdr:col>5</xdr:col>
      <xdr:colOff>88900</xdr:colOff>
      <xdr:row>13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044700" y="3568700"/>
          <a:ext cx="50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5</xdr:col>
      <xdr:colOff>317500</xdr:colOff>
      <xdr:row>0</xdr:row>
      <xdr:rowOff>0</xdr:rowOff>
    </xdr:from>
    <xdr:to>
      <xdr:col>5</xdr:col>
      <xdr:colOff>177800</xdr:colOff>
      <xdr:row>0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184400" y="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16</xdr:col>
      <xdr:colOff>88900</xdr:colOff>
      <xdr:row>0</xdr:row>
      <xdr:rowOff>0</xdr:rowOff>
    </xdr:from>
    <xdr:to>
      <xdr:col>16</xdr:col>
      <xdr:colOff>152400</xdr:colOff>
      <xdr:row>0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4051300" y="0"/>
          <a:ext cx="6350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14</xdr:col>
      <xdr:colOff>292100</xdr:colOff>
      <xdr:row>13</xdr:row>
      <xdr:rowOff>0</xdr:rowOff>
    </xdr:from>
    <xdr:to>
      <xdr:col>15</xdr:col>
      <xdr:colOff>25400</xdr:colOff>
      <xdr:row>13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3784600" y="3568700"/>
          <a:ext cx="2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5</xdr:col>
      <xdr:colOff>317500</xdr:colOff>
      <xdr:row>4</xdr:row>
      <xdr:rowOff>50800</xdr:rowOff>
    </xdr:from>
    <xdr:to>
      <xdr:col>5</xdr:col>
      <xdr:colOff>177800</xdr:colOff>
      <xdr:row>4</xdr:row>
      <xdr:rowOff>50800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184400" y="736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</xdr:col>
      <xdr:colOff>76200</xdr:colOff>
      <xdr:row>2</xdr:row>
      <xdr:rowOff>38100</xdr:rowOff>
    </xdr:from>
    <xdr:to>
      <xdr:col>1</xdr:col>
      <xdr:colOff>165100</xdr:colOff>
      <xdr:row>2</xdr:row>
      <xdr:rowOff>38100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774700" y="4191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</xdr:col>
      <xdr:colOff>254000</xdr:colOff>
      <xdr:row>6</xdr:row>
      <xdr:rowOff>50800</xdr:rowOff>
    </xdr:from>
    <xdr:to>
      <xdr:col>35</xdr:col>
      <xdr:colOff>25400</xdr:colOff>
      <xdr:row>12</xdr:row>
      <xdr:rowOff>584200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79375</xdr:colOff>
      <xdr:row>2</xdr:row>
      <xdr:rowOff>76200</xdr:rowOff>
    </xdr:from>
    <xdr:to>
      <xdr:col>22</xdr:col>
      <xdr:colOff>136525</xdr:colOff>
      <xdr:row>5</xdr:row>
      <xdr:rowOff>104775</xdr:rowOff>
    </xdr:to>
    <xdr:sp macro="" textlink="">
      <xdr:nvSpPr>
        <xdr:cNvPr id="9" name="Text Box 8"/>
        <xdr:cNvSpPr txBox="1">
          <a:spLocks noChangeArrowheads="1"/>
        </xdr:cNvSpPr>
      </xdr:nvSpPr>
      <xdr:spPr bwMode="auto">
        <a:xfrm>
          <a:off x="3152775" y="457200"/>
          <a:ext cx="2012950" cy="498475"/>
        </a:xfrm>
        <a:prstGeom prst="rect">
          <a:avLst/>
        </a:prstGeom>
        <a:solidFill>
          <a:srgbClr val="00008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Number of Defects</a:t>
          </a:r>
          <a:endParaRPr lang="en-US" sz="1000" b="1" i="0" u="none" strike="noStrike" baseline="0">
            <a:solidFill>
              <a:srgbClr val="FFFF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c-Chart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38100</xdr:colOff>
      <xdr:row>35</xdr:row>
      <xdr:rowOff>0</xdr:rowOff>
    </xdr:from>
    <xdr:to>
      <xdr:col>27</xdr:col>
      <xdr:colOff>88900</xdr:colOff>
      <xdr:row>35</xdr:row>
      <xdr:rowOff>0</xdr:rowOff>
    </xdr:to>
    <xdr:sp macro="" textlink="">
      <xdr:nvSpPr>
        <xdr:cNvPr id="38" name="Line 1"/>
        <xdr:cNvSpPr>
          <a:spLocks noChangeShapeType="1"/>
        </xdr:cNvSpPr>
      </xdr:nvSpPr>
      <xdr:spPr bwMode="auto">
        <a:xfrm>
          <a:off x="2044700" y="3568700"/>
          <a:ext cx="508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29</xdr:col>
      <xdr:colOff>292100</xdr:colOff>
      <xdr:row>35</xdr:row>
      <xdr:rowOff>0</xdr:rowOff>
    </xdr:from>
    <xdr:to>
      <xdr:col>30</xdr:col>
      <xdr:colOff>25400</xdr:colOff>
      <xdr:row>35</xdr:row>
      <xdr:rowOff>0</xdr:rowOff>
    </xdr:to>
    <xdr:sp macro="" textlink="">
      <xdr:nvSpPr>
        <xdr:cNvPr id="39" name="Line 4"/>
        <xdr:cNvSpPr>
          <a:spLocks noChangeShapeType="1"/>
        </xdr:cNvSpPr>
      </xdr:nvSpPr>
      <xdr:spPr bwMode="auto">
        <a:xfrm>
          <a:off x="3784600" y="3568700"/>
          <a:ext cx="25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20</xdr:col>
      <xdr:colOff>317500</xdr:colOff>
      <xdr:row>26</xdr:row>
      <xdr:rowOff>50800</xdr:rowOff>
    </xdr:from>
    <xdr:to>
      <xdr:col>20</xdr:col>
      <xdr:colOff>177800</xdr:colOff>
      <xdr:row>26</xdr:row>
      <xdr:rowOff>50800</xdr:rowOff>
    </xdr:to>
    <xdr:sp macro="" textlink="">
      <xdr:nvSpPr>
        <xdr:cNvPr id="40" name="Line 5"/>
        <xdr:cNvSpPr>
          <a:spLocks noChangeShapeType="1"/>
        </xdr:cNvSpPr>
      </xdr:nvSpPr>
      <xdr:spPr bwMode="auto">
        <a:xfrm>
          <a:off x="2184400" y="736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16</xdr:col>
      <xdr:colOff>76200</xdr:colOff>
      <xdr:row>72</xdr:row>
      <xdr:rowOff>38100</xdr:rowOff>
    </xdr:from>
    <xdr:to>
      <xdr:col>16</xdr:col>
      <xdr:colOff>165100</xdr:colOff>
      <xdr:row>72</xdr:row>
      <xdr:rowOff>38100</xdr:rowOff>
    </xdr:to>
    <xdr:sp macro="" textlink="">
      <xdr:nvSpPr>
        <xdr:cNvPr id="41" name="Line 6"/>
        <xdr:cNvSpPr>
          <a:spLocks noChangeShapeType="1"/>
        </xdr:cNvSpPr>
      </xdr:nvSpPr>
      <xdr:spPr bwMode="auto">
        <a:xfrm>
          <a:off x="774700" y="4191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23</xdr:col>
      <xdr:colOff>0</xdr:colOff>
      <xdr:row>73</xdr:row>
      <xdr:rowOff>0</xdr:rowOff>
    </xdr:from>
    <xdr:to>
      <xdr:col>33</xdr:col>
      <xdr:colOff>254000</xdr:colOff>
      <xdr:row>97</xdr:row>
      <xdr:rowOff>76200</xdr:rowOff>
    </xdr:to>
    <xdr:graphicFrame macro="">
      <xdr:nvGraphicFramePr>
        <xdr:cNvPr id="22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317500</xdr:colOff>
      <xdr:row>55</xdr:row>
      <xdr:rowOff>50800</xdr:rowOff>
    </xdr:from>
    <xdr:to>
      <xdr:col>22</xdr:col>
      <xdr:colOff>177800</xdr:colOff>
      <xdr:row>55</xdr:row>
      <xdr:rowOff>50800</xdr:rowOff>
    </xdr:to>
    <xdr:sp macro="" textlink="">
      <xdr:nvSpPr>
        <xdr:cNvPr id="23" name="Line 5"/>
        <xdr:cNvSpPr>
          <a:spLocks noChangeShapeType="1"/>
        </xdr:cNvSpPr>
      </xdr:nvSpPr>
      <xdr:spPr bwMode="auto">
        <a:xfrm>
          <a:off x="16827500" y="5041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25</xdr:col>
      <xdr:colOff>76200</xdr:colOff>
      <xdr:row>53</xdr:row>
      <xdr:rowOff>38100</xdr:rowOff>
    </xdr:from>
    <xdr:to>
      <xdr:col>25</xdr:col>
      <xdr:colOff>165100</xdr:colOff>
      <xdr:row>53</xdr:row>
      <xdr:rowOff>38100</xdr:rowOff>
    </xdr:to>
    <xdr:sp macro="" textlink="">
      <xdr:nvSpPr>
        <xdr:cNvPr id="24" name="Line 6"/>
        <xdr:cNvSpPr>
          <a:spLocks noChangeShapeType="1"/>
        </xdr:cNvSpPr>
      </xdr:nvSpPr>
      <xdr:spPr bwMode="auto">
        <a:xfrm>
          <a:off x="13284200" y="46482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21</xdr:col>
      <xdr:colOff>317500</xdr:colOff>
      <xdr:row>109</xdr:row>
      <xdr:rowOff>50800</xdr:rowOff>
    </xdr:from>
    <xdr:to>
      <xdr:col>21</xdr:col>
      <xdr:colOff>177800</xdr:colOff>
      <xdr:row>109</xdr:row>
      <xdr:rowOff>50800</xdr:rowOff>
    </xdr:to>
    <xdr:sp macro="" textlink="">
      <xdr:nvSpPr>
        <xdr:cNvPr id="29" name="Line 5"/>
        <xdr:cNvSpPr>
          <a:spLocks noChangeShapeType="1"/>
        </xdr:cNvSpPr>
      </xdr:nvSpPr>
      <xdr:spPr bwMode="auto">
        <a:xfrm>
          <a:off x="16827500" y="50419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17</xdr:col>
      <xdr:colOff>76200</xdr:colOff>
      <xdr:row>107</xdr:row>
      <xdr:rowOff>38100</xdr:rowOff>
    </xdr:from>
    <xdr:to>
      <xdr:col>17</xdr:col>
      <xdr:colOff>165100</xdr:colOff>
      <xdr:row>107</xdr:row>
      <xdr:rowOff>38100</xdr:rowOff>
    </xdr:to>
    <xdr:sp macro="" textlink="">
      <xdr:nvSpPr>
        <xdr:cNvPr id="30" name="Line 6"/>
        <xdr:cNvSpPr>
          <a:spLocks noChangeShapeType="1"/>
        </xdr:cNvSpPr>
      </xdr:nvSpPr>
      <xdr:spPr bwMode="auto">
        <a:xfrm>
          <a:off x="13284200" y="46482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33</xdr:col>
      <xdr:colOff>457200</xdr:colOff>
      <xdr:row>73</xdr:row>
      <xdr:rowOff>0</xdr:rowOff>
    </xdr:from>
    <xdr:to>
      <xdr:col>43</xdr:col>
      <xdr:colOff>711200</xdr:colOff>
      <xdr:row>97</xdr:row>
      <xdr:rowOff>76200</xdr:rowOff>
    </xdr:to>
    <xdr:graphicFrame macro="">
      <xdr:nvGraphicFramePr>
        <xdr:cNvPr id="31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317500</xdr:colOff>
      <xdr:row>129</xdr:row>
      <xdr:rowOff>50800</xdr:rowOff>
    </xdr:from>
    <xdr:to>
      <xdr:col>19</xdr:col>
      <xdr:colOff>177800</xdr:colOff>
      <xdr:row>129</xdr:row>
      <xdr:rowOff>50800</xdr:rowOff>
    </xdr:to>
    <xdr:sp macro="" textlink="">
      <xdr:nvSpPr>
        <xdr:cNvPr id="47" name="Line 5"/>
        <xdr:cNvSpPr>
          <a:spLocks noChangeShapeType="1"/>
        </xdr:cNvSpPr>
      </xdr:nvSpPr>
      <xdr:spPr bwMode="auto">
        <a:xfrm>
          <a:off x="17653000" y="20955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15</xdr:col>
      <xdr:colOff>76200</xdr:colOff>
      <xdr:row>127</xdr:row>
      <xdr:rowOff>38100</xdr:rowOff>
    </xdr:from>
    <xdr:to>
      <xdr:col>15</xdr:col>
      <xdr:colOff>165100</xdr:colOff>
      <xdr:row>127</xdr:row>
      <xdr:rowOff>38100</xdr:rowOff>
    </xdr:to>
    <xdr:sp macro="" textlink="">
      <xdr:nvSpPr>
        <xdr:cNvPr id="48" name="Line 6"/>
        <xdr:cNvSpPr>
          <a:spLocks noChangeShapeType="1"/>
        </xdr:cNvSpPr>
      </xdr:nvSpPr>
      <xdr:spPr bwMode="auto">
        <a:xfrm>
          <a:off x="14109700" y="20561300"/>
          <a:ext cx="88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fr-FR"/>
        </a:p>
      </xdr:txBody>
    </xdr:sp>
    <xdr:clientData/>
  </xdr:twoCellAnchor>
  <xdr:twoCellAnchor>
    <xdr:from>
      <xdr:col>23</xdr:col>
      <xdr:colOff>50800</xdr:colOff>
      <xdr:row>98</xdr:row>
      <xdr:rowOff>127000</xdr:rowOff>
    </xdr:from>
    <xdr:to>
      <xdr:col>33</xdr:col>
      <xdr:colOff>304800</xdr:colOff>
      <xdr:row>122</xdr:row>
      <xdr:rowOff>190500</xdr:rowOff>
    </xdr:to>
    <xdr:graphicFrame macro="">
      <xdr:nvGraphicFramePr>
        <xdr:cNvPr id="49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38100</xdr:colOff>
      <xdr:row>85</xdr:row>
      <xdr:rowOff>38100</xdr:rowOff>
    </xdr:to>
    <xdr:pic>
      <xdr:nvPicPr>
        <xdr:cNvPr id="2070" name="Picture 22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16268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50800</xdr:colOff>
      <xdr:row>85</xdr:row>
      <xdr:rowOff>0</xdr:rowOff>
    </xdr:from>
    <xdr:to>
      <xdr:col>15</xdr:col>
      <xdr:colOff>165100</xdr:colOff>
      <xdr:row>85</xdr:row>
      <xdr:rowOff>50800</xdr:rowOff>
    </xdr:to>
    <xdr:pic>
      <xdr:nvPicPr>
        <xdr:cNvPr id="2071" name="Picture 23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300" y="162687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38100</xdr:colOff>
      <xdr:row>105</xdr:row>
      <xdr:rowOff>38100</xdr:rowOff>
    </xdr:to>
    <xdr:pic>
      <xdr:nvPicPr>
        <xdr:cNvPr id="2126" name="Picture 78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500" y="20142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50800</xdr:colOff>
      <xdr:row>105</xdr:row>
      <xdr:rowOff>0</xdr:rowOff>
    </xdr:from>
    <xdr:to>
      <xdr:col>13</xdr:col>
      <xdr:colOff>165100</xdr:colOff>
      <xdr:row>105</xdr:row>
      <xdr:rowOff>50800</xdr:rowOff>
    </xdr:to>
    <xdr:pic>
      <xdr:nvPicPr>
        <xdr:cNvPr id="2127" name="Picture 79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2300" y="201422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558800</xdr:colOff>
      <xdr:row>98</xdr:row>
      <xdr:rowOff>127000</xdr:rowOff>
    </xdr:from>
    <xdr:to>
      <xdr:col>43</xdr:col>
      <xdr:colOff>812800</xdr:colOff>
      <xdr:row>123</xdr:row>
      <xdr:rowOff>0</xdr:rowOff>
    </xdr:to>
    <xdr:graphicFrame macro="">
      <xdr:nvGraphicFramePr>
        <xdr:cNvPr id="26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50800</xdr:colOff>
      <xdr:row>123</xdr:row>
      <xdr:rowOff>177800</xdr:rowOff>
    </xdr:from>
    <xdr:to>
      <xdr:col>33</xdr:col>
      <xdr:colOff>304800</xdr:colOff>
      <xdr:row>148</xdr:row>
      <xdr:rowOff>38100</xdr:rowOff>
    </xdr:to>
    <xdr:graphicFrame macro="">
      <xdr:nvGraphicFramePr>
        <xdr:cNvPr id="27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584200</xdr:colOff>
      <xdr:row>123</xdr:row>
      <xdr:rowOff>177800</xdr:rowOff>
    </xdr:from>
    <xdr:to>
      <xdr:col>43</xdr:col>
      <xdr:colOff>812800</xdr:colOff>
      <xdr:row>148</xdr:row>
      <xdr:rowOff>38100</xdr:rowOff>
    </xdr:to>
    <xdr:graphicFrame macro="">
      <xdr:nvGraphicFramePr>
        <xdr:cNvPr id="3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15</xdr:col>
      <xdr:colOff>0</xdr:colOff>
      <xdr:row>85</xdr:row>
      <xdr:rowOff>0</xdr:rowOff>
    </xdr:from>
    <xdr:to>
      <xdr:col>15</xdr:col>
      <xdr:colOff>38100</xdr:colOff>
      <xdr:row>85</xdr:row>
      <xdr:rowOff>38100</xdr:rowOff>
    </xdr:to>
    <xdr:pic>
      <xdr:nvPicPr>
        <xdr:cNvPr id="2" name="Picture 22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0" y="162687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50800</xdr:colOff>
      <xdr:row>85</xdr:row>
      <xdr:rowOff>0</xdr:rowOff>
    </xdr:from>
    <xdr:to>
      <xdr:col>15</xdr:col>
      <xdr:colOff>165100</xdr:colOff>
      <xdr:row>85</xdr:row>
      <xdr:rowOff>50800</xdr:rowOff>
    </xdr:to>
    <xdr:pic>
      <xdr:nvPicPr>
        <xdr:cNvPr id="3" name="Picture 23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433300" y="162687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105</xdr:row>
      <xdr:rowOff>0</xdr:rowOff>
    </xdr:from>
    <xdr:to>
      <xdr:col>13</xdr:col>
      <xdr:colOff>38100</xdr:colOff>
      <xdr:row>105</xdr:row>
      <xdr:rowOff>38100</xdr:rowOff>
    </xdr:to>
    <xdr:pic>
      <xdr:nvPicPr>
        <xdr:cNvPr id="4" name="Picture 78" descr="clip_image001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31500" y="20142200"/>
          <a:ext cx="381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50800</xdr:colOff>
      <xdr:row>105</xdr:row>
      <xdr:rowOff>0</xdr:rowOff>
    </xdr:from>
    <xdr:to>
      <xdr:col>13</xdr:col>
      <xdr:colOff>165100</xdr:colOff>
      <xdr:row>105</xdr:row>
      <xdr:rowOff>50800</xdr:rowOff>
    </xdr:to>
    <xdr:pic>
      <xdr:nvPicPr>
        <xdr:cNvPr id="5" name="Picture 79" descr="clip_image002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2300" y="20142200"/>
          <a:ext cx="114300" cy="5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22</xdr:col>
      <xdr:colOff>812800</xdr:colOff>
      <xdr:row>25</xdr:row>
      <xdr:rowOff>63500</xdr:rowOff>
    </xdr:from>
    <xdr:to>
      <xdr:col>43</xdr:col>
      <xdr:colOff>635000</xdr:colOff>
      <xdr:row>49</xdr:row>
      <xdr:rowOff>152400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NonParametricTemplat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boussaa/Downloads/3.10_xmr_chart_invoic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scr"/>
      <sheetName val="Map"/>
      <sheetName val="OneSampleSignTest"/>
      <sheetName val="OneSampleWilcoxon"/>
      <sheetName val="PairedSamplesSignTest"/>
      <sheetName val="PairedSamplesWilcoxon"/>
      <sheetName val="MannWhitney"/>
      <sheetName val="KruskalWallis"/>
      <sheetName val="Friedman"/>
    </sheetNames>
    <sheetDataSet>
      <sheetData sheetId="0" refreshError="1"/>
      <sheetData sheetId="1" refreshError="1"/>
      <sheetData sheetId="2">
        <row r="15">
          <cell r="K15" t="str">
            <v>DATA1</v>
          </cell>
        </row>
      </sheetData>
      <sheetData sheetId="3">
        <row r="15">
          <cell r="K15" t="str">
            <v>DATA1</v>
          </cell>
        </row>
      </sheetData>
      <sheetData sheetId="4">
        <row r="15">
          <cell r="K15" t="str">
            <v>DATA1</v>
          </cell>
          <cell r="L15" t="str">
            <v>DATA2</v>
          </cell>
        </row>
      </sheetData>
      <sheetData sheetId="5">
        <row r="15">
          <cell r="K15" t="str">
            <v>DATA1</v>
          </cell>
          <cell r="L15" t="str">
            <v>DATA2</v>
          </cell>
        </row>
      </sheetData>
      <sheetData sheetId="6">
        <row r="15">
          <cell r="K15" t="str">
            <v>DATA1</v>
          </cell>
          <cell r="L15" t="str">
            <v>DATA2</v>
          </cell>
        </row>
      </sheetData>
      <sheetData sheetId="7">
        <row r="6">
          <cell r="M6" t="str">
            <v xml:space="preserve">3) Paste data here, starting with these cells </v>
          </cell>
        </row>
        <row r="8">
          <cell r="O8" t="str">
            <v>&lt;--- 4) Click Run</v>
          </cell>
        </row>
        <row r="15">
          <cell r="K15" t="str">
            <v>DATA1</v>
          </cell>
          <cell r="L15" t="str">
            <v>DATA2</v>
          </cell>
          <cell r="M15" t="str">
            <v>DATA3</v>
          </cell>
          <cell r="N15" t="str">
            <v>DATA4</v>
          </cell>
          <cell r="O15" t="str">
            <v>DATA5</v>
          </cell>
          <cell r="P15" t="str">
            <v>DATA6</v>
          </cell>
          <cell r="Q15" t="str">
            <v>DATA7</v>
          </cell>
          <cell r="R15" t="str">
            <v>DATA8</v>
          </cell>
          <cell r="S15" t="str">
            <v>DATA9</v>
          </cell>
          <cell r="T15" t="str">
            <v>DATA10</v>
          </cell>
        </row>
      </sheetData>
      <sheetData sheetId="8">
        <row r="6">
          <cell r="M6" t="str">
            <v>3) Paste data here, starting with these cells, blocking variable in first column</v>
          </cell>
        </row>
        <row r="8">
          <cell r="O8" t="str">
            <v>&lt;--- 4) Click Run</v>
          </cell>
        </row>
        <row r="15">
          <cell r="K15" t="str">
            <v>BLOCK</v>
          </cell>
          <cell r="L15" t="str">
            <v>DATA2</v>
          </cell>
          <cell r="M15" t="str">
            <v>DATA3</v>
          </cell>
          <cell r="N15" t="str">
            <v>DATA4</v>
          </cell>
          <cell r="O15" t="str">
            <v>DATA5</v>
          </cell>
          <cell r="P15" t="str">
            <v>DATA6</v>
          </cell>
          <cell r="Q15" t="str">
            <v>DATA7</v>
          </cell>
          <cell r="R15" t="str">
            <v>DATA8</v>
          </cell>
          <cell r="S15" t="str">
            <v>DATA9</v>
          </cell>
          <cell r="T15" t="str">
            <v>DATA10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etup Data"/>
      <sheetName val="Control Chart"/>
    </sheetNames>
    <sheetDataSet>
      <sheetData sheetId="0">
        <row r="43">
          <cell r="B43">
            <v>1</v>
          </cell>
        </row>
        <row r="44">
          <cell r="B44">
            <v>2</v>
          </cell>
        </row>
        <row r="45">
          <cell r="B45">
            <v>3</v>
          </cell>
        </row>
        <row r="46">
          <cell r="B46">
            <v>4</v>
          </cell>
        </row>
        <row r="47">
          <cell r="B47">
            <v>5</v>
          </cell>
        </row>
        <row r="48">
          <cell r="B48">
            <v>6</v>
          </cell>
        </row>
        <row r="49">
          <cell r="B49">
            <v>7</v>
          </cell>
        </row>
        <row r="50">
          <cell r="B50">
            <v>8</v>
          </cell>
        </row>
        <row r="51">
          <cell r="B51">
            <v>9</v>
          </cell>
        </row>
        <row r="52">
          <cell r="B52">
            <v>10</v>
          </cell>
        </row>
        <row r="53">
          <cell r="B53">
            <v>11</v>
          </cell>
        </row>
        <row r="54">
          <cell r="B54">
            <v>12</v>
          </cell>
        </row>
        <row r="55">
          <cell r="B55">
            <v>13</v>
          </cell>
        </row>
        <row r="56">
          <cell r="B56">
            <v>14</v>
          </cell>
        </row>
        <row r="57">
          <cell r="B57">
            <v>15</v>
          </cell>
        </row>
        <row r="58">
          <cell r="B58">
            <v>16</v>
          </cell>
        </row>
        <row r="59">
          <cell r="B59">
            <v>17</v>
          </cell>
        </row>
        <row r="60">
          <cell r="B60">
            <v>18</v>
          </cell>
        </row>
        <row r="61">
          <cell r="B61">
            <v>19</v>
          </cell>
        </row>
        <row r="62">
          <cell r="B62">
            <v>20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 enableFormatConditionsCalculation="0"/>
  <dimension ref="B1:AM22"/>
  <sheetViews>
    <sheetView topLeftCell="A12" zoomScale="150" zoomScaleNormal="150" zoomScalePageLayoutView="150" workbookViewId="0">
      <selection activeCell="AK20" sqref="A1:AK20"/>
    </sheetView>
  </sheetViews>
  <sheetFormatPr baseColWidth="10" defaultColWidth="9.1640625" defaultRowHeight="10" x14ac:dyDescent="0"/>
  <cols>
    <col min="1" max="1" width="9.1640625" style="7"/>
    <col min="2" max="2" width="4.6640625" style="7" customWidth="1"/>
    <col min="3" max="3" width="8.33203125" style="7" customWidth="1"/>
    <col min="4" max="4" width="1.83203125" style="7" customWidth="1"/>
    <col min="5" max="23" width="2.33203125" style="7" customWidth="1"/>
    <col min="24" max="24" width="2.5" style="7" customWidth="1"/>
    <col min="25" max="35" width="2.33203125" style="7" customWidth="1"/>
    <col min="36" max="36" width="2" style="7" customWidth="1"/>
    <col min="37" max="16384" width="9.1640625" style="7"/>
  </cols>
  <sheetData>
    <row r="1" spans="2:39" ht="25.5" customHeight="1" thickBot="1">
      <c r="C1" s="8" t="s">
        <v>15</v>
      </c>
    </row>
    <row r="2" spans="2:39" ht="5.25" customHeight="1"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1"/>
    </row>
    <row r="3" spans="2:39" ht="12" customHeight="1">
      <c r="B3" s="12" t="s">
        <v>16</v>
      </c>
      <c r="C3" s="13">
        <f>SUM($E$15:$W$15)/COUNT($E$15:$W$15)</f>
        <v>865.93087195789462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5"/>
    </row>
    <row r="4" spans="2:39" ht="12" customHeight="1">
      <c r="B4" s="12" t="s">
        <v>17</v>
      </c>
      <c r="C4" s="13">
        <f>$C$3+(3*(SQRT($C$3)))</f>
        <v>954.21098210520381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5"/>
    </row>
    <row r="5" spans="2:39" s="14" customFormat="1" ht="13.5" customHeight="1">
      <c r="B5" s="12" t="s">
        <v>18</v>
      </c>
      <c r="C5" s="13">
        <f>IF(($C$3-(3*(SQRT($C$3))))&lt;0,0,($C$3-(3*(SQRT($C$3)))))</f>
        <v>777.65076181058544</v>
      </c>
      <c r="F5" s="16" t="s">
        <v>15</v>
      </c>
      <c r="H5" s="14" t="s">
        <v>15</v>
      </c>
      <c r="AJ5" s="15"/>
    </row>
    <row r="6" spans="2:39" ht="12" customHeight="1">
      <c r="B6" s="17" t="s">
        <v>19</v>
      </c>
      <c r="C6" s="18">
        <v>19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5"/>
    </row>
    <row r="7" spans="2:39" ht="12.75" customHeight="1">
      <c r="B7" s="19" t="s">
        <v>15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5"/>
    </row>
    <row r="8" spans="2:39" ht="33.75" customHeight="1">
      <c r="B8" s="19" t="s">
        <v>15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5"/>
    </row>
    <row r="9" spans="2:39" ht="29.25" customHeight="1">
      <c r="B9" s="19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5"/>
      <c r="AL9" s="20" t="s">
        <v>15</v>
      </c>
    </row>
    <row r="10" spans="2:39" ht="23.25" customHeight="1">
      <c r="B10" s="19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5"/>
      <c r="AL10" s="7" t="s">
        <v>15</v>
      </c>
    </row>
    <row r="11" spans="2:39" ht="21" customHeight="1">
      <c r="B11" s="19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5"/>
    </row>
    <row r="12" spans="2:39" ht="33.75" customHeight="1">
      <c r="B12" s="19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5"/>
      <c r="AM12" s="7" t="s">
        <v>22</v>
      </c>
    </row>
    <row r="13" spans="2:39" ht="51" customHeight="1">
      <c r="B13" s="19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/>
    </row>
    <row r="14" spans="2:39" ht="23.25" customHeight="1">
      <c r="B14" s="19"/>
      <c r="C14" s="21" t="s">
        <v>20</v>
      </c>
      <c r="D14" s="14"/>
      <c r="E14" s="22">
        <v>1</v>
      </c>
      <c r="F14" s="23">
        <v>2</v>
      </c>
      <c r="G14" s="24">
        <v>3</v>
      </c>
      <c r="H14" s="23">
        <v>4</v>
      </c>
      <c r="I14" s="24">
        <v>5</v>
      </c>
      <c r="J14" s="23">
        <v>6</v>
      </c>
      <c r="K14" s="24">
        <v>7</v>
      </c>
      <c r="L14" s="23">
        <v>8</v>
      </c>
      <c r="M14" s="24">
        <v>9</v>
      </c>
      <c r="N14" s="23">
        <v>10</v>
      </c>
      <c r="O14" s="24">
        <v>11</v>
      </c>
      <c r="P14" s="23">
        <v>12</v>
      </c>
      <c r="Q14" s="24">
        <v>13</v>
      </c>
      <c r="R14" s="23">
        <v>14</v>
      </c>
      <c r="S14" s="24">
        <v>15</v>
      </c>
      <c r="T14" s="23">
        <v>16</v>
      </c>
      <c r="U14" s="24">
        <v>17</v>
      </c>
      <c r="V14" s="23">
        <v>18</v>
      </c>
      <c r="W14" s="23">
        <v>19</v>
      </c>
      <c r="X14" s="25">
        <f t="shared" ref="X14:AH14" si="0">SUM($E$15:$W$15)/COUNT($E$15:$W$15)</f>
        <v>865.93087195789462</v>
      </c>
      <c r="Y14" s="25">
        <f t="shared" si="0"/>
        <v>865.93087195789462</v>
      </c>
      <c r="Z14" s="25">
        <f t="shared" si="0"/>
        <v>865.93087195789462</v>
      </c>
      <c r="AA14" s="25">
        <f t="shared" si="0"/>
        <v>865.93087195789462</v>
      </c>
      <c r="AB14" s="25">
        <f t="shared" si="0"/>
        <v>865.93087195789462</v>
      </c>
      <c r="AC14" s="25">
        <f t="shared" si="0"/>
        <v>865.93087195789462</v>
      </c>
      <c r="AD14" s="25">
        <f t="shared" si="0"/>
        <v>865.93087195789462</v>
      </c>
      <c r="AE14" s="25">
        <f t="shared" si="0"/>
        <v>865.93087195789462</v>
      </c>
      <c r="AF14" s="25">
        <f t="shared" si="0"/>
        <v>865.93087195789462</v>
      </c>
      <c r="AG14" s="25">
        <f t="shared" si="0"/>
        <v>865.93087195789462</v>
      </c>
      <c r="AH14" s="25">
        <f t="shared" si="0"/>
        <v>865.93087195789462</v>
      </c>
      <c r="AI14" s="26"/>
      <c r="AJ14" s="15"/>
    </row>
    <row r="15" spans="2:39" ht="27" customHeight="1">
      <c r="B15" s="19"/>
      <c r="C15" s="21" t="s">
        <v>21</v>
      </c>
      <c r="D15" s="14"/>
      <c r="E15" s="27">
        <v>0.30592350000000024</v>
      </c>
      <c r="F15" s="28">
        <v>8.3420499999999786E-2</v>
      </c>
      <c r="G15" s="29">
        <v>0.11742549999999996</v>
      </c>
      <c r="H15" s="28">
        <v>6.324613300000002</v>
      </c>
      <c r="I15" s="29">
        <v>2.3274356999999997</v>
      </c>
      <c r="J15" s="28">
        <v>1892.0162762000009</v>
      </c>
      <c r="K15" s="29">
        <v>0.25355249999999985</v>
      </c>
      <c r="L15" s="28">
        <v>5.963279999999993E-2</v>
      </c>
      <c r="M15" s="29">
        <v>4.8036700000000154E-2</v>
      </c>
      <c r="N15" s="28">
        <v>1.0226199999999963E-2</v>
      </c>
      <c r="O15" s="29">
        <v>2.7682800000000007E-2</v>
      </c>
      <c r="P15" s="28">
        <v>7.5906699999999994E-2</v>
      </c>
      <c r="Q15" s="29">
        <v>0.10618250000000007</v>
      </c>
      <c r="R15" s="28">
        <v>3.5190736999999981</v>
      </c>
      <c r="S15" s="29">
        <v>0.53281070000000019</v>
      </c>
      <c r="T15" s="28">
        <v>1.5172700000000039E-2</v>
      </c>
      <c r="U15" s="29">
        <v>9.5489500000000116E-2</v>
      </c>
      <c r="V15" s="28">
        <v>0.11298669999999988</v>
      </c>
      <c r="W15" s="28">
        <v>14546.654718999998</v>
      </c>
      <c r="X15" s="30">
        <f t="shared" ref="X15:AH15" si="1">$C$3+(3*(SQRT($C$3)))</f>
        <v>954.21098210520381</v>
      </c>
      <c r="Y15" s="30">
        <f t="shared" si="1"/>
        <v>954.21098210520381</v>
      </c>
      <c r="Z15" s="30">
        <f t="shared" si="1"/>
        <v>954.21098210520381</v>
      </c>
      <c r="AA15" s="30">
        <f t="shared" si="1"/>
        <v>954.21098210520381</v>
      </c>
      <c r="AB15" s="30">
        <f t="shared" si="1"/>
        <v>954.21098210520381</v>
      </c>
      <c r="AC15" s="30">
        <f t="shared" si="1"/>
        <v>954.21098210520381</v>
      </c>
      <c r="AD15" s="30">
        <f t="shared" si="1"/>
        <v>954.21098210520381</v>
      </c>
      <c r="AE15" s="30">
        <f t="shared" si="1"/>
        <v>954.21098210520381</v>
      </c>
      <c r="AF15" s="30">
        <f t="shared" si="1"/>
        <v>954.21098210520381</v>
      </c>
      <c r="AG15" s="30">
        <f t="shared" si="1"/>
        <v>954.21098210520381</v>
      </c>
      <c r="AH15" s="30">
        <f t="shared" si="1"/>
        <v>954.21098210520381</v>
      </c>
      <c r="AI15" s="31"/>
      <c r="AJ15" s="15"/>
    </row>
    <row r="16" spans="2:39" ht="5.25" customHeight="1">
      <c r="B16" s="19"/>
      <c r="C16" s="16" t="s">
        <v>15</v>
      </c>
      <c r="D16" s="14"/>
      <c r="E16" s="25">
        <f t="shared" ref="E16:W16" si="2">SUM($E$15:$W$15)/COUNT($E$15:$W$15)</f>
        <v>865.93087195789462</v>
      </c>
      <c r="F16" s="25">
        <f t="shared" si="2"/>
        <v>865.93087195789462</v>
      </c>
      <c r="G16" s="25">
        <f t="shared" si="2"/>
        <v>865.93087195789462</v>
      </c>
      <c r="H16" s="25">
        <f t="shared" si="2"/>
        <v>865.93087195789462</v>
      </c>
      <c r="I16" s="25">
        <f t="shared" si="2"/>
        <v>865.93087195789462</v>
      </c>
      <c r="J16" s="25">
        <f t="shared" si="2"/>
        <v>865.93087195789462</v>
      </c>
      <c r="K16" s="25">
        <f t="shared" si="2"/>
        <v>865.93087195789462</v>
      </c>
      <c r="L16" s="25">
        <f t="shared" si="2"/>
        <v>865.93087195789462</v>
      </c>
      <c r="M16" s="25">
        <f t="shared" si="2"/>
        <v>865.93087195789462</v>
      </c>
      <c r="N16" s="25">
        <f t="shared" si="2"/>
        <v>865.93087195789462</v>
      </c>
      <c r="O16" s="25">
        <f t="shared" si="2"/>
        <v>865.93087195789462</v>
      </c>
      <c r="P16" s="25">
        <f t="shared" si="2"/>
        <v>865.93087195789462</v>
      </c>
      <c r="Q16" s="25">
        <f t="shared" si="2"/>
        <v>865.93087195789462</v>
      </c>
      <c r="R16" s="25">
        <f t="shared" si="2"/>
        <v>865.93087195789462</v>
      </c>
      <c r="S16" s="25">
        <f t="shared" si="2"/>
        <v>865.93087195789462</v>
      </c>
      <c r="T16" s="25">
        <f t="shared" si="2"/>
        <v>865.93087195789462</v>
      </c>
      <c r="U16" s="25">
        <f t="shared" si="2"/>
        <v>865.93087195789462</v>
      </c>
      <c r="V16" s="25">
        <f t="shared" si="2"/>
        <v>865.93087195789462</v>
      </c>
      <c r="W16" s="25">
        <f t="shared" si="2"/>
        <v>865.93087195789462</v>
      </c>
      <c r="X16" s="30">
        <f t="shared" ref="X16:AH16" si="3">IF(($C$3-(3*(SQRT($C$3))))&lt;0,0,($C$3-(3*(SQRT($C$3)))))</f>
        <v>777.65076181058544</v>
      </c>
      <c r="Y16" s="30">
        <f t="shared" si="3"/>
        <v>777.65076181058544</v>
      </c>
      <c r="Z16" s="30">
        <f t="shared" si="3"/>
        <v>777.65076181058544</v>
      </c>
      <c r="AA16" s="30">
        <f t="shared" si="3"/>
        <v>777.65076181058544</v>
      </c>
      <c r="AB16" s="30">
        <f t="shared" si="3"/>
        <v>777.65076181058544</v>
      </c>
      <c r="AC16" s="30">
        <f t="shared" si="3"/>
        <v>777.65076181058544</v>
      </c>
      <c r="AD16" s="30">
        <f t="shared" si="3"/>
        <v>777.65076181058544</v>
      </c>
      <c r="AE16" s="30">
        <f t="shared" si="3"/>
        <v>777.65076181058544</v>
      </c>
      <c r="AF16" s="30">
        <f t="shared" si="3"/>
        <v>777.65076181058544</v>
      </c>
      <c r="AG16" s="30">
        <f t="shared" si="3"/>
        <v>777.65076181058544</v>
      </c>
      <c r="AH16" s="30">
        <f t="shared" si="3"/>
        <v>777.65076181058544</v>
      </c>
      <c r="AI16" s="32"/>
      <c r="AJ16" s="15"/>
    </row>
    <row r="17" spans="2:36" ht="4.5" customHeight="1" thickBot="1">
      <c r="B17" s="19"/>
      <c r="C17" s="16" t="s">
        <v>15</v>
      </c>
      <c r="D17" s="14"/>
      <c r="E17" s="30">
        <f t="shared" ref="E17:W17" si="4">$C$3+(3*(SQRT($C$3)))</f>
        <v>954.21098210520381</v>
      </c>
      <c r="F17" s="30">
        <f t="shared" si="4"/>
        <v>954.21098210520381</v>
      </c>
      <c r="G17" s="30">
        <f t="shared" si="4"/>
        <v>954.21098210520381</v>
      </c>
      <c r="H17" s="30">
        <f t="shared" si="4"/>
        <v>954.21098210520381</v>
      </c>
      <c r="I17" s="30">
        <f t="shared" si="4"/>
        <v>954.21098210520381</v>
      </c>
      <c r="J17" s="30">
        <f t="shared" si="4"/>
        <v>954.21098210520381</v>
      </c>
      <c r="K17" s="30">
        <f t="shared" si="4"/>
        <v>954.21098210520381</v>
      </c>
      <c r="L17" s="30">
        <f t="shared" si="4"/>
        <v>954.21098210520381</v>
      </c>
      <c r="M17" s="30">
        <f t="shared" si="4"/>
        <v>954.21098210520381</v>
      </c>
      <c r="N17" s="30">
        <f t="shared" si="4"/>
        <v>954.21098210520381</v>
      </c>
      <c r="O17" s="30">
        <f t="shared" si="4"/>
        <v>954.21098210520381</v>
      </c>
      <c r="P17" s="30">
        <f t="shared" si="4"/>
        <v>954.21098210520381</v>
      </c>
      <c r="Q17" s="30">
        <f t="shared" si="4"/>
        <v>954.21098210520381</v>
      </c>
      <c r="R17" s="30">
        <f t="shared" si="4"/>
        <v>954.21098210520381</v>
      </c>
      <c r="S17" s="30">
        <f t="shared" si="4"/>
        <v>954.21098210520381</v>
      </c>
      <c r="T17" s="30">
        <f t="shared" si="4"/>
        <v>954.21098210520381</v>
      </c>
      <c r="U17" s="30">
        <f t="shared" si="4"/>
        <v>954.21098210520381</v>
      </c>
      <c r="V17" s="30">
        <f t="shared" si="4"/>
        <v>954.21098210520381</v>
      </c>
      <c r="W17" s="30">
        <f t="shared" si="4"/>
        <v>954.21098210520381</v>
      </c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2"/>
      <c r="AJ17" s="15"/>
    </row>
    <row r="18" spans="2:36" ht="4.5" customHeight="1">
      <c r="B18" s="19"/>
      <c r="C18" s="14" t="s">
        <v>15</v>
      </c>
      <c r="D18" s="14"/>
      <c r="E18" s="30">
        <f t="shared" ref="E18:W18" si="5">IF(($C$3-(3*(SQRT($C$3))))&lt;0,0,($C$3-(3*(SQRT($C$3)))))</f>
        <v>777.65076181058544</v>
      </c>
      <c r="F18" s="30">
        <f t="shared" si="5"/>
        <v>777.65076181058544</v>
      </c>
      <c r="G18" s="30">
        <f t="shared" si="5"/>
        <v>777.65076181058544</v>
      </c>
      <c r="H18" s="30">
        <f t="shared" si="5"/>
        <v>777.65076181058544</v>
      </c>
      <c r="I18" s="30">
        <f t="shared" si="5"/>
        <v>777.65076181058544</v>
      </c>
      <c r="J18" s="30">
        <f t="shared" si="5"/>
        <v>777.65076181058544</v>
      </c>
      <c r="K18" s="30">
        <f t="shared" si="5"/>
        <v>777.65076181058544</v>
      </c>
      <c r="L18" s="30">
        <f t="shared" si="5"/>
        <v>777.65076181058544</v>
      </c>
      <c r="M18" s="30">
        <f t="shared" si="5"/>
        <v>777.65076181058544</v>
      </c>
      <c r="N18" s="30">
        <f t="shared" si="5"/>
        <v>777.65076181058544</v>
      </c>
      <c r="O18" s="30">
        <f t="shared" si="5"/>
        <v>777.65076181058544</v>
      </c>
      <c r="P18" s="30">
        <f t="shared" si="5"/>
        <v>777.65076181058544</v>
      </c>
      <c r="Q18" s="30">
        <f t="shared" si="5"/>
        <v>777.65076181058544</v>
      </c>
      <c r="R18" s="30">
        <f t="shared" si="5"/>
        <v>777.65076181058544</v>
      </c>
      <c r="S18" s="30">
        <f t="shared" si="5"/>
        <v>777.65076181058544</v>
      </c>
      <c r="T18" s="30">
        <f t="shared" si="5"/>
        <v>777.65076181058544</v>
      </c>
      <c r="U18" s="30">
        <f t="shared" si="5"/>
        <v>777.65076181058544</v>
      </c>
      <c r="V18" s="30">
        <f t="shared" si="5"/>
        <v>777.65076181058544</v>
      </c>
      <c r="W18" s="30">
        <f t="shared" si="5"/>
        <v>777.65076181058544</v>
      </c>
      <c r="AI18" s="32"/>
      <c r="AJ18" s="15"/>
    </row>
    <row r="19" spans="2:36" ht="4.5" customHeight="1" thickBot="1">
      <c r="B19" s="34"/>
      <c r="C19" s="33"/>
      <c r="D19" s="33"/>
      <c r="E19" s="33" t="s">
        <v>15</v>
      </c>
      <c r="F19" s="33" t="s">
        <v>15</v>
      </c>
      <c r="G19" s="33"/>
      <c r="H19" s="33"/>
      <c r="I19" s="33"/>
      <c r="J19" s="33"/>
      <c r="K19" s="33" t="s">
        <v>15</v>
      </c>
      <c r="L19" s="33" t="s">
        <v>15</v>
      </c>
      <c r="M19" s="33"/>
      <c r="N19" s="33" t="s">
        <v>15</v>
      </c>
      <c r="O19" s="33" t="s">
        <v>15</v>
      </c>
      <c r="P19" s="33"/>
      <c r="Q19" s="33"/>
      <c r="R19" s="33"/>
      <c r="S19" s="33"/>
      <c r="T19" s="33"/>
      <c r="U19" s="33"/>
      <c r="V19" s="33"/>
      <c r="W19" s="33"/>
      <c r="AI19" s="33"/>
      <c r="AJ19" s="35"/>
    </row>
    <row r="21" spans="2:36">
      <c r="G21" s="7" t="s">
        <v>15</v>
      </c>
    </row>
    <row r="22" spans="2:36">
      <c r="G22" s="7" t="s">
        <v>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 enableFormatConditionsCalculation="0"/>
  <dimension ref="A2:AI292"/>
  <sheetViews>
    <sheetView tabSelected="1" topLeftCell="A64" workbookViewId="0">
      <selection activeCell="M79" sqref="M79:T79"/>
    </sheetView>
  </sheetViews>
  <sheetFormatPr baseColWidth="10" defaultRowHeight="15" x14ac:dyDescent="0"/>
  <cols>
    <col min="1" max="1" width="12.6640625" bestFit="1" customWidth="1"/>
  </cols>
  <sheetData>
    <row r="2" spans="1:35" ht="17">
      <c r="A2" s="36"/>
    </row>
    <row r="3" spans="1:35" ht="17">
      <c r="C3" s="37"/>
    </row>
    <row r="5" spans="1:35" ht="16">
      <c r="B5" s="1" t="s">
        <v>5</v>
      </c>
      <c r="C5" s="1"/>
      <c r="D5" s="1"/>
      <c r="E5" s="2"/>
      <c r="F5" s="2"/>
    </row>
    <row r="6" spans="1:35" ht="16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2" t="s">
        <v>23</v>
      </c>
      <c r="H6" s="1" t="s">
        <v>26</v>
      </c>
      <c r="I6" s="1" t="s">
        <v>24</v>
      </c>
      <c r="J6" s="1" t="s">
        <v>25</v>
      </c>
    </row>
    <row r="7" spans="1:35" ht="16">
      <c r="A7">
        <f>MIN(B7:F7)</f>
        <v>1</v>
      </c>
      <c r="B7" s="4">
        <v>2.072139303482587</v>
      </c>
      <c r="C7" s="4">
        <v>1.5124378109452734</v>
      </c>
      <c r="D7" s="4">
        <v>1</v>
      </c>
      <c r="E7" s="4">
        <v>1.7313432835820892</v>
      </c>
      <c r="F7" s="4">
        <v>4.5298507462686564</v>
      </c>
      <c r="G7" s="2">
        <f t="shared" ref="G7:G25" si="0">MAX(B7:F7)-MIN(B7:F7)</f>
        <v>3.5298507462686564</v>
      </c>
      <c r="H7">
        <f t="shared" ref="H7:H25" si="1">$G$26</f>
        <v>6.191357512126336</v>
      </c>
      <c r="I7">
        <f>H7*2.114</f>
        <v>13.088529780635074</v>
      </c>
      <c r="J7">
        <v>0</v>
      </c>
      <c r="AG7" s="1"/>
      <c r="AH7" s="1"/>
      <c r="AI7" s="1"/>
    </row>
    <row r="8" spans="1:35">
      <c r="A8">
        <f t="shared" ref="A8:A25" si="2">MIN(B8:F8)</f>
        <v>1</v>
      </c>
      <c r="B8" s="4">
        <v>1.8716577540106951</v>
      </c>
      <c r="C8" s="4">
        <v>1.446524064171123</v>
      </c>
      <c r="D8" s="4">
        <v>1</v>
      </c>
      <c r="E8" s="4">
        <v>1.6443850267379678</v>
      </c>
      <c r="F8" s="4">
        <v>3.0614973262032086</v>
      </c>
      <c r="G8" s="2">
        <f t="shared" si="0"/>
        <v>2.0614973262032086</v>
      </c>
      <c r="H8">
        <f t="shared" si="1"/>
        <v>6.191357512126336</v>
      </c>
      <c r="I8">
        <f t="shared" ref="I8:I24" si="3">H8*2.114</f>
        <v>13.088529780635074</v>
      </c>
      <c r="J8">
        <v>0</v>
      </c>
    </row>
    <row r="9" spans="1:35">
      <c r="A9">
        <f t="shared" si="2"/>
        <v>1</v>
      </c>
      <c r="B9" s="4">
        <v>1.8650442477876106</v>
      </c>
      <c r="C9" s="4">
        <v>1.2101769911504425</v>
      </c>
      <c r="D9" s="4">
        <v>1</v>
      </c>
      <c r="E9" s="4">
        <v>1.3849557522123894</v>
      </c>
      <c r="F9" s="4">
        <v>2.9026548672566372</v>
      </c>
      <c r="G9" s="2">
        <f t="shared" si="0"/>
        <v>1.9026548672566372</v>
      </c>
      <c r="H9">
        <f t="shared" si="1"/>
        <v>6.191357512126336</v>
      </c>
      <c r="I9">
        <f t="shared" si="3"/>
        <v>13.088529780635074</v>
      </c>
      <c r="J9">
        <v>0</v>
      </c>
    </row>
    <row r="10" spans="1:35">
      <c r="A10">
        <f t="shared" si="2"/>
        <v>1</v>
      </c>
      <c r="B10" s="38">
        <v>1.752941176470588</v>
      </c>
      <c r="C10" s="38">
        <v>1.1926470588235294</v>
      </c>
      <c r="D10" s="38">
        <v>1</v>
      </c>
      <c r="E10" s="38">
        <v>1.7823529411764705</v>
      </c>
      <c r="F10" s="38">
        <v>9.6661764705882351</v>
      </c>
      <c r="G10" s="2">
        <f t="shared" si="0"/>
        <v>8.6661764705882351</v>
      </c>
      <c r="H10">
        <f t="shared" si="1"/>
        <v>6.191357512126336</v>
      </c>
      <c r="I10">
        <f t="shared" si="3"/>
        <v>13.088529780635074</v>
      </c>
      <c r="J10">
        <v>0</v>
      </c>
    </row>
    <row r="11" spans="1:35">
      <c r="A11">
        <f t="shared" si="2"/>
        <v>1</v>
      </c>
      <c r="B11" s="38">
        <v>1.9127625201938609</v>
      </c>
      <c r="C11" s="38">
        <v>1.18578352180937</v>
      </c>
      <c r="D11" s="38">
        <v>1</v>
      </c>
      <c r="E11" s="38">
        <v>1.247172859450727</v>
      </c>
      <c r="F11" s="38">
        <v>6.7932148626817446</v>
      </c>
      <c r="G11" s="2">
        <f t="shared" si="0"/>
        <v>5.7932148626817446</v>
      </c>
      <c r="H11">
        <f t="shared" si="1"/>
        <v>6.191357512126336</v>
      </c>
      <c r="I11">
        <f t="shared" si="3"/>
        <v>13.088529780635074</v>
      </c>
      <c r="J11">
        <v>0</v>
      </c>
    </row>
    <row r="12" spans="1:35">
      <c r="A12">
        <f t="shared" si="2"/>
        <v>1</v>
      </c>
      <c r="B12" s="38">
        <v>1.7149028077753781</v>
      </c>
      <c r="C12" s="38">
        <v>1</v>
      </c>
      <c r="D12" s="38">
        <v>2.8986081113510922</v>
      </c>
      <c r="E12" s="38">
        <v>2.7581593472522199</v>
      </c>
      <c r="F12" s="38">
        <v>7.661987041036717</v>
      </c>
      <c r="G12" s="2">
        <f t="shared" si="0"/>
        <v>6.661987041036717</v>
      </c>
      <c r="H12">
        <f t="shared" si="1"/>
        <v>6.191357512126336</v>
      </c>
      <c r="I12">
        <f t="shared" si="3"/>
        <v>13.088529780635074</v>
      </c>
      <c r="J12">
        <v>0</v>
      </c>
    </row>
    <row r="13" spans="1:35">
      <c r="A13">
        <f t="shared" si="2"/>
        <v>1</v>
      </c>
      <c r="B13" s="38">
        <v>1.9135021097046414</v>
      </c>
      <c r="C13" s="38">
        <v>1.4261603375527427</v>
      </c>
      <c r="D13" s="38">
        <v>1</v>
      </c>
      <c r="E13" s="38">
        <v>1.4198312236286921</v>
      </c>
      <c r="F13" s="38">
        <v>3.70253164556962</v>
      </c>
      <c r="G13" s="2">
        <f t="shared" si="0"/>
        <v>2.70253164556962</v>
      </c>
      <c r="H13">
        <f t="shared" si="1"/>
        <v>6.191357512126336</v>
      </c>
      <c r="I13">
        <f t="shared" si="3"/>
        <v>13.088529780635074</v>
      </c>
      <c r="J13">
        <v>0</v>
      </c>
    </row>
    <row r="14" spans="1:35">
      <c r="A14">
        <f t="shared" si="2"/>
        <v>1</v>
      </c>
      <c r="B14" s="38">
        <v>1.9040511727078893</v>
      </c>
      <c r="C14" s="38">
        <v>1.4179104477611941</v>
      </c>
      <c r="D14" s="38">
        <v>1</v>
      </c>
      <c r="E14" s="38">
        <v>1.3326226012793179</v>
      </c>
      <c r="F14" s="38">
        <v>2.3262260127931769</v>
      </c>
      <c r="G14" s="2">
        <f t="shared" si="0"/>
        <v>1.3262260127931769</v>
      </c>
      <c r="H14">
        <f t="shared" si="1"/>
        <v>6.191357512126336</v>
      </c>
      <c r="I14">
        <f t="shared" si="3"/>
        <v>13.088529780635074</v>
      </c>
      <c r="J14">
        <v>0</v>
      </c>
    </row>
    <row r="15" spans="1:35">
      <c r="A15">
        <f t="shared" si="2"/>
        <v>1</v>
      </c>
      <c r="B15" s="4">
        <v>2.2075</v>
      </c>
      <c r="C15" s="4">
        <v>1.4549999999999998</v>
      </c>
      <c r="D15" s="4">
        <v>1</v>
      </c>
      <c r="E15" s="4">
        <v>1.3800000000000001</v>
      </c>
      <c r="F15" s="4">
        <v>2.2475000000000001</v>
      </c>
      <c r="G15" s="2">
        <f t="shared" si="0"/>
        <v>1.2475000000000001</v>
      </c>
      <c r="H15">
        <f t="shared" si="1"/>
        <v>6.191357512126336</v>
      </c>
      <c r="I15">
        <f t="shared" si="3"/>
        <v>13.088529780635074</v>
      </c>
      <c r="J15">
        <v>0</v>
      </c>
    </row>
    <row r="16" spans="1:35">
      <c r="A16">
        <f t="shared" si="2"/>
        <v>1</v>
      </c>
      <c r="B16" s="4">
        <v>1.6363636363636362</v>
      </c>
      <c r="C16" s="4">
        <v>1.3863636363636362</v>
      </c>
      <c r="D16" s="4">
        <v>1</v>
      </c>
      <c r="E16" s="4">
        <v>1.2886363636363636</v>
      </c>
      <c r="F16" s="4">
        <v>1.3954545454545455</v>
      </c>
      <c r="G16" s="2">
        <f t="shared" si="0"/>
        <v>0.63636363636363624</v>
      </c>
      <c r="H16">
        <f t="shared" si="1"/>
        <v>6.191357512126336</v>
      </c>
      <c r="I16">
        <f t="shared" si="3"/>
        <v>13.088529780635074</v>
      </c>
      <c r="J16">
        <v>0</v>
      </c>
    </row>
    <row r="17" spans="1:10">
      <c r="A17">
        <f t="shared" si="2"/>
        <v>1</v>
      </c>
      <c r="B17" s="4">
        <v>1.6796116504854368</v>
      </c>
      <c r="C17" s="4">
        <v>1.3276699029126215</v>
      </c>
      <c r="D17" s="4">
        <v>1</v>
      </c>
      <c r="E17" s="4">
        <v>1.3883495145631068</v>
      </c>
      <c r="F17" s="4">
        <v>2.0728155339805827</v>
      </c>
      <c r="G17" s="2">
        <f t="shared" si="0"/>
        <v>1.0728155339805827</v>
      </c>
      <c r="H17">
        <f t="shared" si="1"/>
        <v>6.191357512126336</v>
      </c>
      <c r="I17">
        <f t="shared" si="3"/>
        <v>13.088529780635074</v>
      </c>
      <c r="J17">
        <v>0</v>
      </c>
    </row>
    <row r="18" spans="1:10">
      <c r="A18">
        <f t="shared" si="2"/>
        <v>1</v>
      </c>
      <c r="B18" s="38">
        <v>1.5271317829457365</v>
      </c>
      <c r="C18" s="38">
        <v>1.2306201550387597</v>
      </c>
      <c r="D18" s="38">
        <v>1</v>
      </c>
      <c r="E18" s="38">
        <v>1.1996124031007751</v>
      </c>
      <c r="F18" s="38">
        <v>2.3565891472868215</v>
      </c>
      <c r="G18" s="2">
        <f t="shared" si="0"/>
        <v>1.3565891472868215</v>
      </c>
      <c r="H18">
        <f t="shared" si="1"/>
        <v>6.191357512126336</v>
      </c>
      <c r="I18">
        <f t="shared" si="3"/>
        <v>13.088529780635074</v>
      </c>
      <c r="J18">
        <v>0</v>
      </c>
    </row>
    <row r="19" spans="1:10">
      <c r="A19">
        <f t="shared" si="2"/>
        <v>1</v>
      </c>
      <c r="B19" s="38">
        <v>1.8791469194312798</v>
      </c>
      <c r="C19" s="38">
        <v>1.3056872037914693</v>
      </c>
      <c r="D19" s="38">
        <v>1</v>
      </c>
      <c r="E19" s="38">
        <v>1.3981042654028435</v>
      </c>
      <c r="F19" s="38">
        <v>2.971563981042654</v>
      </c>
      <c r="G19" s="2">
        <f t="shared" si="0"/>
        <v>1.971563981042654</v>
      </c>
      <c r="H19">
        <f t="shared" si="1"/>
        <v>6.191357512126336</v>
      </c>
      <c r="I19">
        <f t="shared" si="3"/>
        <v>13.088529780635074</v>
      </c>
      <c r="J19">
        <v>0</v>
      </c>
    </row>
    <row r="20" spans="1:10">
      <c r="A20">
        <f t="shared" si="2"/>
        <v>1</v>
      </c>
      <c r="B20" s="38">
        <v>2.087136929460581</v>
      </c>
      <c r="C20" s="38">
        <v>1.5435684647302905</v>
      </c>
      <c r="D20" s="38">
        <v>1</v>
      </c>
      <c r="E20" s="38">
        <v>1.8153526970954357</v>
      </c>
      <c r="F20" s="38">
        <v>10.267634854771785</v>
      </c>
      <c r="G20" s="2">
        <f t="shared" si="0"/>
        <v>9.2676348547717851</v>
      </c>
      <c r="H20">
        <f t="shared" si="1"/>
        <v>6.191357512126336</v>
      </c>
      <c r="I20">
        <f t="shared" si="3"/>
        <v>13.088529780635074</v>
      </c>
      <c r="J20">
        <v>0</v>
      </c>
    </row>
    <row r="21" spans="1:10">
      <c r="A21">
        <f t="shared" si="2"/>
        <v>1</v>
      </c>
      <c r="B21" s="38">
        <v>2.0022026431718061</v>
      </c>
      <c r="C21" s="38">
        <v>1.4008810572687225</v>
      </c>
      <c r="D21" s="38">
        <v>1</v>
      </c>
      <c r="E21" s="38">
        <v>1.6123348017621144</v>
      </c>
      <c r="F21" s="38">
        <v>5.0066079295154182</v>
      </c>
      <c r="G21" s="2">
        <f t="shared" si="0"/>
        <v>4.0066079295154182</v>
      </c>
      <c r="H21">
        <f t="shared" si="1"/>
        <v>6.191357512126336</v>
      </c>
      <c r="I21">
        <f>H21*2.114</f>
        <v>13.088529780635074</v>
      </c>
      <c r="J21">
        <v>0</v>
      </c>
    </row>
    <row r="22" spans="1:10">
      <c r="A22">
        <f t="shared" si="2"/>
        <v>1</v>
      </c>
      <c r="B22" s="38">
        <v>1.8256410256410256</v>
      </c>
      <c r="C22" s="38">
        <v>1.4205128205128206</v>
      </c>
      <c r="D22" s="38">
        <v>1</v>
      </c>
      <c r="E22" s="38">
        <v>1.3564102564102565</v>
      </c>
      <c r="F22" s="38">
        <v>1.6641025641025642</v>
      </c>
      <c r="G22" s="2">
        <f t="shared" si="0"/>
        <v>0.82564102564102559</v>
      </c>
      <c r="H22">
        <f t="shared" si="1"/>
        <v>6.191357512126336</v>
      </c>
      <c r="I22">
        <f t="shared" si="3"/>
        <v>13.088529780635074</v>
      </c>
      <c r="J22">
        <v>0</v>
      </c>
    </row>
    <row r="23" spans="1:10">
      <c r="A23">
        <f t="shared" si="2"/>
        <v>1</v>
      </c>
      <c r="B23" s="38">
        <v>1.7956989247311825</v>
      </c>
      <c r="C23" s="38">
        <v>1.275268817204301</v>
      </c>
      <c r="D23" s="38">
        <v>1</v>
      </c>
      <c r="E23" s="38">
        <v>1.3333333333333333</v>
      </c>
      <c r="F23" s="38">
        <v>2.6924731182795698</v>
      </c>
      <c r="G23" s="2">
        <f t="shared" si="0"/>
        <v>1.6924731182795698</v>
      </c>
      <c r="H23">
        <f t="shared" si="1"/>
        <v>6.191357512126336</v>
      </c>
      <c r="I23">
        <f t="shared" si="3"/>
        <v>13.088529780635074</v>
      </c>
      <c r="J23">
        <v>0</v>
      </c>
    </row>
    <row r="24" spans="1:10">
      <c r="A24">
        <f t="shared" si="2"/>
        <v>1</v>
      </c>
      <c r="B24" s="38">
        <v>1.709832134292566</v>
      </c>
      <c r="C24" s="38">
        <v>1.261390887290168</v>
      </c>
      <c r="D24" s="38">
        <v>1</v>
      </c>
      <c r="E24" s="38">
        <v>1.5299760191846523</v>
      </c>
      <c r="F24" s="38">
        <v>3.0743405275779376</v>
      </c>
      <c r="G24" s="2">
        <f t="shared" si="0"/>
        <v>2.0743405275779376</v>
      </c>
      <c r="H24">
        <f t="shared" si="1"/>
        <v>6.191357512126336</v>
      </c>
      <c r="I24">
        <f t="shared" si="3"/>
        <v>13.088529780635074</v>
      </c>
      <c r="J24">
        <v>0</v>
      </c>
    </row>
    <row r="25" spans="1:10">
      <c r="A25">
        <f t="shared" si="2"/>
        <v>1</v>
      </c>
      <c r="B25" s="39">
        <v>1.9067759078830826</v>
      </c>
      <c r="C25" s="39">
        <v>1</v>
      </c>
      <c r="D25" s="39">
        <v>2.3759964570416297</v>
      </c>
      <c r="E25" s="39">
        <v>3.3188662533215232</v>
      </c>
      <c r="F25" s="39">
        <v>61.840124003542954</v>
      </c>
      <c r="G25" s="46">
        <f t="shared" si="0"/>
        <v>60.840124003542954</v>
      </c>
      <c r="H25" s="42">
        <f t="shared" si="1"/>
        <v>6.191357512126336</v>
      </c>
      <c r="I25" s="42">
        <f>H25*2.114</f>
        <v>13.088529780635074</v>
      </c>
      <c r="J25">
        <v>0</v>
      </c>
    </row>
    <row r="26" spans="1:10">
      <c r="B26" s="43"/>
      <c r="C26" s="43"/>
      <c r="D26" s="43"/>
      <c r="E26" s="43"/>
      <c r="F26" s="43"/>
      <c r="G26" s="2">
        <f>AVERAGE(G7:G25)</f>
        <v>6.191357512126336</v>
      </c>
      <c r="H26" s="2"/>
    </row>
    <row r="27" spans="1:10">
      <c r="B27" s="38"/>
      <c r="C27" s="38"/>
      <c r="D27" s="38"/>
      <c r="E27" s="38"/>
      <c r="F27" s="38"/>
      <c r="G27" s="2"/>
    </row>
    <row r="28" spans="1:10" ht="16">
      <c r="B28" s="44" t="s">
        <v>6</v>
      </c>
      <c r="C28" s="44"/>
      <c r="D28" s="44"/>
      <c r="E28" s="43"/>
      <c r="F28" s="43"/>
    </row>
    <row r="29" spans="1:10" ht="16">
      <c r="B29" s="44" t="s">
        <v>0</v>
      </c>
      <c r="C29" s="44" t="s">
        <v>1</v>
      </c>
      <c r="D29" s="44" t="s">
        <v>2</v>
      </c>
      <c r="E29" s="44" t="s">
        <v>3</v>
      </c>
      <c r="F29" s="45" t="s">
        <v>4</v>
      </c>
      <c r="G29" s="2" t="s">
        <v>23</v>
      </c>
      <c r="H29" s="1" t="s">
        <v>26</v>
      </c>
      <c r="I29" s="1" t="s">
        <v>24</v>
      </c>
      <c r="J29" s="1" t="s">
        <v>25</v>
      </c>
    </row>
    <row r="30" spans="1:10">
      <c r="A30">
        <f>MIN(B30:F30)</f>
        <v>1</v>
      </c>
      <c r="B30" s="40">
        <v>1.8779220779220778</v>
      </c>
      <c r="C30" s="40">
        <v>1.5012987012987011</v>
      </c>
      <c r="D30" s="40">
        <v>1</v>
      </c>
      <c r="E30" s="40">
        <v>1.2545454545454544</v>
      </c>
      <c r="F30" s="40">
        <v>3.2883116883116883</v>
      </c>
      <c r="G30" s="2">
        <f t="shared" ref="G30:G61" si="4">MAX(B30:F30)-MIN(B30:F30)</f>
        <v>2.2883116883116883</v>
      </c>
      <c r="H30">
        <f t="shared" ref="H30:H61" si="5">$G$81</f>
        <v>20.63724744277615</v>
      </c>
      <c r="I30">
        <f>H30*2.114</f>
        <v>43.627141094028779</v>
      </c>
      <c r="J30">
        <v>0</v>
      </c>
    </row>
    <row r="31" spans="1:10">
      <c r="A31">
        <f t="shared" ref="A31:A80" si="6">MIN(B31:F31)</f>
        <v>1</v>
      </c>
      <c r="B31" s="40">
        <v>1.4346733668341707</v>
      </c>
      <c r="C31" s="40">
        <v>1.1909547738693467</v>
      </c>
      <c r="D31" s="40">
        <v>1</v>
      </c>
      <c r="E31" s="40">
        <v>1.1884422110552764</v>
      </c>
      <c r="F31" s="40">
        <v>1.07286432160804</v>
      </c>
      <c r="G31" s="2">
        <f t="shared" si="4"/>
        <v>0.43467336683417068</v>
      </c>
      <c r="H31">
        <f t="shared" si="5"/>
        <v>20.63724744277615</v>
      </c>
      <c r="I31">
        <f t="shared" ref="I31:I80" si="7">H31*2.114</f>
        <v>43.627141094028779</v>
      </c>
      <c r="J31">
        <v>0</v>
      </c>
    </row>
    <row r="32" spans="1:10">
      <c r="A32">
        <f t="shared" si="6"/>
        <v>1</v>
      </c>
      <c r="B32" s="40">
        <v>1.7336561743341405</v>
      </c>
      <c r="C32" s="40">
        <v>1.2978208232445523</v>
      </c>
      <c r="D32" s="40">
        <v>1</v>
      </c>
      <c r="E32" s="40">
        <v>1.331719128329298</v>
      </c>
      <c r="F32" s="40">
        <v>2.8401937046004844</v>
      </c>
      <c r="G32" s="2">
        <f t="shared" si="4"/>
        <v>1.8401937046004844</v>
      </c>
      <c r="H32">
        <f t="shared" si="5"/>
        <v>20.63724744277615</v>
      </c>
      <c r="I32">
        <f t="shared" si="7"/>
        <v>43.627141094028779</v>
      </c>
      <c r="J32">
        <v>0</v>
      </c>
    </row>
    <row r="33" spans="1:10">
      <c r="A33">
        <f t="shared" si="6"/>
        <v>1</v>
      </c>
      <c r="B33" s="41">
        <v>1</v>
      </c>
      <c r="C33" s="41">
        <v>1.5971812064436421</v>
      </c>
      <c r="D33" s="41">
        <v>1.677146181434346</v>
      </c>
      <c r="E33" s="41">
        <v>2.7858988352984921</v>
      </c>
      <c r="F33" s="41">
        <v>148.20187839604648</v>
      </c>
      <c r="G33" s="46">
        <f t="shared" si="4"/>
        <v>147.20187839604648</v>
      </c>
      <c r="H33" s="42">
        <f t="shared" si="5"/>
        <v>20.63724744277615</v>
      </c>
      <c r="I33" s="42">
        <f t="shared" si="7"/>
        <v>43.627141094028779</v>
      </c>
      <c r="J33">
        <v>0</v>
      </c>
    </row>
    <row r="34" spans="1:10">
      <c r="A34">
        <f t="shared" si="6"/>
        <v>1</v>
      </c>
      <c r="B34" s="40">
        <v>1.6143617021276595</v>
      </c>
      <c r="C34" s="40">
        <v>1.4800531914893618</v>
      </c>
      <c r="D34" s="40">
        <v>1</v>
      </c>
      <c r="E34" s="40">
        <v>2.0119680851063828</v>
      </c>
      <c r="F34" s="40">
        <v>19.706117021276597</v>
      </c>
      <c r="G34" s="2">
        <f t="shared" si="4"/>
        <v>18.706117021276597</v>
      </c>
      <c r="H34">
        <f t="shared" si="5"/>
        <v>20.63724744277615</v>
      </c>
      <c r="I34">
        <f t="shared" si="7"/>
        <v>43.627141094028779</v>
      </c>
      <c r="J34">
        <v>0</v>
      </c>
    </row>
    <row r="35" spans="1:10">
      <c r="A35">
        <f t="shared" si="6"/>
        <v>1</v>
      </c>
      <c r="B35" s="40">
        <v>2.0558375634517767</v>
      </c>
      <c r="C35" s="40">
        <v>1.8197969543147208</v>
      </c>
      <c r="D35" s="40">
        <v>1</v>
      </c>
      <c r="E35" s="40">
        <v>2.4340101522842641</v>
      </c>
      <c r="F35" s="40">
        <v>43.234348561759731</v>
      </c>
      <c r="G35" s="2">
        <f t="shared" si="4"/>
        <v>42.234348561759731</v>
      </c>
      <c r="H35">
        <f t="shared" si="5"/>
        <v>20.63724744277615</v>
      </c>
      <c r="I35">
        <f t="shared" si="7"/>
        <v>43.627141094028779</v>
      </c>
      <c r="J35">
        <v>0</v>
      </c>
    </row>
    <row r="36" spans="1:10">
      <c r="A36">
        <f t="shared" si="6"/>
        <v>1</v>
      </c>
      <c r="B36" s="40">
        <v>1.5114155251141552</v>
      </c>
      <c r="C36" s="40">
        <v>1.3127853881278537</v>
      </c>
      <c r="D36" s="40">
        <v>1</v>
      </c>
      <c r="E36" s="40">
        <v>1.0936073059360729</v>
      </c>
      <c r="F36" s="40">
        <v>3.2990867579908678</v>
      </c>
      <c r="G36" s="2">
        <f t="shared" si="4"/>
        <v>2.2990867579908678</v>
      </c>
      <c r="H36">
        <f t="shared" si="5"/>
        <v>20.63724744277615</v>
      </c>
      <c r="I36">
        <f t="shared" si="7"/>
        <v>43.627141094028779</v>
      </c>
      <c r="J36">
        <v>0</v>
      </c>
    </row>
    <row r="37" spans="1:10">
      <c r="A37">
        <f t="shared" si="6"/>
        <v>1</v>
      </c>
      <c r="B37" s="40">
        <v>1.8955916473317864</v>
      </c>
      <c r="C37" s="40">
        <v>1.197215777262181</v>
      </c>
      <c r="D37" s="40">
        <v>1</v>
      </c>
      <c r="E37" s="40">
        <v>1.2714617169373552</v>
      </c>
      <c r="F37" s="40">
        <v>2.5638051044083525</v>
      </c>
      <c r="G37" s="2">
        <f t="shared" si="4"/>
        <v>1.5638051044083525</v>
      </c>
      <c r="H37">
        <f t="shared" si="5"/>
        <v>20.63724744277615</v>
      </c>
      <c r="I37">
        <f t="shared" si="7"/>
        <v>43.627141094028779</v>
      </c>
      <c r="J37">
        <v>0</v>
      </c>
    </row>
    <row r="38" spans="1:10">
      <c r="A38">
        <f t="shared" si="6"/>
        <v>1</v>
      </c>
      <c r="B38" s="40">
        <v>2.1236897274633124</v>
      </c>
      <c r="C38" s="40">
        <v>2.041928721174004</v>
      </c>
      <c r="D38" s="40">
        <v>1</v>
      </c>
      <c r="E38" s="40">
        <v>1.7966457023060798</v>
      </c>
      <c r="F38" s="40">
        <v>5.2557651991614263</v>
      </c>
      <c r="G38" s="2">
        <f t="shared" si="4"/>
        <v>4.2557651991614263</v>
      </c>
      <c r="H38">
        <f t="shared" si="5"/>
        <v>20.63724744277615</v>
      </c>
      <c r="I38">
        <f t="shared" si="7"/>
        <v>43.627141094028779</v>
      </c>
      <c r="J38">
        <v>0</v>
      </c>
    </row>
    <row r="39" spans="1:10">
      <c r="A39">
        <f t="shared" si="6"/>
        <v>1</v>
      </c>
      <c r="B39" s="40">
        <v>1.5049999999999999</v>
      </c>
      <c r="C39" s="40">
        <v>1</v>
      </c>
      <c r="D39" s="40">
        <v>1.8087500000000001</v>
      </c>
      <c r="E39" s="40">
        <v>1.7462499999999999</v>
      </c>
      <c r="F39" s="40">
        <v>6.5424999999999995</v>
      </c>
      <c r="G39" s="2">
        <f t="shared" si="4"/>
        <v>5.5424999999999995</v>
      </c>
      <c r="H39">
        <f t="shared" si="5"/>
        <v>20.63724744277615</v>
      </c>
      <c r="I39">
        <f t="shared" si="7"/>
        <v>43.627141094028779</v>
      </c>
      <c r="J39">
        <v>0</v>
      </c>
    </row>
    <row r="40" spans="1:10">
      <c r="A40">
        <f t="shared" si="6"/>
        <v>1</v>
      </c>
      <c r="B40" s="42">
        <v>1.1411315956770502</v>
      </c>
      <c r="C40" s="42">
        <v>2.7139224411951686</v>
      </c>
      <c r="D40" s="42">
        <v>1</v>
      </c>
      <c r="E40" s="42">
        <v>3.6325492689129057</v>
      </c>
      <c r="F40" s="42">
        <v>258.94914176732357</v>
      </c>
      <c r="G40" s="46">
        <f t="shared" si="4"/>
        <v>257.94914176732357</v>
      </c>
      <c r="H40" s="42">
        <f t="shared" si="5"/>
        <v>20.63724744277615</v>
      </c>
      <c r="I40" s="42">
        <f t="shared" si="7"/>
        <v>43.627141094028779</v>
      </c>
      <c r="J40">
        <v>0</v>
      </c>
    </row>
    <row r="41" spans="1:10">
      <c r="A41">
        <f t="shared" si="6"/>
        <v>1</v>
      </c>
      <c r="B41" s="42">
        <v>1.2882205513784462</v>
      </c>
      <c r="C41" s="42">
        <v>2.9492481203007515</v>
      </c>
      <c r="D41" s="42">
        <v>1</v>
      </c>
      <c r="E41" s="42">
        <v>3.3602756892230579</v>
      </c>
      <c r="F41" s="42">
        <v>261.36466165413532</v>
      </c>
      <c r="G41" s="46">
        <f t="shared" si="4"/>
        <v>260.36466165413532</v>
      </c>
      <c r="H41" s="42">
        <f t="shared" si="5"/>
        <v>20.63724744277615</v>
      </c>
      <c r="I41" s="42">
        <f t="shared" si="7"/>
        <v>43.627141094028779</v>
      </c>
      <c r="J41">
        <v>0</v>
      </c>
    </row>
    <row r="42" spans="1:10">
      <c r="A42">
        <f t="shared" si="6"/>
        <v>1</v>
      </c>
      <c r="B42" s="42">
        <v>1</v>
      </c>
      <c r="C42" s="42">
        <v>1.0599187542315502</v>
      </c>
      <c r="D42" s="42">
        <v>1.8693297224102912</v>
      </c>
      <c r="E42" s="42">
        <v>2.3935341909275558</v>
      </c>
      <c r="F42" s="42">
        <v>50.305687203791472</v>
      </c>
      <c r="G42" s="46">
        <f t="shared" si="4"/>
        <v>49.305687203791472</v>
      </c>
      <c r="H42" s="42">
        <f t="shared" si="5"/>
        <v>20.63724744277615</v>
      </c>
      <c r="I42" s="42">
        <f t="shared" si="7"/>
        <v>43.627141094028779</v>
      </c>
      <c r="J42">
        <v>0</v>
      </c>
    </row>
    <row r="43" spans="1:10">
      <c r="A43">
        <f t="shared" si="6"/>
        <v>1</v>
      </c>
      <c r="B43" s="40">
        <v>1.9152173913043478</v>
      </c>
      <c r="C43" s="40">
        <v>1.5282608695652173</v>
      </c>
      <c r="D43" s="40">
        <v>1</v>
      </c>
      <c r="E43" s="40">
        <v>1.3673913043478261</v>
      </c>
      <c r="F43" s="40">
        <v>4.8478260869565215</v>
      </c>
      <c r="G43" s="2">
        <f t="shared" si="4"/>
        <v>3.8478260869565215</v>
      </c>
      <c r="H43">
        <f t="shared" si="5"/>
        <v>20.63724744277615</v>
      </c>
      <c r="I43">
        <f t="shared" si="7"/>
        <v>43.627141094028779</v>
      </c>
      <c r="J43">
        <v>0</v>
      </c>
    </row>
    <row r="44" spans="1:10">
      <c r="A44">
        <f t="shared" si="6"/>
        <v>1</v>
      </c>
      <c r="B44" s="40">
        <v>1.6894117647058824</v>
      </c>
      <c r="C44" s="40">
        <v>1.131764705882353</v>
      </c>
      <c r="D44" s="40">
        <v>1</v>
      </c>
      <c r="E44" s="40">
        <v>1.0964705882352943</v>
      </c>
      <c r="F44" s="40">
        <v>1.3082352941176472</v>
      </c>
      <c r="G44" s="2">
        <f t="shared" si="4"/>
        <v>0.68941176470588239</v>
      </c>
      <c r="H44">
        <f t="shared" si="5"/>
        <v>20.63724744277615</v>
      </c>
      <c r="I44">
        <f t="shared" si="7"/>
        <v>43.627141094028779</v>
      </c>
      <c r="J44">
        <v>0</v>
      </c>
    </row>
    <row r="45" spans="1:10">
      <c r="A45">
        <f t="shared" si="6"/>
        <v>1</v>
      </c>
      <c r="B45" s="40">
        <v>1.6951219512195121</v>
      </c>
      <c r="C45" s="40">
        <v>1.3951219512195121</v>
      </c>
      <c r="D45" s="40">
        <v>1</v>
      </c>
      <c r="E45" s="40">
        <v>1.2878048780487805</v>
      </c>
      <c r="F45" s="40">
        <v>4.8243902439024389</v>
      </c>
      <c r="G45" s="2">
        <f t="shared" si="4"/>
        <v>3.8243902439024389</v>
      </c>
      <c r="H45">
        <f t="shared" si="5"/>
        <v>20.63724744277615</v>
      </c>
      <c r="I45">
        <f t="shared" si="7"/>
        <v>43.627141094028779</v>
      </c>
      <c r="J45">
        <v>0</v>
      </c>
    </row>
    <row r="46" spans="1:10">
      <c r="A46">
        <f t="shared" si="6"/>
        <v>1</v>
      </c>
      <c r="B46" s="40">
        <v>2.2128712871287126</v>
      </c>
      <c r="C46" s="40">
        <v>1.423267326732673</v>
      </c>
      <c r="D46" s="40">
        <v>1</v>
      </c>
      <c r="E46" s="40">
        <v>1.4603960396039601</v>
      </c>
      <c r="F46" s="40">
        <v>2.5594059405940595</v>
      </c>
      <c r="G46" s="2">
        <f t="shared" si="4"/>
        <v>1.5594059405940595</v>
      </c>
      <c r="H46">
        <f t="shared" si="5"/>
        <v>20.63724744277615</v>
      </c>
      <c r="I46">
        <f t="shared" si="7"/>
        <v>43.627141094028779</v>
      </c>
      <c r="J46">
        <v>0</v>
      </c>
    </row>
    <row r="47" spans="1:10">
      <c r="A47">
        <f t="shared" si="6"/>
        <v>1</v>
      </c>
      <c r="B47" s="40">
        <v>1.6470588235294117</v>
      </c>
      <c r="C47" s="40">
        <v>1.3893557422969187</v>
      </c>
      <c r="D47" s="40">
        <v>1</v>
      </c>
      <c r="E47" s="40">
        <v>1.4257703081232493</v>
      </c>
      <c r="F47" s="40">
        <v>2.2184873949579833</v>
      </c>
      <c r="G47" s="2">
        <f t="shared" si="4"/>
        <v>1.2184873949579833</v>
      </c>
      <c r="H47">
        <f t="shared" si="5"/>
        <v>20.63724744277615</v>
      </c>
      <c r="I47">
        <f t="shared" si="7"/>
        <v>43.627141094028779</v>
      </c>
      <c r="J47">
        <v>0</v>
      </c>
    </row>
    <row r="48" spans="1:10">
      <c r="A48">
        <f t="shared" si="6"/>
        <v>1</v>
      </c>
      <c r="B48" s="40">
        <v>2.4579055441478443</v>
      </c>
      <c r="C48" s="40">
        <v>2.4250513347022591</v>
      </c>
      <c r="D48" s="40">
        <v>1</v>
      </c>
      <c r="E48" s="40">
        <v>1.4661190965092401</v>
      </c>
      <c r="F48" s="40">
        <v>4.1991786447638599</v>
      </c>
      <c r="G48" s="2">
        <f t="shared" si="4"/>
        <v>3.1991786447638599</v>
      </c>
      <c r="H48">
        <f t="shared" si="5"/>
        <v>20.63724744277615</v>
      </c>
      <c r="I48">
        <f t="shared" si="7"/>
        <v>43.627141094028779</v>
      </c>
      <c r="J48">
        <v>0</v>
      </c>
    </row>
    <row r="49" spans="1:20">
      <c r="A49">
        <f t="shared" si="6"/>
        <v>1</v>
      </c>
      <c r="B49" s="40">
        <v>1.3342579750346741</v>
      </c>
      <c r="C49" s="40">
        <v>1.013869625520111</v>
      </c>
      <c r="D49" s="40">
        <v>1</v>
      </c>
      <c r="E49" s="40">
        <v>1.3495145631067962</v>
      </c>
      <c r="F49" s="40">
        <v>19.134535367545077</v>
      </c>
      <c r="G49" s="2">
        <f t="shared" si="4"/>
        <v>18.134535367545077</v>
      </c>
      <c r="H49">
        <f t="shared" si="5"/>
        <v>20.63724744277615</v>
      </c>
      <c r="I49">
        <f t="shared" si="7"/>
        <v>43.627141094028779</v>
      </c>
      <c r="J49">
        <v>0</v>
      </c>
    </row>
    <row r="50" spans="1:20">
      <c r="A50">
        <f t="shared" si="6"/>
        <v>1</v>
      </c>
      <c r="B50" s="40">
        <v>1.8123324396782843</v>
      </c>
      <c r="C50" s="40">
        <v>1.5683646112600536</v>
      </c>
      <c r="D50" s="40">
        <v>1</v>
      </c>
      <c r="E50" s="40">
        <v>1.3190348525469169</v>
      </c>
      <c r="F50" s="40">
        <v>4.1903485254691688</v>
      </c>
      <c r="G50" s="2">
        <f t="shared" si="4"/>
        <v>3.1903485254691688</v>
      </c>
      <c r="H50">
        <f t="shared" si="5"/>
        <v>20.63724744277615</v>
      </c>
      <c r="I50">
        <f t="shared" si="7"/>
        <v>43.627141094028779</v>
      </c>
      <c r="J50">
        <v>0</v>
      </c>
    </row>
    <row r="51" spans="1:20">
      <c r="A51">
        <f t="shared" si="6"/>
        <v>1</v>
      </c>
      <c r="B51" s="40">
        <v>1.7734806629834252</v>
      </c>
      <c r="C51" s="40">
        <v>1.7053406998158378</v>
      </c>
      <c r="D51" s="40">
        <v>1</v>
      </c>
      <c r="E51" s="40">
        <v>1.5543278084714547</v>
      </c>
      <c r="F51" s="40">
        <v>12.756906077348065</v>
      </c>
      <c r="G51" s="2">
        <f t="shared" si="4"/>
        <v>11.756906077348065</v>
      </c>
      <c r="H51">
        <f t="shared" si="5"/>
        <v>20.63724744277615</v>
      </c>
      <c r="I51">
        <f t="shared" si="7"/>
        <v>43.627141094028779</v>
      </c>
      <c r="J51">
        <v>0</v>
      </c>
    </row>
    <row r="52" spans="1:20">
      <c r="A52">
        <f t="shared" si="6"/>
        <v>1</v>
      </c>
      <c r="B52" s="40">
        <v>1.5568445475638053</v>
      </c>
      <c r="C52" s="40">
        <v>1.3967517401392111</v>
      </c>
      <c r="D52" s="40">
        <v>1</v>
      </c>
      <c r="E52" s="40">
        <v>1.2366589327146174</v>
      </c>
      <c r="F52" s="40">
        <v>12.392111368909513</v>
      </c>
      <c r="G52" s="2">
        <f t="shared" si="4"/>
        <v>11.392111368909513</v>
      </c>
      <c r="H52">
        <f t="shared" si="5"/>
        <v>20.63724744277615</v>
      </c>
      <c r="I52">
        <f t="shared" si="7"/>
        <v>43.627141094028779</v>
      </c>
      <c r="J52">
        <v>0</v>
      </c>
    </row>
    <row r="53" spans="1:20">
      <c r="A53">
        <f t="shared" si="6"/>
        <v>1</v>
      </c>
      <c r="B53" s="40">
        <v>1.8510324483775809</v>
      </c>
      <c r="C53" s="40">
        <v>1</v>
      </c>
      <c r="D53" s="40">
        <v>1.0442477876106193</v>
      </c>
      <c r="E53" s="40">
        <v>1.5250737463126842</v>
      </c>
      <c r="F53" s="40">
        <v>13.843657817109143</v>
      </c>
      <c r="G53" s="2">
        <f t="shared" si="4"/>
        <v>12.843657817109143</v>
      </c>
      <c r="H53">
        <f t="shared" si="5"/>
        <v>20.63724744277615</v>
      </c>
      <c r="I53">
        <f t="shared" si="7"/>
        <v>43.627141094028779</v>
      </c>
      <c r="J53">
        <v>0</v>
      </c>
    </row>
    <row r="54" spans="1:20">
      <c r="A54">
        <f t="shared" si="6"/>
        <v>1</v>
      </c>
      <c r="B54" s="40">
        <v>1.9429347826086956</v>
      </c>
      <c r="C54" s="40">
        <v>1.4918478260869568</v>
      </c>
      <c r="D54" s="40">
        <v>1</v>
      </c>
      <c r="E54" s="40">
        <v>1.576086956521739</v>
      </c>
      <c r="F54" s="40">
        <v>2.3668478260869565</v>
      </c>
      <c r="G54" s="2">
        <f t="shared" si="4"/>
        <v>1.3668478260869565</v>
      </c>
      <c r="H54">
        <f t="shared" si="5"/>
        <v>20.63724744277615</v>
      </c>
      <c r="I54">
        <f t="shared" si="7"/>
        <v>43.627141094028779</v>
      </c>
      <c r="J54">
        <v>0</v>
      </c>
    </row>
    <row r="55" spans="1:20">
      <c r="A55">
        <f t="shared" si="6"/>
        <v>1</v>
      </c>
      <c r="B55" s="40">
        <v>1.8270270270270272</v>
      </c>
      <c r="C55" s="40">
        <v>1.3135135135135134</v>
      </c>
      <c r="D55" s="40">
        <v>1</v>
      </c>
      <c r="E55" s="40">
        <v>1.456756756756757</v>
      </c>
      <c r="F55" s="40">
        <v>1.7945945945945947</v>
      </c>
      <c r="G55" s="2">
        <f t="shared" si="4"/>
        <v>0.82702702702702724</v>
      </c>
      <c r="H55">
        <f t="shared" si="5"/>
        <v>20.63724744277615</v>
      </c>
      <c r="I55">
        <f t="shared" si="7"/>
        <v>43.627141094028779</v>
      </c>
      <c r="J55">
        <v>0</v>
      </c>
    </row>
    <row r="56" spans="1:20">
      <c r="A56">
        <f t="shared" si="6"/>
        <v>1</v>
      </c>
      <c r="B56" s="40">
        <v>1.5136314067611776</v>
      </c>
      <c r="C56" s="40">
        <v>1.0665212649945475</v>
      </c>
      <c r="D56" s="40">
        <v>1</v>
      </c>
      <c r="E56" s="40">
        <v>3.1035986913849509</v>
      </c>
      <c r="F56" s="40">
        <v>15.170119956379498</v>
      </c>
      <c r="G56" s="2">
        <f t="shared" si="4"/>
        <v>14.170119956379498</v>
      </c>
      <c r="H56">
        <f t="shared" si="5"/>
        <v>20.63724744277615</v>
      </c>
      <c r="I56">
        <f t="shared" si="7"/>
        <v>43.627141094028779</v>
      </c>
      <c r="J56">
        <v>0</v>
      </c>
    </row>
    <row r="57" spans="1:20">
      <c r="A57">
        <f t="shared" si="6"/>
        <v>1</v>
      </c>
      <c r="B57" s="40">
        <v>1.8255613126079449</v>
      </c>
      <c r="C57" s="40">
        <v>1.2815198618307428</v>
      </c>
      <c r="D57" s="40">
        <v>1</v>
      </c>
      <c r="E57" s="40">
        <v>1.226252158894646</v>
      </c>
      <c r="F57" s="40">
        <v>7.9067357512953382</v>
      </c>
      <c r="G57" s="2">
        <f t="shared" si="4"/>
        <v>6.9067357512953382</v>
      </c>
      <c r="H57">
        <f t="shared" si="5"/>
        <v>20.63724744277615</v>
      </c>
      <c r="I57">
        <f t="shared" si="7"/>
        <v>43.627141094028779</v>
      </c>
      <c r="J57">
        <v>0</v>
      </c>
    </row>
    <row r="58" spans="1:20">
      <c r="A58">
        <f t="shared" si="6"/>
        <v>1</v>
      </c>
      <c r="B58" s="40">
        <v>1.7051597051597052</v>
      </c>
      <c r="C58" s="40">
        <v>1.2653562653562656</v>
      </c>
      <c r="D58" s="40">
        <v>1</v>
      </c>
      <c r="E58" s="40">
        <v>1.3513513513513515</v>
      </c>
      <c r="F58" s="40">
        <v>2.6265356265356266</v>
      </c>
      <c r="G58" s="2">
        <f t="shared" si="4"/>
        <v>1.6265356265356266</v>
      </c>
      <c r="H58">
        <f t="shared" si="5"/>
        <v>20.63724744277615</v>
      </c>
      <c r="I58">
        <f t="shared" si="7"/>
        <v>43.627141094028779</v>
      </c>
      <c r="J58">
        <v>0</v>
      </c>
    </row>
    <row r="59" spans="1:20">
      <c r="A59">
        <f t="shared" si="6"/>
        <v>1</v>
      </c>
      <c r="B59" s="40">
        <v>1.9027777777777777</v>
      </c>
      <c r="C59" s="40">
        <v>1.3912037037037037</v>
      </c>
      <c r="D59" s="40">
        <v>1</v>
      </c>
      <c r="E59" s="40">
        <v>1.1782407407407407</v>
      </c>
      <c r="F59" s="40">
        <v>3.5370370370370372</v>
      </c>
      <c r="G59" s="2">
        <f t="shared" si="4"/>
        <v>2.5370370370370372</v>
      </c>
      <c r="H59">
        <f t="shared" si="5"/>
        <v>20.63724744277615</v>
      </c>
      <c r="I59">
        <f t="shared" si="7"/>
        <v>43.627141094028779</v>
      </c>
      <c r="J59">
        <v>0</v>
      </c>
    </row>
    <row r="60" spans="1:20">
      <c r="A60">
        <f t="shared" si="6"/>
        <v>1</v>
      </c>
      <c r="B60" s="40">
        <v>1.9058577405857742</v>
      </c>
      <c r="C60" s="40">
        <v>1.3410041841004186</v>
      </c>
      <c r="D60" s="40">
        <v>1</v>
      </c>
      <c r="E60" s="40">
        <v>1.5418410041841004</v>
      </c>
      <c r="F60" s="40">
        <v>9.4079497907949801</v>
      </c>
      <c r="G60" s="2">
        <f t="shared" si="4"/>
        <v>8.4079497907949801</v>
      </c>
      <c r="H60">
        <f t="shared" si="5"/>
        <v>20.63724744277615</v>
      </c>
      <c r="I60">
        <f t="shared" si="7"/>
        <v>43.627141094028779</v>
      </c>
      <c r="J60">
        <v>0</v>
      </c>
    </row>
    <row r="61" spans="1:20">
      <c r="A61">
        <f t="shared" si="6"/>
        <v>1</v>
      </c>
      <c r="B61" s="40">
        <v>2.7837837837837842</v>
      </c>
      <c r="C61" s="40">
        <v>1.0597439544807967</v>
      </c>
      <c r="D61" s="40">
        <v>1</v>
      </c>
      <c r="E61" s="40">
        <v>1.8051209103840682</v>
      </c>
      <c r="F61" s="40">
        <v>9.1934566145092464</v>
      </c>
      <c r="G61" s="2">
        <f t="shared" si="4"/>
        <v>8.1934566145092464</v>
      </c>
      <c r="H61">
        <f t="shared" si="5"/>
        <v>20.63724744277615</v>
      </c>
      <c r="I61">
        <f t="shared" si="7"/>
        <v>43.627141094028779</v>
      </c>
      <c r="J61">
        <v>0</v>
      </c>
    </row>
    <row r="62" spans="1:20">
      <c r="A62">
        <f t="shared" si="6"/>
        <v>1</v>
      </c>
      <c r="B62" s="40">
        <v>1.2481412639405203</v>
      </c>
      <c r="C62" s="40">
        <v>1.2156133828996283</v>
      </c>
      <c r="D62" s="40">
        <v>1</v>
      </c>
      <c r="E62" s="40">
        <v>1.512081784386617</v>
      </c>
      <c r="F62" s="40">
        <v>18.468401486988846</v>
      </c>
      <c r="G62" s="2">
        <f t="shared" ref="G62:G80" si="8">MAX(B62:F62)-MIN(B62:F62)</f>
        <v>17.468401486988846</v>
      </c>
      <c r="H62">
        <f t="shared" ref="H62:H80" si="9">$G$81</f>
        <v>20.63724744277615</v>
      </c>
      <c r="I62">
        <f t="shared" si="7"/>
        <v>43.627141094028779</v>
      </c>
      <c r="J62">
        <v>0</v>
      </c>
    </row>
    <row r="63" spans="1:20" ht="16">
      <c r="A63">
        <f t="shared" si="6"/>
        <v>1</v>
      </c>
      <c r="B63" s="40">
        <v>1.4788918205804749</v>
      </c>
      <c r="C63" s="40">
        <v>1.2401055408970976</v>
      </c>
      <c r="D63" s="40">
        <v>1</v>
      </c>
      <c r="E63" s="40">
        <v>1.4511873350923483</v>
      </c>
      <c r="F63" s="40">
        <v>16.763852242744065</v>
      </c>
      <c r="G63" s="2">
        <f t="shared" si="8"/>
        <v>15.763852242744065</v>
      </c>
      <c r="H63">
        <f t="shared" si="9"/>
        <v>20.63724744277615</v>
      </c>
      <c r="I63">
        <f t="shared" si="7"/>
        <v>43.627141094028779</v>
      </c>
      <c r="J63">
        <v>0</v>
      </c>
      <c r="M63" s="44" t="s">
        <v>0</v>
      </c>
      <c r="N63" s="44" t="s">
        <v>1</v>
      </c>
      <c r="O63" s="44" t="s">
        <v>2</v>
      </c>
      <c r="P63" s="44" t="s">
        <v>3</v>
      </c>
      <c r="Q63" s="44" t="s">
        <v>4</v>
      </c>
      <c r="R63" s="2" t="s">
        <v>23</v>
      </c>
      <c r="S63" s="1" t="s">
        <v>26</v>
      </c>
      <c r="T63" s="1" t="s">
        <v>24</v>
      </c>
    </row>
    <row r="64" spans="1:20">
      <c r="A64">
        <f t="shared" si="6"/>
        <v>1</v>
      </c>
      <c r="B64" s="40">
        <v>1.7524950099800398</v>
      </c>
      <c r="C64" s="40">
        <v>1.3812375249500997</v>
      </c>
      <c r="D64" s="40">
        <v>1</v>
      </c>
      <c r="E64" s="40">
        <v>1.2574850299401197</v>
      </c>
      <c r="F64" s="40">
        <v>7.121756487025948</v>
      </c>
      <c r="G64" s="2">
        <f t="shared" si="8"/>
        <v>6.121756487025948</v>
      </c>
      <c r="H64">
        <f t="shared" si="9"/>
        <v>20.63724744277615</v>
      </c>
      <c r="I64">
        <f t="shared" si="7"/>
        <v>43.627141094028779</v>
      </c>
      <c r="J64">
        <v>0</v>
      </c>
      <c r="M64" t="s">
        <v>27</v>
      </c>
    </row>
    <row r="65" spans="1:21">
      <c r="A65">
        <f t="shared" si="6"/>
        <v>1</v>
      </c>
      <c r="B65" s="40">
        <v>1.5852272727272725</v>
      </c>
      <c r="C65" s="40">
        <v>1.2784090909090908</v>
      </c>
      <c r="D65" s="40">
        <v>1</v>
      </c>
      <c r="E65" s="40">
        <v>1.4242424242424241</v>
      </c>
      <c r="F65" s="40">
        <v>6.0625</v>
      </c>
      <c r="G65" s="2">
        <f t="shared" si="8"/>
        <v>5.0625</v>
      </c>
      <c r="H65">
        <f t="shared" si="9"/>
        <v>20.63724744277615</v>
      </c>
      <c r="I65">
        <f t="shared" si="7"/>
        <v>43.627141094028779</v>
      </c>
      <c r="J65">
        <v>0</v>
      </c>
      <c r="L65">
        <v>19</v>
      </c>
      <c r="M65" s="39">
        <v>1.9067759078830826</v>
      </c>
      <c r="N65" s="39">
        <v>1</v>
      </c>
      <c r="O65" s="39">
        <v>2.3759964570416297</v>
      </c>
      <c r="P65" s="39">
        <v>3.3188662533215232</v>
      </c>
      <c r="Q65" s="39">
        <v>61.840124003542954</v>
      </c>
      <c r="R65" s="46">
        <f t="shared" ref="R65" si="10">MAX(M65:Q65)-MIN(M65:Q65)</f>
        <v>60.840124003542954</v>
      </c>
      <c r="S65" s="42">
        <f t="shared" ref="S65" si="11">$G$26</f>
        <v>6.191357512126336</v>
      </c>
      <c r="T65" s="42">
        <f>S65*2.114</f>
        <v>13.088529780635074</v>
      </c>
      <c r="U65" t="s">
        <v>4</v>
      </c>
    </row>
    <row r="66" spans="1:21">
      <c r="A66">
        <f t="shared" si="6"/>
        <v>1</v>
      </c>
      <c r="B66" s="40">
        <v>1.9317460317460318</v>
      </c>
      <c r="C66" s="40">
        <v>1.3666666666666667</v>
      </c>
      <c r="D66" s="40">
        <v>1</v>
      </c>
      <c r="E66" s="40">
        <v>1.265079365079365</v>
      </c>
      <c r="F66" s="40">
        <v>8.5095238095238095</v>
      </c>
      <c r="G66" s="2">
        <f t="shared" si="8"/>
        <v>7.5095238095238095</v>
      </c>
      <c r="H66">
        <f t="shared" si="9"/>
        <v>20.63724744277615</v>
      </c>
      <c r="I66">
        <f t="shared" si="7"/>
        <v>43.627141094028779</v>
      </c>
      <c r="J66">
        <v>0</v>
      </c>
      <c r="M66" t="s">
        <v>28</v>
      </c>
    </row>
    <row r="67" spans="1:21">
      <c r="A67">
        <f t="shared" si="6"/>
        <v>1</v>
      </c>
      <c r="B67" s="40">
        <v>1.9798206278026906</v>
      </c>
      <c r="C67" s="40">
        <v>1.3766816143497758</v>
      </c>
      <c r="D67" s="40">
        <v>1</v>
      </c>
      <c r="E67" s="40">
        <v>1.8071748878923768</v>
      </c>
      <c r="F67" s="40">
        <v>2.5403587443946187</v>
      </c>
      <c r="G67" s="2">
        <f t="shared" si="8"/>
        <v>1.5403587443946187</v>
      </c>
      <c r="H67">
        <f t="shared" si="9"/>
        <v>20.63724744277615</v>
      </c>
      <c r="I67">
        <f t="shared" si="7"/>
        <v>43.627141094028779</v>
      </c>
      <c r="J67">
        <v>0</v>
      </c>
      <c r="L67">
        <v>4</v>
      </c>
      <c r="M67" s="41">
        <v>1</v>
      </c>
      <c r="N67" s="41">
        <v>1.5971812064436421</v>
      </c>
      <c r="O67" s="41">
        <v>1.677146181434346</v>
      </c>
      <c r="P67" s="41">
        <v>2.7858988352984921</v>
      </c>
      <c r="Q67" s="41">
        <v>148.20187839604648</v>
      </c>
      <c r="R67" s="46">
        <f t="shared" ref="R67:R70" si="12">MAX(M67:Q67)-MIN(M67:Q67)</f>
        <v>147.20187839604648</v>
      </c>
      <c r="S67" s="42">
        <f t="shared" ref="S67:S70" si="13">$G$81</f>
        <v>20.63724744277615</v>
      </c>
      <c r="T67" s="42">
        <f t="shared" ref="T67:T70" si="14">S67*2.114</f>
        <v>43.627141094028779</v>
      </c>
      <c r="U67" t="s">
        <v>4</v>
      </c>
    </row>
    <row r="68" spans="1:21">
      <c r="A68">
        <f t="shared" si="6"/>
        <v>1</v>
      </c>
      <c r="B68" s="40">
        <v>1.441025641025641</v>
      </c>
      <c r="C68" s="40">
        <v>1.2333333333333332</v>
      </c>
      <c r="D68" s="40">
        <v>1</v>
      </c>
      <c r="E68" s="40">
        <v>1.2179487179487178</v>
      </c>
      <c r="F68" s="40">
        <v>2.0974358974358971</v>
      </c>
      <c r="G68" s="2">
        <f t="shared" si="8"/>
        <v>1.0974358974358971</v>
      </c>
      <c r="H68">
        <f t="shared" si="9"/>
        <v>20.63724744277615</v>
      </c>
      <c r="I68">
        <f t="shared" si="7"/>
        <v>43.627141094028779</v>
      </c>
      <c r="J68">
        <v>0</v>
      </c>
      <c r="L68">
        <v>11</v>
      </c>
      <c r="M68" s="42">
        <v>1.1411315956770502</v>
      </c>
      <c r="N68" s="42">
        <v>2.7139224411951686</v>
      </c>
      <c r="O68" s="42">
        <v>1</v>
      </c>
      <c r="P68" s="42">
        <v>3.6325492689129057</v>
      </c>
      <c r="Q68" s="42">
        <v>258.94914176732357</v>
      </c>
      <c r="R68" s="46">
        <f t="shared" si="12"/>
        <v>257.94914176732357</v>
      </c>
      <c r="S68" s="42">
        <f t="shared" si="13"/>
        <v>20.63724744277615</v>
      </c>
      <c r="T68" s="42">
        <f t="shared" si="14"/>
        <v>43.627141094028779</v>
      </c>
      <c r="U68" t="s">
        <v>4</v>
      </c>
    </row>
    <row r="69" spans="1:21">
      <c r="A69">
        <f t="shared" si="6"/>
        <v>1</v>
      </c>
      <c r="B69" s="40">
        <v>1.6464937560038426</v>
      </c>
      <c r="C69" s="40">
        <v>1</v>
      </c>
      <c r="D69" s="40">
        <v>1.0076849183477425</v>
      </c>
      <c r="E69" s="40">
        <v>1.719500480307397</v>
      </c>
      <c r="F69" s="40">
        <v>18.762728146013451</v>
      </c>
      <c r="G69" s="2">
        <f t="shared" si="8"/>
        <v>17.762728146013451</v>
      </c>
      <c r="H69">
        <f t="shared" si="9"/>
        <v>20.63724744277615</v>
      </c>
      <c r="I69">
        <f t="shared" si="7"/>
        <v>43.627141094028779</v>
      </c>
      <c r="J69">
        <v>0</v>
      </c>
      <c r="L69">
        <v>12</v>
      </c>
      <c r="M69" s="42">
        <v>1.2882205513784462</v>
      </c>
      <c r="N69" s="42">
        <v>2.9492481203007515</v>
      </c>
      <c r="O69" s="42">
        <v>1</v>
      </c>
      <c r="P69" s="42">
        <v>3.3602756892230579</v>
      </c>
      <c r="Q69" s="42">
        <v>261.36466165413532</v>
      </c>
      <c r="R69" s="46">
        <f t="shared" si="12"/>
        <v>260.36466165413532</v>
      </c>
      <c r="S69" s="42">
        <f t="shared" si="13"/>
        <v>20.63724744277615</v>
      </c>
      <c r="T69" s="42">
        <f t="shared" si="14"/>
        <v>43.627141094028779</v>
      </c>
      <c r="U69" t="s">
        <v>4</v>
      </c>
    </row>
    <row r="70" spans="1:21">
      <c r="A70">
        <f t="shared" si="6"/>
        <v>1</v>
      </c>
      <c r="B70" s="40">
        <v>1.6200417536534448</v>
      </c>
      <c r="C70" s="40">
        <v>1.453027139874739</v>
      </c>
      <c r="D70" s="40">
        <v>1</v>
      </c>
      <c r="E70" s="40">
        <v>1.4968684759916493</v>
      </c>
      <c r="F70" s="40">
        <v>26.822546972860128</v>
      </c>
      <c r="G70" s="2">
        <f t="shared" si="8"/>
        <v>25.822546972860128</v>
      </c>
      <c r="H70">
        <f t="shared" si="9"/>
        <v>20.63724744277615</v>
      </c>
      <c r="I70">
        <f t="shared" si="7"/>
        <v>43.627141094028779</v>
      </c>
      <c r="J70">
        <v>0</v>
      </c>
      <c r="L70">
        <v>13</v>
      </c>
      <c r="M70" s="42">
        <v>1</v>
      </c>
      <c r="N70" s="42">
        <v>1.0599187542315502</v>
      </c>
      <c r="O70" s="42">
        <v>1.8693297224102912</v>
      </c>
      <c r="P70" s="42">
        <v>2.3935341909275558</v>
      </c>
      <c r="Q70" s="42">
        <v>50.305687203791472</v>
      </c>
      <c r="R70" s="46">
        <f t="shared" si="12"/>
        <v>49.305687203791472</v>
      </c>
      <c r="S70" s="42">
        <f t="shared" si="13"/>
        <v>20.63724744277615</v>
      </c>
      <c r="T70" s="42">
        <f t="shared" si="14"/>
        <v>43.627141094028779</v>
      </c>
      <c r="U70" t="s">
        <v>4</v>
      </c>
    </row>
    <row r="71" spans="1:21">
      <c r="A71">
        <f t="shared" si="6"/>
        <v>1</v>
      </c>
      <c r="B71" s="40">
        <v>1.7896174863387979</v>
      </c>
      <c r="C71" s="40">
        <v>1.4016393442622952</v>
      </c>
      <c r="D71" s="40">
        <v>1</v>
      </c>
      <c r="E71" s="40">
        <v>1.5928961748633879</v>
      </c>
      <c r="F71" s="40">
        <v>1.5464480874316939</v>
      </c>
      <c r="G71" s="2">
        <f t="shared" si="8"/>
        <v>0.78961748633879791</v>
      </c>
      <c r="H71">
        <f t="shared" si="9"/>
        <v>20.63724744277615</v>
      </c>
      <c r="I71">
        <f t="shared" si="7"/>
        <v>43.627141094028779</v>
      </c>
      <c r="J71">
        <v>0</v>
      </c>
      <c r="M71" t="s">
        <v>29</v>
      </c>
    </row>
    <row r="72" spans="1:21">
      <c r="A72">
        <f t="shared" si="6"/>
        <v>1</v>
      </c>
      <c r="B72" s="40">
        <v>1.7484008528784649</v>
      </c>
      <c r="C72" s="40">
        <v>1.2174840085287846</v>
      </c>
      <c r="D72" s="40">
        <v>1</v>
      </c>
      <c r="E72" s="40">
        <v>1.255863539445629</v>
      </c>
      <c r="F72" s="40">
        <v>8.0234541577825169</v>
      </c>
      <c r="G72" s="2">
        <f t="shared" si="8"/>
        <v>7.0234541577825169</v>
      </c>
      <c r="H72">
        <f t="shared" si="9"/>
        <v>20.63724744277615</v>
      </c>
      <c r="I72">
        <f t="shared" si="7"/>
        <v>43.627141094028779</v>
      </c>
      <c r="J72">
        <v>0</v>
      </c>
      <c r="L72">
        <v>1</v>
      </c>
      <c r="M72" s="42">
        <v>2.3852112676056341</v>
      </c>
      <c r="N72" s="42">
        <v>1.4366197183098592</v>
      </c>
      <c r="O72" s="42">
        <v>1</v>
      </c>
      <c r="P72" s="42">
        <v>2.8260563380281689</v>
      </c>
      <c r="Q72" s="42">
        <v>51.722535211267605</v>
      </c>
      <c r="R72" s="46">
        <f>MAX(M72:Q72)-MIN(M72:Q72)</f>
        <v>50.722535211267605</v>
      </c>
      <c r="S72" s="46">
        <f>$G$93</f>
        <v>20.330755674030055</v>
      </c>
      <c r="T72" s="42">
        <f>S72*2.114</f>
        <v>42.979217494899537</v>
      </c>
      <c r="U72" t="s">
        <v>4</v>
      </c>
    </row>
    <row r="73" spans="1:21">
      <c r="A73">
        <f t="shared" si="6"/>
        <v>1</v>
      </c>
      <c r="B73" s="40">
        <v>1.6793587174348696</v>
      </c>
      <c r="C73" s="40">
        <v>1.3286573146292586</v>
      </c>
      <c r="D73" s="40">
        <v>1</v>
      </c>
      <c r="E73" s="40">
        <v>1.5110220440881763</v>
      </c>
      <c r="F73" s="40">
        <v>8.3286573146292575</v>
      </c>
      <c r="G73" s="2">
        <f t="shared" si="8"/>
        <v>7.3286573146292575</v>
      </c>
      <c r="H73">
        <f t="shared" si="9"/>
        <v>20.63724744277615</v>
      </c>
      <c r="I73">
        <f t="shared" si="7"/>
        <v>43.627141094028779</v>
      </c>
      <c r="J73">
        <v>0</v>
      </c>
      <c r="L73">
        <v>3</v>
      </c>
      <c r="M73" s="42">
        <v>2.1450216450216453</v>
      </c>
      <c r="N73" s="42">
        <v>1.1075036075036075</v>
      </c>
      <c r="O73" s="42">
        <v>1</v>
      </c>
      <c r="P73" s="42">
        <v>2.2590187590187591</v>
      </c>
      <c r="Q73" s="42">
        <v>50.561327561327566</v>
      </c>
      <c r="R73" s="46">
        <f t="shared" ref="R73" si="15">MAX(M73:Q73)-MIN(M73:Q73)</f>
        <v>49.561327561327566</v>
      </c>
      <c r="S73" s="46">
        <f t="shared" ref="S73" si="16">$G$93</f>
        <v>20.330755674030055</v>
      </c>
      <c r="T73" s="42">
        <f t="shared" ref="T73" si="17">S73*2.114</f>
        <v>42.979217494899537</v>
      </c>
      <c r="U73" t="s">
        <v>4</v>
      </c>
    </row>
    <row r="74" spans="1:21">
      <c r="A74">
        <f t="shared" si="6"/>
        <v>1</v>
      </c>
      <c r="B74" s="40">
        <v>1.4455696202531643</v>
      </c>
      <c r="C74" s="40">
        <v>1.2784810126582278</v>
      </c>
      <c r="D74" s="40">
        <v>1</v>
      </c>
      <c r="E74" s="40">
        <v>1.1518987341772151</v>
      </c>
      <c r="F74" s="40">
        <v>1.6936708860759493</v>
      </c>
      <c r="G74" s="2">
        <f t="shared" si="8"/>
        <v>0.69367088607594929</v>
      </c>
      <c r="H74">
        <f t="shared" si="9"/>
        <v>20.63724744277615</v>
      </c>
      <c r="I74">
        <f t="shared" si="7"/>
        <v>43.627141094028779</v>
      </c>
      <c r="J74">
        <v>0</v>
      </c>
      <c r="M74" t="s">
        <v>30</v>
      </c>
    </row>
    <row r="75" spans="1:21">
      <c r="A75">
        <f t="shared" si="6"/>
        <v>1</v>
      </c>
      <c r="B75" s="40">
        <v>1.9309664694280078</v>
      </c>
      <c r="C75" s="40">
        <v>1.3767258382642997</v>
      </c>
      <c r="D75" s="40">
        <v>1</v>
      </c>
      <c r="E75" s="40">
        <v>1.5956607495069035</v>
      </c>
      <c r="F75" s="40">
        <v>6.0216962524654827</v>
      </c>
      <c r="G75" s="2">
        <f t="shared" si="8"/>
        <v>5.0216962524654827</v>
      </c>
      <c r="H75">
        <f t="shared" si="9"/>
        <v>20.63724744277615</v>
      </c>
      <c r="I75">
        <f t="shared" si="7"/>
        <v>43.627141094028779</v>
      </c>
      <c r="J75">
        <v>0</v>
      </c>
      <c r="L75">
        <v>2</v>
      </c>
      <c r="M75" s="42">
        <v>1.1606847045831032</v>
      </c>
      <c r="N75" s="42">
        <v>1.2771949199337385</v>
      </c>
      <c r="O75" s="42">
        <v>1</v>
      </c>
      <c r="P75" s="42">
        <v>3.3550524572059635</v>
      </c>
      <c r="Q75" s="42">
        <v>81.854224185532857</v>
      </c>
      <c r="R75" s="46">
        <f t="shared" ref="R75" si="18">MAX(M75:Q75)-MIN(M75:Q75)</f>
        <v>80.854224185532857</v>
      </c>
      <c r="S75" s="46">
        <f t="shared" ref="S75" si="19">$G$102</f>
        <v>33.424902669347318</v>
      </c>
      <c r="T75" s="42">
        <f t="shared" ref="T75" si="20">S75*2.114</f>
        <v>70.660244243000221</v>
      </c>
      <c r="U75" t="s">
        <v>4</v>
      </c>
    </row>
    <row r="76" spans="1:21">
      <c r="A76">
        <f t="shared" si="6"/>
        <v>1</v>
      </c>
      <c r="B76" s="40">
        <v>1.6713947990543734</v>
      </c>
      <c r="C76" s="40">
        <v>1.2718676122931443</v>
      </c>
      <c r="D76" s="40">
        <v>1</v>
      </c>
      <c r="E76" s="40">
        <v>1.2269503546099292</v>
      </c>
      <c r="F76" s="40">
        <v>2.3877068557919623</v>
      </c>
      <c r="G76" s="2">
        <f t="shared" si="8"/>
        <v>1.3877068557919623</v>
      </c>
      <c r="H76">
        <f t="shared" si="9"/>
        <v>20.63724744277615</v>
      </c>
      <c r="I76">
        <f t="shared" si="7"/>
        <v>43.627141094028779</v>
      </c>
      <c r="J76">
        <v>0</v>
      </c>
      <c r="M76" t="s">
        <v>31</v>
      </c>
    </row>
    <row r="77" spans="1:21">
      <c r="A77">
        <f t="shared" si="6"/>
        <v>1</v>
      </c>
      <c r="B77" s="40">
        <v>1.7863894139886576</v>
      </c>
      <c r="C77" s="40">
        <v>1.3270321361058599</v>
      </c>
      <c r="D77" s="40">
        <v>1</v>
      </c>
      <c r="E77" s="40">
        <v>1.4517958412098297</v>
      </c>
      <c r="F77" s="40">
        <v>7.039697542533081</v>
      </c>
      <c r="G77" s="2">
        <f t="shared" si="8"/>
        <v>6.039697542533081</v>
      </c>
      <c r="H77">
        <f t="shared" si="9"/>
        <v>20.63724744277615</v>
      </c>
      <c r="I77">
        <f t="shared" si="7"/>
        <v>43.627141094028779</v>
      </c>
      <c r="J77">
        <v>0</v>
      </c>
      <c r="L77">
        <v>2</v>
      </c>
      <c r="M77" s="42">
        <v>1.5279503105590062</v>
      </c>
      <c r="N77" s="42">
        <v>1.8544809228039041</v>
      </c>
      <c r="O77" s="42">
        <v>1</v>
      </c>
      <c r="P77" s="42">
        <v>1.5190771960958296</v>
      </c>
      <c r="Q77" s="42">
        <v>27.671694764862465</v>
      </c>
      <c r="R77" s="46">
        <f t="shared" ref="R77" si="21">MAX(M77:Q77)-MIN(M77:Q77)</f>
        <v>26.671694764862465</v>
      </c>
      <c r="S77" s="46">
        <f t="shared" ref="S77" si="22">$G$111</f>
        <v>10.294099180968981</v>
      </c>
      <c r="T77" s="42">
        <f t="shared" ref="T77" si="23">S77*2.114</f>
        <v>21.761725668568424</v>
      </c>
      <c r="U77" t="s">
        <v>4</v>
      </c>
    </row>
    <row r="78" spans="1:21">
      <c r="A78">
        <f t="shared" si="6"/>
        <v>1</v>
      </c>
      <c r="B78" s="40">
        <v>2.2715827338129491</v>
      </c>
      <c r="C78" s="40">
        <v>1.2841726618705034</v>
      </c>
      <c r="D78" s="40">
        <v>1</v>
      </c>
      <c r="E78" s="40">
        <v>3.2086330935251794</v>
      </c>
      <c r="F78" s="40">
        <v>9.1456834532374085</v>
      </c>
      <c r="G78" s="2">
        <f t="shared" si="8"/>
        <v>8.1456834532374085</v>
      </c>
      <c r="H78">
        <f t="shared" si="9"/>
        <v>20.63724744277615</v>
      </c>
      <c r="I78">
        <f t="shared" si="7"/>
        <v>43.627141094028779</v>
      </c>
      <c r="J78">
        <v>0</v>
      </c>
      <c r="M78" t="s">
        <v>32</v>
      </c>
    </row>
    <row r="79" spans="1:21">
      <c r="A79">
        <f t="shared" si="6"/>
        <v>1</v>
      </c>
      <c r="B79" s="40">
        <v>2.5599173553719012</v>
      </c>
      <c r="C79" s="40">
        <v>1.3719008264462811</v>
      </c>
      <c r="D79" s="40">
        <v>1</v>
      </c>
      <c r="E79" s="40">
        <v>3.384297520661157</v>
      </c>
      <c r="F79" s="40">
        <v>7.6177685950413219</v>
      </c>
      <c r="G79" s="2">
        <f t="shared" si="8"/>
        <v>6.6177685950413219</v>
      </c>
      <c r="H79">
        <f t="shared" si="9"/>
        <v>20.63724744277615</v>
      </c>
      <c r="I79">
        <f t="shared" si="7"/>
        <v>43.627141094028779</v>
      </c>
      <c r="J79">
        <v>0</v>
      </c>
      <c r="L79">
        <v>5</v>
      </c>
      <c r="M79" s="42">
        <v>1.6284658040665434</v>
      </c>
      <c r="N79" s="42">
        <v>1</v>
      </c>
      <c r="O79" s="42">
        <v>1.2766481823783118</v>
      </c>
      <c r="P79" s="42">
        <v>2.0264941466420212</v>
      </c>
      <c r="Q79" s="42">
        <v>27.294516327788045</v>
      </c>
      <c r="R79" s="46">
        <f t="shared" ref="R79" si="24">MAX(M79:Q79)-MIN(M79:Q79)</f>
        <v>26.294516327788045</v>
      </c>
      <c r="S79" s="46">
        <f t="shared" ref="S79" si="25">$G$123</f>
        <v>6.8450526413669195</v>
      </c>
      <c r="T79" s="42">
        <f t="shared" ref="T79" si="26">S79*2.114</f>
        <v>14.470441283849667</v>
      </c>
      <c r="U79" t="s">
        <v>4</v>
      </c>
    </row>
    <row r="80" spans="1:21">
      <c r="A80">
        <f t="shared" si="6"/>
        <v>1</v>
      </c>
      <c r="B80" s="40">
        <v>1.7027649769585254</v>
      </c>
      <c r="C80" s="40">
        <v>1.3894009216589862</v>
      </c>
      <c r="D80" s="40">
        <v>1</v>
      </c>
      <c r="E80" s="40">
        <v>1.1221198156682028</v>
      </c>
      <c r="F80" s="40">
        <v>2.6244239631336406</v>
      </c>
      <c r="G80" s="2">
        <f t="shared" si="8"/>
        <v>1.6244239631336406</v>
      </c>
      <c r="H80">
        <f t="shared" si="9"/>
        <v>20.63724744277615</v>
      </c>
      <c r="I80">
        <f t="shared" si="7"/>
        <v>43.627141094028779</v>
      </c>
      <c r="J80">
        <v>0</v>
      </c>
      <c r="M80" t="s">
        <v>33</v>
      </c>
    </row>
    <row r="81" spans="1:26">
      <c r="B81" s="43"/>
      <c r="C81" s="43"/>
      <c r="D81" s="43"/>
      <c r="E81" s="43"/>
      <c r="F81" s="43"/>
      <c r="G81" s="2">
        <f>AVERAGE(G30:G80)</f>
        <v>20.63724744277615</v>
      </c>
      <c r="H81" s="2"/>
      <c r="L81">
        <v>1</v>
      </c>
      <c r="M81" s="42">
        <v>4.1592420212765955</v>
      </c>
      <c r="N81" s="42">
        <v>1</v>
      </c>
      <c r="O81" s="42">
        <v>5.4178856382978724</v>
      </c>
      <c r="P81" s="42">
        <v>4.7017952127659575</v>
      </c>
      <c r="Q81" s="42">
        <v>481.68218085106383</v>
      </c>
      <c r="R81" s="46">
        <f>MAX(M81:Q81)-MIN(M81:Q81)</f>
        <v>480.68218085106383</v>
      </c>
      <c r="S81" s="46">
        <f>$G$132</f>
        <v>129.25344355399793</v>
      </c>
      <c r="T81" s="42">
        <f>S81*2.114</f>
        <v>273.2417796731516</v>
      </c>
      <c r="U81" t="s">
        <v>4</v>
      </c>
    </row>
    <row r="82" spans="1:26">
      <c r="B82" s="40"/>
      <c r="C82" s="40"/>
      <c r="D82" s="40"/>
      <c r="E82" s="40"/>
      <c r="F82" s="40"/>
    </row>
    <row r="83" spans="1:26">
      <c r="B83" s="40"/>
      <c r="C83" s="40"/>
      <c r="D83" s="40"/>
      <c r="E83" s="40"/>
      <c r="F83" s="40"/>
      <c r="I83" s="2"/>
      <c r="J83" s="2"/>
      <c r="K83" s="2"/>
      <c r="L83" s="2"/>
      <c r="M83" s="2"/>
    </row>
    <row r="84" spans="1:26">
      <c r="B84" s="43"/>
      <c r="C84" s="43"/>
      <c r="D84" s="43"/>
      <c r="E84" s="43"/>
      <c r="F84" s="43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6">
      <c r="B85" s="44" t="s">
        <v>7</v>
      </c>
      <c r="C85" s="44"/>
      <c r="D85" s="44"/>
      <c r="E85" s="43"/>
      <c r="F85" s="43"/>
    </row>
    <row r="86" spans="1:26" ht="16">
      <c r="B86" s="44" t="s">
        <v>0</v>
      </c>
      <c r="C86" s="44" t="s">
        <v>1</v>
      </c>
      <c r="D86" s="44" t="s">
        <v>2</v>
      </c>
      <c r="E86" s="44" t="s">
        <v>3</v>
      </c>
      <c r="F86" s="44" t="s">
        <v>4</v>
      </c>
      <c r="G86" s="2" t="s">
        <v>23</v>
      </c>
      <c r="H86" s="1" t="s">
        <v>26</v>
      </c>
      <c r="I86" s="1" t="s">
        <v>24</v>
      </c>
      <c r="J86" s="1" t="s">
        <v>25</v>
      </c>
      <c r="M86" s="1"/>
      <c r="N86" s="1"/>
    </row>
    <row r="87" spans="1:26">
      <c r="A87" s="2">
        <f>MIN(B87:F87)</f>
        <v>1</v>
      </c>
      <c r="B87" s="42">
        <v>2.3852112676056341</v>
      </c>
      <c r="C87" s="42">
        <v>1.4366197183098592</v>
      </c>
      <c r="D87" s="42">
        <v>1</v>
      </c>
      <c r="E87" s="42">
        <v>2.8260563380281689</v>
      </c>
      <c r="F87" s="42">
        <v>51.722535211267605</v>
      </c>
      <c r="G87" s="46">
        <f>MAX(B87:F87)-MIN(B87:F87)</f>
        <v>50.722535211267605</v>
      </c>
      <c r="H87" s="46">
        <f>$G$93</f>
        <v>20.330755674030055</v>
      </c>
      <c r="I87" s="42">
        <f>H87*2.114</f>
        <v>42.979217494899537</v>
      </c>
      <c r="J87">
        <v>0</v>
      </c>
    </row>
    <row r="88" spans="1:26">
      <c r="A88" s="2">
        <f t="shared" ref="A88:A91" si="27">MIN(B88:F88)</f>
        <v>1</v>
      </c>
      <c r="B88" s="40">
        <v>1.5089655172413794</v>
      </c>
      <c r="C88" s="40">
        <v>1.5379310344827586</v>
      </c>
      <c r="D88" s="40">
        <v>1</v>
      </c>
      <c r="E88" s="40">
        <v>1.2606896551724138</v>
      </c>
      <c r="F88" s="40">
        <v>14.489655172413794</v>
      </c>
      <c r="G88" s="2">
        <f t="shared" ref="G88:G92" si="28">MAX(B88:F88)-MIN(B88:F88)</f>
        <v>13.489655172413794</v>
      </c>
      <c r="H88" s="2">
        <f t="shared" ref="H88:H92" si="29">$G$93</f>
        <v>20.330755674030055</v>
      </c>
      <c r="I88">
        <f t="shared" ref="I88:I92" si="30">H88*2.114</f>
        <v>42.979217494899537</v>
      </c>
      <c r="J88">
        <v>0</v>
      </c>
    </row>
    <row r="89" spans="1:26">
      <c r="A89" s="2">
        <f t="shared" si="27"/>
        <v>1</v>
      </c>
      <c r="B89" s="42">
        <v>2.1450216450216453</v>
      </c>
      <c r="C89" s="42">
        <v>1.1075036075036075</v>
      </c>
      <c r="D89" s="42">
        <v>1</v>
      </c>
      <c r="E89" s="42">
        <v>2.2590187590187591</v>
      </c>
      <c r="F89" s="42">
        <v>50.561327561327566</v>
      </c>
      <c r="G89" s="46">
        <f t="shared" si="28"/>
        <v>49.561327561327566</v>
      </c>
      <c r="H89" s="46">
        <f t="shared" si="29"/>
        <v>20.330755674030055</v>
      </c>
      <c r="I89" s="42">
        <f t="shared" si="30"/>
        <v>42.979217494899537</v>
      </c>
      <c r="J89">
        <v>0</v>
      </c>
    </row>
    <row r="90" spans="1:26">
      <c r="A90" s="2">
        <f t="shared" si="27"/>
        <v>1</v>
      </c>
      <c r="B90" s="40">
        <v>1.6700251889168767</v>
      </c>
      <c r="C90" s="40">
        <v>1.3727959697732999</v>
      </c>
      <c r="D90" s="40">
        <v>1</v>
      </c>
      <c r="E90" s="40">
        <v>1.4130982367758187</v>
      </c>
      <c r="F90" s="40">
        <v>2.6876574307304781</v>
      </c>
      <c r="G90" s="2">
        <f t="shared" si="28"/>
        <v>1.6876574307304781</v>
      </c>
      <c r="H90" s="2">
        <f t="shared" si="29"/>
        <v>20.330755674030055</v>
      </c>
      <c r="I90">
        <f t="shared" si="30"/>
        <v>42.979217494899537</v>
      </c>
      <c r="J90">
        <v>0</v>
      </c>
    </row>
    <row r="91" spans="1:26">
      <c r="A91" s="2">
        <f t="shared" si="27"/>
        <v>1</v>
      </c>
      <c r="B91" s="40">
        <v>1.5284738041002279</v>
      </c>
      <c r="C91" s="40">
        <v>1.3416856492027334</v>
      </c>
      <c r="D91" s="40">
        <v>1</v>
      </c>
      <c r="E91" s="40">
        <v>1.3667425968109339</v>
      </c>
      <c r="F91" s="40">
        <v>3.3075170842824599</v>
      </c>
      <c r="G91" s="2">
        <f t="shared" si="28"/>
        <v>2.3075170842824599</v>
      </c>
      <c r="H91" s="2">
        <f t="shared" si="29"/>
        <v>20.330755674030055</v>
      </c>
      <c r="I91">
        <f t="shared" si="30"/>
        <v>42.979217494899537</v>
      </c>
      <c r="J91">
        <v>0</v>
      </c>
    </row>
    <row r="92" spans="1:26">
      <c r="A92" s="2">
        <f>MIN(B92:F92)</f>
        <v>1</v>
      </c>
      <c r="B92" s="40">
        <v>1.8653465346534652</v>
      </c>
      <c r="C92" s="40">
        <v>1.5366336633663367</v>
      </c>
      <c r="D92" s="40">
        <v>1</v>
      </c>
      <c r="E92" s="40">
        <v>1.3227722772277228</v>
      </c>
      <c r="F92" s="40">
        <v>5.215841584158416</v>
      </c>
      <c r="G92" s="2">
        <f t="shared" si="28"/>
        <v>4.215841584158416</v>
      </c>
      <c r="H92" s="2">
        <f t="shared" si="29"/>
        <v>20.330755674030055</v>
      </c>
      <c r="I92">
        <f t="shared" si="30"/>
        <v>42.979217494899537</v>
      </c>
      <c r="J92">
        <v>0</v>
      </c>
    </row>
    <row r="93" spans="1:26">
      <c r="B93" s="43"/>
      <c r="C93" s="43"/>
      <c r="D93" s="43"/>
      <c r="E93" s="43"/>
      <c r="F93" s="43"/>
      <c r="G93" s="2">
        <f>AVERAGE(G87:G92)</f>
        <v>20.330755674030055</v>
      </c>
    </row>
    <row r="94" spans="1:26">
      <c r="B94" s="43"/>
      <c r="C94" s="43"/>
      <c r="D94" s="43"/>
      <c r="E94" s="43"/>
      <c r="F94" s="43"/>
    </row>
    <row r="95" spans="1:26">
      <c r="B95" s="43"/>
      <c r="C95" s="43"/>
      <c r="D95" s="43"/>
      <c r="E95" s="43"/>
      <c r="F95" s="43"/>
    </row>
    <row r="96" spans="1:26" ht="16">
      <c r="B96" s="44" t="s">
        <v>8</v>
      </c>
      <c r="C96" s="44"/>
      <c r="D96" s="44"/>
      <c r="E96" s="43"/>
      <c r="F96" s="43"/>
    </row>
    <row r="97" spans="1:26" ht="16">
      <c r="B97" s="44" t="s">
        <v>0</v>
      </c>
      <c r="C97" s="44" t="s">
        <v>1</v>
      </c>
      <c r="D97" s="44" t="s">
        <v>2</v>
      </c>
      <c r="E97" s="44" t="s">
        <v>3</v>
      </c>
      <c r="F97" s="44" t="s">
        <v>4</v>
      </c>
      <c r="G97" s="2" t="s">
        <v>23</v>
      </c>
      <c r="H97" s="1" t="s">
        <v>26</v>
      </c>
      <c r="I97" s="1" t="s">
        <v>24</v>
      </c>
      <c r="J97" s="1" t="s">
        <v>25</v>
      </c>
      <c r="M97" s="1"/>
      <c r="N97" s="1"/>
    </row>
    <row r="98" spans="1:26">
      <c r="A98" s="2">
        <f>MIN(B98:F98)</f>
        <v>1</v>
      </c>
      <c r="B98" s="40">
        <v>1.8994708994708993</v>
      </c>
      <c r="C98" s="40">
        <v>1.5899470899470898</v>
      </c>
      <c r="D98" s="40">
        <v>1</v>
      </c>
      <c r="E98" s="40">
        <v>1.4338624338624339</v>
      </c>
      <c r="F98" s="40">
        <v>2.9550264550264549</v>
      </c>
      <c r="G98" s="2">
        <f>MAX(B98:F98)-MIN(B98:F98)</f>
        <v>1.9550264550264549</v>
      </c>
      <c r="H98" s="2">
        <f>$G$102</f>
        <v>33.424902669347318</v>
      </c>
      <c r="I98">
        <f>H98*2.114</f>
        <v>70.660244243000221</v>
      </c>
      <c r="J98">
        <v>0</v>
      </c>
    </row>
    <row r="99" spans="1:26">
      <c r="A99" s="2">
        <f t="shared" ref="A99:A101" si="31">MIN(B99:F99)</f>
        <v>1</v>
      </c>
      <c r="B99" s="42">
        <v>1.1606847045831032</v>
      </c>
      <c r="C99" s="42">
        <v>1.2771949199337385</v>
      </c>
      <c r="D99" s="42">
        <v>1</v>
      </c>
      <c r="E99" s="42">
        <v>3.3550524572059635</v>
      </c>
      <c r="F99" s="42">
        <v>81.854224185532857</v>
      </c>
      <c r="G99" s="46">
        <f t="shared" ref="G99:G100" si="32">MAX(B99:F99)-MIN(B99:F99)</f>
        <v>80.854224185532857</v>
      </c>
      <c r="H99" s="46">
        <f t="shared" ref="H99:H101" si="33">$G$102</f>
        <v>33.424902669347318</v>
      </c>
      <c r="I99" s="42">
        <f t="shared" ref="I99:I101" si="34">H99*2.114</f>
        <v>70.660244243000221</v>
      </c>
      <c r="J99">
        <v>0</v>
      </c>
    </row>
    <row r="100" spans="1:26">
      <c r="A100" s="2">
        <f t="shared" si="31"/>
        <v>1</v>
      </c>
      <c r="B100" s="40">
        <v>1</v>
      </c>
      <c r="C100" s="40">
        <v>1.0737427946730274</v>
      </c>
      <c r="D100" s="40">
        <v>1.5249453388988272</v>
      </c>
      <c r="E100" s="40">
        <v>2.4613396938978336</v>
      </c>
      <c r="F100" s="40">
        <v>43.879149274498111</v>
      </c>
      <c r="G100" s="2">
        <f t="shared" si="32"/>
        <v>42.879149274498111</v>
      </c>
      <c r="H100" s="2">
        <f t="shared" si="33"/>
        <v>33.424902669347318</v>
      </c>
      <c r="I100">
        <f t="shared" si="34"/>
        <v>70.660244243000221</v>
      </c>
      <c r="J100">
        <v>0</v>
      </c>
    </row>
    <row r="101" spans="1:26">
      <c r="A101" s="2">
        <f t="shared" si="31"/>
        <v>1</v>
      </c>
      <c r="B101" s="40">
        <v>2.0403587443946187</v>
      </c>
      <c r="C101" s="40">
        <v>1.4237668161434978</v>
      </c>
      <c r="D101" s="40">
        <v>1</v>
      </c>
      <c r="E101" s="40">
        <v>1.9865470852017937</v>
      </c>
      <c r="F101" s="40">
        <v>9.0112107623318387</v>
      </c>
      <c r="G101" s="2">
        <f>MAX(B101:F101)-MIN(B101:F101)</f>
        <v>8.0112107623318387</v>
      </c>
      <c r="H101" s="2">
        <f t="shared" si="33"/>
        <v>33.424902669347318</v>
      </c>
      <c r="I101">
        <f t="shared" si="34"/>
        <v>70.660244243000221</v>
      </c>
      <c r="J101">
        <v>0</v>
      </c>
    </row>
    <row r="102" spans="1:26">
      <c r="B102" s="43"/>
      <c r="C102" s="43"/>
      <c r="D102" s="43"/>
      <c r="E102" s="43"/>
      <c r="F102" s="43"/>
      <c r="G102" s="2">
        <f>AVERAGE(G98:G101)</f>
        <v>33.424902669347318</v>
      </c>
      <c r="H102" s="2"/>
    </row>
    <row r="103" spans="1:26">
      <c r="B103" s="43"/>
      <c r="C103" s="43"/>
      <c r="D103" s="43"/>
      <c r="E103" s="43"/>
      <c r="F103" s="43"/>
    </row>
    <row r="104" spans="1:26" ht="16">
      <c r="B104" s="44" t="s">
        <v>9</v>
      </c>
      <c r="C104" s="44"/>
      <c r="D104" s="44"/>
      <c r="E104" s="43"/>
      <c r="F104" s="43"/>
      <c r="N104" s="2"/>
      <c r="O104" s="2"/>
      <c r="P104" s="2"/>
      <c r="Q104" s="2"/>
      <c r="R104" s="2"/>
      <c r="S104" s="2"/>
      <c r="T104" s="2"/>
    </row>
    <row r="105" spans="1:26" ht="16">
      <c r="B105" s="44" t="s">
        <v>0</v>
      </c>
      <c r="C105" s="44" t="s">
        <v>1</v>
      </c>
      <c r="D105" s="44" t="s">
        <v>2</v>
      </c>
      <c r="E105" s="44" t="s">
        <v>3</v>
      </c>
      <c r="F105" s="44" t="s">
        <v>4</v>
      </c>
      <c r="G105" s="2" t="s">
        <v>23</v>
      </c>
      <c r="H105" s="1" t="s">
        <v>26</v>
      </c>
      <c r="I105" s="1" t="s">
        <v>24</v>
      </c>
      <c r="J105" s="1" t="s">
        <v>25</v>
      </c>
    </row>
    <row r="106" spans="1:26" ht="16">
      <c r="A106">
        <f>MIN(B106:F106)</f>
        <v>1</v>
      </c>
      <c r="B106" s="40">
        <v>1.5939849624060149</v>
      </c>
      <c r="C106" s="40">
        <v>1.807017543859649</v>
      </c>
      <c r="D106" s="40">
        <v>1</v>
      </c>
      <c r="E106" s="40">
        <v>1.2080200501253131</v>
      </c>
      <c r="F106" s="40">
        <v>2.8370927318295736</v>
      </c>
      <c r="G106" s="2">
        <f>MAX(B106:F106)-MIN(B106:F106)</f>
        <v>1.8370927318295736</v>
      </c>
      <c r="H106" s="2">
        <f>$G$111</f>
        <v>10.294099180968981</v>
      </c>
      <c r="I106">
        <f>H106*2.114</f>
        <v>21.761725668568424</v>
      </c>
      <c r="J106">
        <v>0</v>
      </c>
      <c r="K106" s="1"/>
      <c r="L106" s="1"/>
    </row>
    <row r="107" spans="1:26">
      <c r="A107">
        <f t="shared" ref="A107:A110" si="35">MIN(B107:F107)</f>
        <v>1</v>
      </c>
      <c r="B107" s="42">
        <v>1.5279503105590062</v>
      </c>
      <c r="C107" s="42">
        <v>1.8544809228039041</v>
      </c>
      <c r="D107" s="42">
        <v>1</v>
      </c>
      <c r="E107" s="42">
        <v>1.5190771960958296</v>
      </c>
      <c r="F107" s="42">
        <v>27.671694764862465</v>
      </c>
      <c r="G107" s="46">
        <f t="shared" ref="G107:G110" si="36">MAX(B107:F107)-MIN(B107:F107)</f>
        <v>26.671694764862465</v>
      </c>
      <c r="H107" s="46">
        <f t="shared" ref="H107:H110" si="37">$G$111</f>
        <v>10.294099180968981</v>
      </c>
      <c r="I107" s="42">
        <f t="shared" ref="I107:I110" si="38">H107*2.114</f>
        <v>21.761725668568424</v>
      </c>
      <c r="J107">
        <v>0</v>
      </c>
    </row>
    <row r="108" spans="1:26">
      <c r="A108">
        <f t="shared" si="35"/>
        <v>1</v>
      </c>
      <c r="B108" s="40">
        <v>2.2536764705882351</v>
      </c>
      <c r="C108" s="40">
        <v>2.8069852941176467</v>
      </c>
      <c r="D108" s="40">
        <v>1</v>
      </c>
      <c r="E108" s="40">
        <v>1.4558823529411764</v>
      </c>
      <c r="F108" s="40">
        <v>6.5900735294117645</v>
      </c>
      <c r="G108" s="2">
        <f t="shared" si="36"/>
        <v>5.5900735294117645</v>
      </c>
      <c r="H108" s="2">
        <f t="shared" si="37"/>
        <v>10.294099180968981</v>
      </c>
      <c r="I108">
        <f t="shared" si="38"/>
        <v>21.761725668568424</v>
      </c>
      <c r="J108">
        <v>0</v>
      </c>
    </row>
    <row r="109" spans="1:26">
      <c r="A109">
        <f t="shared" si="35"/>
        <v>1</v>
      </c>
      <c r="B109" s="40">
        <v>1.5745895788722342</v>
      </c>
      <c r="C109" s="40">
        <v>1.5667380442541041</v>
      </c>
      <c r="D109" s="40">
        <v>1</v>
      </c>
      <c r="E109" s="40">
        <v>2.2605281941470379</v>
      </c>
      <c r="F109" s="40">
        <v>16.897216274089935</v>
      </c>
      <c r="G109" s="2">
        <f t="shared" si="36"/>
        <v>15.897216274089935</v>
      </c>
      <c r="H109" s="2">
        <f t="shared" si="37"/>
        <v>10.294099180968981</v>
      </c>
      <c r="I109">
        <f t="shared" si="38"/>
        <v>21.761725668568424</v>
      </c>
      <c r="J109">
        <v>0</v>
      </c>
    </row>
    <row r="110" spans="1:26">
      <c r="A110">
        <f t="shared" si="35"/>
        <v>1</v>
      </c>
      <c r="B110" s="40">
        <v>1.5348837209302326</v>
      </c>
      <c r="C110" s="40">
        <v>1.2627906976744188</v>
      </c>
      <c r="D110" s="40">
        <v>1</v>
      </c>
      <c r="E110" s="40">
        <v>1.0906976744186045</v>
      </c>
      <c r="F110" s="40">
        <v>2.4744186046511629</v>
      </c>
      <c r="G110" s="2">
        <f t="shared" si="36"/>
        <v>1.4744186046511629</v>
      </c>
      <c r="H110" s="2">
        <f t="shared" si="37"/>
        <v>10.294099180968981</v>
      </c>
      <c r="I110">
        <f t="shared" si="38"/>
        <v>21.761725668568424</v>
      </c>
      <c r="J110">
        <v>0</v>
      </c>
    </row>
    <row r="111" spans="1:26">
      <c r="B111" s="40"/>
      <c r="C111" s="40"/>
      <c r="D111" s="40"/>
      <c r="E111" s="40"/>
      <c r="F111" s="40"/>
      <c r="G111">
        <f>AVERAGE(G106:G110)</f>
        <v>10.294099180968981</v>
      </c>
    </row>
    <row r="112" spans="1:26">
      <c r="B112" s="40"/>
      <c r="C112" s="40"/>
      <c r="D112" s="40"/>
      <c r="E112" s="40"/>
      <c r="F112" s="40"/>
      <c r="U112" s="2"/>
      <c r="V112" s="2"/>
      <c r="W112" s="2"/>
      <c r="X112" s="2"/>
      <c r="Y112" s="2"/>
      <c r="Z112" s="2"/>
    </row>
    <row r="113" spans="1:12">
      <c r="B113" s="40"/>
      <c r="C113" s="40"/>
      <c r="D113" s="40"/>
      <c r="E113" s="40"/>
      <c r="F113" s="40"/>
    </row>
    <row r="114" spans="1:12">
      <c r="B114" s="43"/>
      <c r="C114" s="43"/>
      <c r="D114" s="43"/>
      <c r="E114" s="43"/>
      <c r="F114" s="43"/>
    </row>
    <row r="115" spans="1:12">
      <c r="B115" s="43"/>
      <c r="C115" s="43"/>
      <c r="D115" s="43"/>
      <c r="E115" s="43"/>
      <c r="F115" s="43"/>
    </row>
    <row r="116" spans="1:12" ht="16">
      <c r="B116" s="44" t="s">
        <v>11</v>
      </c>
      <c r="C116" s="44"/>
      <c r="D116" s="44"/>
      <c r="E116" s="43"/>
      <c r="F116" s="43"/>
    </row>
    <row r="117" spans="1:12" ht="16">
      <c r="B117" s="44" t="s">
        <v>0</v>
      </c>
      <c r="C117" s="44" t="s">
        <v>1</v>
      </c>
      <c r="D117" s="44" t="s">
        <v>2</v>
      </c>
      <c r="E117" s="44" t="s">
        <v>3</v>
      </c>
      <c r="F117" s="44" t="s">
        <v>4</v>
      </c>
      <c r="G117" s="2" t="s">
        <v>23</v>
      </c>
      <c r="H117" s="1" t="s">
        <v>26</v>
      </c>
      <c r="I117" s="1" t="s">
        <v>24</v>
      </c>
      <c r="J117" s="1" t="s">
        <v>25</v>
      </c>
      <c r="K117" s="1"/>
      <c r="L117" s="1"/>
    </row>
    <row r="118" spans="1:12">
      <c r="A118">
        <f>MIN(B118:F118)</f>
        <v>1</v>
      </c>
      <c r="B118" s="40">
        <v>1.4680851063829787</v>
      </c>
      <c r="C118" s="40">
        <v>1.2553191489361701</v>
      </c>
      <c r="D118" s="40">
        <v>1</v>
      </c>
      <c r="E118" s="40">
        <v>1.1675531914893618</v>
      </c>
      <c r="F118" s="40">
        <v>1.8989361702127658</v>
      </c>
      <c r="G118" s="2">
        <f>MAX(B118:F118)-MIN(B118:F118)</f>
        <v>0.89893617021276584</v>
      </c>
      <c r="H118" s="2">
        <f>$G$123</f>
        <v>6.8450526413669195</v>
      </c>
      <c r="I118">
        <f>H118*2.114</f>
        <v>14.470441283849667</v>
      </c>
      <c r="J118">
        <v>0</v>
      </c>
    </row>
    <row r="119" spans="1:12">
      <c r="A119">
        <f t="shared" ref="A119:A122" si="39">MIN(B119:F119)</f>
        <v>1</v>
      </c>
      <c r="B119" s="40">
        <v>1.5508021390374331</v>
      </c>
      <c r="C119" s="40">
        <v>1.2406417112299466</v>
      </c>
      <c r="D119" s="40">
        <v>1</v>
      </c>
      <c r="E119" s="40">
        <v>1.1684491978609626</v>
      </c>
      <c r="F119" s="40">
        <v>1.6497326203208555</v>
      </c>
      <c r="G119" s="2">
        <f t="shared" ref="G119:G122" si="40">MAX(B119:F119)-MIN(B119:F119)</f>
        <v>0.64973262032085555</v>
      </c>
      <c r="H119" s="2">
        <f t="shared" ref="H119:H122" si="41">$G$123</f>
        <v>6.8450526413669195</v>
      </c>
      <c r="I119">
        <f t="shared" ref="I119:I122" si="42">H119*2.114</f>
        <v>14.470441283849667</v>
      </c>
      <c r="J119">
        <v>0</v>
      </c>
    </row>
    <row r="120" spans="1:12">
      <c r="A120">
        <f t="shared" si="39"/>
        <v>1</v>
      </c>
      <c r="B120" s="40">
        <v>1.5583126550868485</v>
      </c>
      <c r="C120" s="40">
        <v>1.2704714640198511</v>
      </c>
      <c r="D120" s="40">
        <v>1</v>
      </c>
      <c r="E120" s="40">
        <v>1.1761786600496276</v>
      </c>
      <c r="F120" s="40">
        <v>1.8014888337468982</v>
      </c>
      <c r="G120" s="2">
        <f t="shared" si="40"/>
        <v>0.80148883374689817</v>
      </c>
      <c r="H120" s="2">
        <f t="shared" si="41"/>
        <v>6.8450526413669195</v>
      </c>
      <c r="I120">
        <f t="shared" si="42"/>
        <v>14.470441283849667</v>
      </c>
      <c r="J120">
        <v>0</v>
      </c>
    </row>
    <row r="121" spans="1:12">
      <c r="A121">
        <f t="shared" si="39"/>
        <v>1</v>
      </c>
      <c r="B121" s="40">
        <v>1.4315424610051994</v>
      </c>
      <c r="C121" s="40">
        <v>1</v>
      </c>
      <c r="D121" s="40">
        <v>1.0883882149046795</v>
      </c>
      <c r="E121" s="40">
        <v>1.1351819757365686</v>
      </c>
      <c r="F121" s="40">
        <v>6.5805892547660321</v>
      </c>
      <c r="G121" s="2">
        <f t="shared" si="40"/>
        <v>5.5805892547660321</v>
      </c>
      <c r="H121" s="2">
        <f t="shared" si="41"/>
        <v>6.8450526413669195</v>
      </c>
      <c r="I121">
        <f t="shared" si="42"/>
        <v>14.470441283849667</v>
      </c>
      <c r="J121">
        <v>0</v>
      </c>
    </row>
    <row r="122" spans="1:12">
      <c r="A122">
        <f t="shared" si="39"/>
        <v>1</v>
      </c>
      <c r="B122" s="42">
        <v>1.6284658040665434</v>
      </c>
      <c r="C122" s="42">
        <v>1</v>
      </c>
      <c r="D122" s="42">
        <v>1.2766481823783118</v>
      </c>
      <c r="E122" s="42">
        <v>2.0264941466420212</v>
      </c>
      <c r="F122" s="42">
        <v>27.294516327788045</v>
      </c>
      <c r="G122" s="46">
        <f t="shared" si="40"/>
        <v>26.294516327788045</v>
      </c>
      <c r="H122" s="46">
        <f t="shared" si="41"/>
        <v>6.8450526413669195</v>
      </c>
      <c r="I122" s="42">
        <f t="shared" si="42"/>
        <v>14.470441283849667</v>
      </c>
      <c r="J122">
        <v>0</v>
      </c>
    </row>
    <row r="123" spans="1:12">
      <c r="B123" s="43"/>
      <c r="C123" s="43"/>
      <c r="D123" s="43"/>
      <c r="E123" s="43"/>
      <c r="F123" s="43"/>
      <c r="G123" s="2">
        <f>AVERAGE(G118:G122)</f>
        <v>6.8450526413669195</v>
      </c>
    </row>
    <row r="124" spans="1:12">
      <c r="B124" s="43"/>
      <c r="C124" s="43"/>
      <c r="D124" s="43"/>
      <c r="E124" s="43"/>
      <c r="F124" s="43"/>
    </row>
    <row r="125" spans="1:12" ht="16">
      <c r="B125" s="44" t="s">
        <v>12</v>
      </c>
      <c r="C125" s="44"/>
      <c r="D125" s="44"/>
      <c r="E125" s="43"/>
      <c r="F125" s="43"/>
    </row>
    <row r="126" spans="1:12" ht="16">
      <c r="B126" s="44" t="s">
        <v>0</v>
      </c>
      <c r="C126" s="44" t="s">
        <v>1</v>
      </c>
      <c r="D126" s="44" t="s">
        <v>2</v>
      </c>
      <c r="E126" s="44" t="s">
        <v>3</v>
      </c>
      <c r="F126" s="44" t="s">
        <v>4</v>
      </c>
      <c r="G126" s="2" t="s">
        <v>23</v>
      </c>
      <c r="H126" s="1" t="s">
        <v>26</v>
      </c>
      <c r="I126" s="1" t="s">
        <v>24</v>
      </c>
      <c r="J126" s="1" t="s">
        <v>25</v>
      </c>
    </row>
    <row r="127" spans="1:12">
      <c r="A127">
        <f>MIN(B127:F127)</f>
        <v>1</v>
      </c>
      <c r="B127" s="42">
        <v>4.1592420212765955</v>
      </c>
      <c r="C127" s="42">
        <v>1</v>
      </c>
      <c r="D127" s="42">
        <v>5.4178856382978724</v>
      </c>
      <c r="E127" s="42">
        <v>4.7017952127659575</v>
      </c>
      <c r="F127" s="42">
        <v>481.68218085106383</v>
      </c>
      <c r="G127" s="46">
        <f>MAX(B127:F127)-MIN(B127:F127)</f>
        <v>480.68218085106383</v>
      </c>
      <c r="H127" s="46">
        <f>$G$132</f>
        <v>129.25344355399793</v>
      </c>
      <c r="I127" s="42">
        <f>H127*2.114</f>
        <v>273.2417796731516</v>
      </c>
      <c r="J127">
        <v>0</v>
      </c>
    </row>
    <row r="128" spans="1:12">
      <c r="A128">
        <f t="shared" ref="A128:A131" si="43">MIN(B128:F128)</f>
        <v>1</v>
      </c>
      <c r="B128" s="40">
        <v>1.8599348534201954</v>
      </c>
      <c r="C128" s="40">
        <v>1</v>
      </c>
      <c r="D128" s="40">
        <v>1.3664495114006514</v>
      </c>
      <c r="E128" s="40">
        <v>1.7744299674267099</v>
      </c>
      <c r="F128" s="40">
        <v>53.060260586319217</v>
      </c>
      <c r="G128" s="2">
        <f t="shared" ref="G128:G131" si="44">MAX(B128:F128)-MIN(B128:F128)</f>
        <v>52.060260586319217</v>
      </c>
      <c r="H128" s="2">
        <f t="shared" ref="H128:H131" si="45">$G$132</f>
        <v>129.25344355399793</v>
      </c>
      <c r="I128">
        <f t="shared" ref="I128:I131" si="46">H128*2.114</f>
        <v>273.2417796731516</v>
      </c>
      <c r="J128">
        <v>0</v>
      </c>
    </row>
    <row r="129" spans="1:10">
      <c r="A129">
        <f t="shared" si="43"/>
        <v>1</v>
      </c>
      <c r="B129" s="40">
        <v>1.3138297872340425</v>
      </c>
      <c r="C129" s="40">
        <v>1</v>
      </c>
      <c r="D129" s="40">
        <v>1.2380319148936172</v>
      </c>
      <c r="E129" s="40">
        <v>1.2539893617021276</v>
      </c>
      <c r="F129" s="40">
        <v>73.748670212765958</v>
      </c>
      <c r="G129" s="2">
        <f t="shared" si="44"/>
        <v>72.748670212765958</v>
      </c>
      <c r="H129" s="2">
        <f t="shared" si="45"/>
        <v>129.25344355399793</v>
      </c>
      <c r="I129">
        <f t="shared" si="46"/>
        <v>273.2417796731516</v>
      </c>
      <c r="J129">
        <v>0</v>
      </c>
    </row>
    <row r="130" spans="1:10">
      <c r="A130">
        <f t="shared" si="43"/>
        <v>1</v>
      </c>
      <c r="B130" s="40">
        <v>1.3457446808510638</v>
      </c>
      <c r="C130" s="40">
        <v>1</v>
      </c>
      <c r="D130" s="40">
        <v>1.125</v>
      </c>
      <c r="E130" s="40">
        <v>1.6835106382978724</v>
      </c>
      <c r="F130" s="40">
        <v>9.8630319148936163</v>
      </c>
      <c r="G130" s="2">
        <f t="shared" si="44"/>
        <v>8.8630319148936163</v>
      </c>
      <c r="H130" s="2">
        <f t="shared" si="45"/>
        <v>129.25344355399793</v>
      </c>
      <c r="I130">
        <f t="shared" si="46"/>
        <v>273.2417796731516</v>
      </c>
      <c r="J130">
        <v>0</v>
      </c>
    </row>
    <row r="131" spans="1:10">
      <c r="A131">
        <f t="shared" si="43"/>
        <v>1</v>
      </c>
      <c r="B131" s="40">
        <v>18.841696113074207</v>
      </c>
      <c r="C131" s="40">
        <v>1</v>
      </c>
      <c r="D131" s="40">
        <v>6.5717314487632503</v>
      </c>
      <c r="E131" s="40">
        <v>32.913074204946994</v>
      </c>
      <c r="F131" s="40">
        <v>27.607067137809185</v>
      </c>
      <c r="G131" s="2">
        <f t="shared" si="44"/>
        <v>31.913074204946994</v>
      </c>
      <c r="H131" s="2">
        <f t="shared" si="45"/>
        <v>129.25344355399793</v>
      </c>
      <c r="I131">
        <f t="shared" si="46"/>
        <v>273.2417796731516</v>
      </c>
      <c r="J131">
        <v>0</v>
      </c>
    </row>
    <row r="132" spans="1:10">
      <c r="B132" s="43"/>
      <c r="C132" s="43"/>
      <c r="D132" s="43"/>
      <c r="E132" s="43"/>
      <c r="F132" s="43"/>
      <c r="G132">
        <f>AVERAGE(G127:G131)</f>
        <v>129.25344355399793</v>
      </c>
    </row>
    <row r="133" spans="1:10" ht="16">
      <c r="B133" s="44" t="s">
        <v>13</v>
      </c>
      <c r="C133" s="44"/>
      <c r="D133" s="43"/>
      <c r="E133" s="43"/>
      <c r="F133" s="43"/>
    </row>
    <row r="134" spans="1:10" ht="16">
      <c r="B134" s="44" t="s">
        <v>0</v>
      </c>
      <c r="C134" s="44" t="s">
        <v>1</v>
      </c>
      <c r="D134" s="44" t="s">
        <v>2</v>
      </c>
      <c r="E134" s="44" t="s">
        <v>3</v>
      </c>
      <c r="F134" s="44" t="s">
        <v>4</v>
      </c>
    </row>
    <row r="135" spans="1:10">
      <c r="B135" s="43">
        <v>1</v>
      </c>
      <c r="C135" s="43">
        <v>0.74308300395256921</v>
      </c>
      <c r="D135" s="43">
        <v>0.83596837944664026</v>
      </c>
      <c r="E135" s="43">
        <v>1.2509881422924902</v>
      </c>
      <c r="F135" s="43">
        <v>7.329051383399209</v>
      </c>
    </row>
    <row r="136" spans="1:10">
      <c r="B136" s="43">
        <v>1</v>
      </c>
      <c r="C136" s="43">
        <v>5.3073778177862796E-2</v>
      </c>
      <c r="D136" s="43">
        <v>0.34878661715614562</v>
      </c>
      <c r="E136" s="43">
        <v>1.7468211995048948</v>
      </c>
      <c r="F136" s="43">
        <v>1.4652113574134502</v>
      </c>
    </row>
    <row r="137" spans="1:10">
      <c r="B137" s="43"/>
      <c r="C137" s="43"/>
      <c r="D137" s="43"/>
      <c r="E137" s="43"/>
      <c r="F137" s="43"/>
    </row>
    <row r="138" spans="1:10">
      <c r="B138" s="43"/>
      <c r="C138" s="43"/>
      <c r="D138" s="43"/>
      <c r="E138" s="43"/>
      <c r="F138" s="43"/>
    </row>
    <row r="139" spans="1:10">
      <c r="B139" s="43"/>
      <c r="C139" s="43"/>
      <c r="D139" s="43"/>
      <c r="E139" s="43"/>
      <c r="F139" s="43"/>
    </row>
    <row r="140" spans="1:10">
      <c r="B140" s="43"/>
      <c r="C140" s="43"/>
      <c r="D140" s="43"/>
      <c r="E140" s="43"/>
      <c r="F140" s="43"/>
    </row>
    <row r="141" spans="1:10" ht="16">
      <c r="B141" s="44" t="s">
        <v>14</v>
      </c>
      <c r="C141" s="44"/>
      <c r="D141" s="44"/>
      <c r="E141" s="43"/>
      <c r="F141" s="43"/>
    </row>
    <row r="142" spans="1:10" ht="16">
      <c r="B142" s="44" t="s">
        <v>0</v>
      </c>
      <c r="C142" s="44" t="s">
        <v>1</v>
      </c>
      <c r="D142" s="44" t="s">
        <v>2</v>
      </c>
      <c r="E142" s="44" t="s">
        <v>3</v>
      </c>
      <c r="F142" s="44" t="s">
        <v>4</v>
      </c>
    </row>
    <row r="143" spans="1:10">
      <c r="B143" s="43">
        <v>1</v>
      </c>
      <c r="C143" s="43">
        <v>0.99501359927470534</v>
      </c>
      <c r="D143" s="43">
        <v>0.63508612873980053</v>
      </c>
      <c r="E143" s="43">
        <v>1.4356300997280145</v>
      </c>
      <c r="F143" s="43">
        <v>10.731187669990934</v>
      </c>
    </row>
    <row r="144" spans="1:10">
      <c r="B144" s="43">
        <v>1</v>
      </c>
      <c r="C144" s="43">
        <v>0.82272727272727275</v>
      </c>
      <c r="D144" s="43">
        <v>0.65151515151515149</v>
      </c>
      <c r="E144" s="43">
        <v>0.71060606060606057</v>
      </c>
      <c r="F144" s="43">
        <v>1.6121212121212121</v>
      </c>
    </row>
    <row r="145" spans="2:6">
      <c r="B145" s="40"/>
      <c r="C145" s="40"/>
      <c r="D145" s="40"/>
      <c r="E145" s="40"/>
      <c r="F145" s="40"/>
    </row>
    <row r="146" spans="2:6" ht="16">
      <c r="B146" s="44" t="s">
        <v>10</v>
      </c>
      <c r="C146" s="44"/>
      <c r="D146" s="43"/>
      <c r="E146" s="43"/>
      <c r="F146" s="43"/>
    </row>
    <row r="147" spans="2:6" ht="16">
      <c r="B147" s="44" t="s">
        <v>0</v>
      </c>
      <c r="C147" s="44" t="s">
        <v>1</v>
      </c>
      <c r="D147" s="44" t="s">
        <v>2</v>
      </c>
      <c r="E147" s="44" t="s">
        <v>3</v>
      </c>
      <c r="F147" s="44" t="s">
        <v>4</v>
      </c>
    </row>
    <row r="148" spans="2:6">
      <c r="B148" s="43">
        <v>1</v>
      </c>
      <c r="C148" s="43">
        <v>0.61407491486946653</v>
      </c>
      <c r="D148" s="43">
        <v>0.78395762391222101</v>
      </c>
      <c r="E148" s="43">
        <v>1.2444192205826714</v>
      </c>
      <c r="F148" s="43">
        <v>16.76087779038971</v>
      </c>
    </row>
    <row r="149" spans="2:6">
      <c r="B149" s="40"/>
      <c r="C149" s="40"/>
      <c r="D149" s="40"/>
      <c r="E149" s="40"/>
      <c r="F149" s="40"/>
    </row>
    <row r="150" spans="2:6">
      <c r="B150" s="40"/>
      <c r="C150" s="40"/>
      <c r="D150" s="40"/>
      <c r="E150" s="40"/>
      <c r="F150" s="40"/>
    </row>
    <row r="151" spans="2:6">
      <c r="B151" s="40"/>
      <c r="C151" s="40"/>
      <c r="D151" s="40"/>
      <c r="E151" s="40"/>
      <c r="F151" s="40"/>
    </row>
    <row r="152" spans="2:6">
      <c r="B152" s="40"/>
      <c r="C152" s="40"/>
      <c r="D152" s="40"/>
      <c r="E152" s="40"/>
      <c r="F152" s="40"/>
    </row>
    <row r="153" spans="2:6">
      <c r="B153" s="40"/>
      <c r="C153" s="40"/>
      <c r="D153" s="40"/>
      <c r="E153" s="40"/>
      <c r="F153" s="40"/>
    </row>
    <row r="154" spans="2:6">
      <c r="B154" s="40"/>
      <c r="C154" s="40"/>
      <c r="D154" s="40"/>
      <c r="E154" s="40"/>
      <c r="F154" s="40"/>
    </row>
    <row r="155" spans="2:6">
      <c r="B155" s="40"/>
      <c r="C155" s="40"/>
      <c r="D155" s="40"/>
      <c r="E155" s="40"/>
      <c r="F155" s="40"/>
    </row>
    <row r="156" spans="2:6">
      <c r="B156" s="40"/>
      <c r="C156" s="40"/>
      <c r="D156" s="40"/>
      <c r="E156" s="40"/>
      <c r="F156" s="40"/>
    </row>
    <row r="157" spans="2:6">
      <c r="B157" s="40"/>
      <c r="C157" s="40"/>
      <c r="D157" s="40"/>
      <c r="E157" s="40"/>
      <c r="F157" s="40"/>
    </row>
    <row r="158" spans="2:6">
      <c r="B158" s="40"/>
      <c r="C158" s="40"/>
      <c r="D158" s="40"/>
      <c r="E158" s="40"/>
      <c r="F158" s="40"/>
    </row>
    <row r="159" spans="2:6">
      <c r="B159" s="40"/>
      <c r="C159" s="40"/>
      <c r="D159" s="40"/>
      <c r="E159" s="40"/>
      <c r="F159" s="40"/>
    </row>
    <row r="160" spans="2:6">
      <c r="B160" s="40"/>
      <c r="C160" s="40"/>
      <c r="D160" s="40"/>
      <c r="E160" s="40"/>
      <c r="F160" s="40"/>
    </row>
    <row r="161" spans="2:6">
      <c r="B161" s="40"/>
      <c r="C161" s="40"/>
      <c r="D161" s="40"/>
      <c r="E161" s="40"/>
      <c r="F161" s="40"/>
    </row>
    <row r="162" spans="2:6">
      <c r="B162" s="40"/>
      <c r="C162" s="40"/>
      <c r="D162" s="40"/>
      <c r="E162" s="40"/>
      <c r="F162" s="40"/>
    </row>
    <row r="163" spans="2:6">
      <c r="B163" s="40"/>
      <c r="C163" s="40"/>
      <c r="D163" s="40"/>
      <c r="E163" s="40"/>
      <c r="F163" s="40"/>
    </row>
    <row r="164" spans="2:6">
      <c r="B164" s="40"/>
      <c r="C164" s="40"/>
      <c r="D164" s="40"/>
      <c r="E164" s="40"/>
      <c r="F164" s="40"/>
    </row>
    <row r="165" spans="2:6">
      <c r="B165" s="40"/>
      <c r="C165" s="40"/>
      <c r="D165" s="40"/>
      <c r="E165" s="40"/>
      <c r="F165" s="40"/>
    </row>
    <row r="166" spans="2:6">
      <c r="B166" s="40"/>
      <c r="C166" s="40"/>
      <c r="D166" s="40"/>
      <c r="E166" s="40"/>
      <c r="F166" s="40"/>
    </row>
    <row r="167" spans="2:6">
      <c r="B167" s="40"/>
      <c r="C167" s="40"/>
      <c r="D167" s="40"/>
      <c r="E167" s="40"/>
      <c r="F167" s="40"/>
    </row>
    <row r="168" spans="2:6">
      <c r="B168" s="40"/>
      <c r="C168" s="40"/>
      <c r="D168" s="40"/>
      <c r="E168" s="40"/>
      <c r="F168" s="40"/>
    </row>
    <row r="169" spans="2:6">
      <c r="B169" s="40"/>
      <c r="C169" s="40"/>
      <c r="D169" s="40"/>
      <c r="E169" s="40"/>
      <c r="F169" s="40"/>
    </row>
    <row r="170" spans="2:6">
      <c r="B170" s="40"/>
      <c r="C170" s="40"/>
      <c r="D170" s="40"/>
      <c r="E170" s="40"/>
      <c r="F170" s="40"/>
    </row>
    <row r="171" spans="2:6">
      <c r="B171" s="40"/>
      <c r="C171" s="40"/>
      <c r="D171" s="40"/>
      <c r="E171" s="40"/>
      <c r="F171" s="40"/>
    </row>
    <row r="172" spans="2:6">
      <c r="B172" s="40"/>
      <c r="C172" s="40"/>
      <c r="D172" s="40"/>
      <c r="E172" s="40"/>
      <c r="F172" s="40"/>
    </row>
    <row r="173" spans="2:6">
      <c r="B173" s="40"/>
      <c r="C173" s="40"/>
      <c r="D173" s="40"/>
      <c r="E173" s="40"/>
      <c r="F173" s="40"/>
    </row>
    <row r="174" spans="2:6">
      <c r="B174" s="40"/>
      <c r="C174" s="40"/>
      <c r="D174" s="40"/>
      <c r="E174" s="40"/>
      <c r="F174" s="40"/>
    </row>
    <row r="175" spans="2:6">
      <c r="B175" s="40"/>
      <c r="C175" s="40"/>
      <c r="D175" s="40"/>
      <c r="E175" s="40"/>
      <c r="F175" s="40"/>
    </row>
    <row r="176" spans="2:6">
      <c r="B176" s="40"/>
      <c r="C176" s="40"/>
      <c r="D176" s="40"/>
      <c r="E176" s="40"/>
      <c r="F176" s="40"/>
    </row>
    <row r="177" spans="2:6">
      <c r="B177" s="40"/>
      <c r="C177" s="40"/>
      <c r="D177" s="40"/>
      <c r="E177" s="40"/>
      <c r="F177" s="40"/>
    </row>
    <row r="178" spans="2:6">
      <c r="B178" s="40"/>
      <c r="C178" s="40"/>
      <c r="D178" s="40"/>
      <c r="E178" s="40"/>
      <c r="F178" s="40"/>
    </row>
    <row r="179" spans="2:6">
      <c r="B179" s="40"/>
      <c r="C179" s="40"/>
      <c r="D179" s="40"/>
      <c r="E179" s="40"/>
      <c r="F179" s="40"/>
    </row>
    <row r="201" spans="2:10" ht="16">
      <c r="B201" s="1" t="s">
        <v>0</v>
      </c>
      <c r="C201" s="1" t="s">
        <v>1</v>
      </c>
      <c r="D201" s="1" t="s">
        <v>2</v>
      </c>
      <c r="E201" s="1" t="s">
        <v>3</v>
      </c>
      <c r="F201" s="1" t="s">
        <v>4</v>
      </c>
      <c r="G201" s="2" t="s">
        <v>23</v>
      </c>
      <c r="H201" s="1" t="s">
        <v>26</v>
      </c>
      <c r="I201" s="1" t="s">
        <v>24</v>
      </c>
      <c r="J201" s="1" t="s">
        <v>25</v>
      </c>
    </row>
    <row r="202" spans="2:10">
      <c r="B202" s="4">
        <v>1</v>
      </c>
      <c r="C202" s="4">
        <v>0.72989195678271312</v>
      </c>
      <c r="D202" s="4">
        <v>0.482593037214886</v>
      </c>
      <c r="E202" s="4">
        <v>0.8355342136854742</v>
      </c>
      <c r="F202" s="4">
        <v>2.1860744297719088</v>
      </c>
      <c r="G202" s="2">
        <f>MAX(B202:F202)-MIN(B202:F202)</f>
        <v>1.7034813925570229</v>
      </c>
      <c r="H202" s="2">
        <f>$G$292</f>
        <v>13.247983172382199</v>
      </c>
      <c r="I202">
        <f>H202*2.114</f>
        <v>28.006236426415967</v>
      </c>
      <c r="J202">
        <v>0</v>
      </c>
    </row>
    <row r="203" spans="2:10">
      <c r="B203" s="4">
        <v>1</v>
      </c>
      <c r="C203" s="4">
        <v>0.77285714285714291</v>
      </c>
      <c r="D203" s="4">
        <v>0.53428571428571436</v>
      </c>
      <c r="E203" s="4">
        <v>0.87857142857142867</v>
      </c>
      <c r="F203" s="4">
        <v>1.6357142857142859</v>
      </c>
      <c r="G203" s="2">
        <f>MAX(B203:F203)-MIN(B203:F203)</f>
        <v>1.1014285714285714</v>
      </c>
      <c r="H203" s="2">
        <f t="shared" ref="H203:H266" si="47">$G$292</f>
        <v>13.247983172382199</v>
      </c>
      <c r="I203">
        <f t="shared" ref="I203:I266" si="48">H203*2.114</f>
        <v>28.006236426415967</v>
      </c>
      <c r="J203">
        <v>0</v>
      </c>
    </row>
    <row r="204" spans="2:10">
      <c r="B204" s="4">
        <v>1</v>
      </c>
      <c r="C204" s="4">
        <v>0.64887307236061686</v>
      </c>
      <c r="D204" s="4">
        <v>0.53618030842230135</v>
      </c>
      <c r="E204" s="4">
        <v>0.74258600237247929</v>
      </c>
      <c r="F204" s="4">
        <v>1.5563463819691579</v>
      </c>
      <c r="G204" s="2">
        <f t="shared" ref="G204:G267" si="49">MAX(B204:F204)-MIN(B204:F204)</f>
        <v>1.0201660735468565</v>
      </c>
      <c r="H204" s="2">
        <f t="shared" si="47"/>
        <v>13.247983172382199</v>
      </c>
      <c r="I204">
        <f t="shared" si="48"/>
        <v>28.006236426415967</v>
      </c>
      <c r="J204">
        <v>0</v>
      </c>
    </row>
    <row r="205" spans="2:10">
      <c r="B205" s="4">
        <v>1</v>
      </c>
      <c r="C205" s="4">
        <v>0.68036912751677858</v>
      </c>
      <c r="D205" s="4">
        <v>0.57046979865771819</v>
      </c>
      <c r="E205" s="4">
        <v>1.0167785234899329</v>
      </c>
      <c r="F205" s="4">
        <v>5.5142617449664435</v>
      </c>
      <c r="G205" s="2">
        <f t="shared" si="49"/>
        <v>4.9437919463087256</v>
      </c>
      <c r="H205" s="2">
        <f t="shared" si="47"/>
        <v>13.247983172382199</v>
      </c>
      <c r="I205">
        <f t="shared" si="48"/>
        <v>28.006236426415967</v>
      </c>
      <c r="J205">
        <v>0</v>
      </c>
    </row>
    <row r="206" spans="2:10">
      <c r="B206" s="4">
        <v>1</v>
      </c>
      <c r="C206" s="4">
        <v>0.61993243243243246</v>
      </c>
      <c r="D206" s="4">
        <v>0.52280405405405406</v>
      </c>
      <c r="E206" s="4">
        <v>0.65202702702702708</v>
      </c>
      <c r="F206" s="4">
        <v>3.5515202702702706</v>
      </c>
      <c r="G206" s="2">
        <f t="shared" si="49"/>
        <v>3.0287162162162167</v>
      </c>
      <c r="H206" s="2">
        <f t="shared" si="47"/>
        <v>13.247983172382199</v>
      </c>
      <c r="I206">
        <f t="shared" si="48"/>
        <v>28.006236426415967</v>
      </c>
      <c r="J206">
        <v>0</v>
      </c>
    </row>
    <row r="207" spans="2:10">
      <c r="B207" s="4">
        <v>1</v>
      </c>
      <c r="C207" s="4">
        <v>0.58312342569269515</v>
      </c>
      <c r="D207" s="4">
        <v>1.6902462916316821</v>
      </c>
      <c r="E207" s="4">
        <v>1.6083473271760425</v>
      </c>
      <c r="F207" s="4">
        <v>4.4678841309823678</v>
      </c>
      <c r="G207" s="2">
        <f t="shared" si="49"/>
        <v>3.8847607052896729</v>
      </c>
      <c r="H207" s="2">
        <f t="shared" si="47"/>
        <v>13.247983172382199</v>
      </c>
      <c r="I207">
        <f t="shared" si="48"/>
        <v>28.006236426415967</v>
      </c>
      <c r="J207">
        <v>0</v>
      </c>
    </row>
    <row r="208" spans="2:10">
      <c r="B208" s="4">
        <v>1</v>
      </c>
      <c r="C208" s="4">
        <v>0.74531422271223813</v>
      </c>
      <c r="D208" s="4">
        <v>0.52260198456449836</v>
      </c>
      <c r="E208" s="4">
        <v>0.74200661521499456</v>
      </c>
      <c r="F208" s="4">
        <v>1.9349503858875412</v>
      </c>
      <c r="G208" s="2">
        <f t="shared" si="49"/>
        <v>1.412348401323043</v>
      </c>
      <c r="H208" s="2">
        <f t="shared" si="47"/>
        <v>13.247983172382199</v>
      </c>
      <c r="I208">
        <f t="shared" si="48"/>
        <v>28.006236426415967</v>
      </c>
      <c r="J208">
        <v>0</v>
      </c>
    </row>
    <row r="209" spans="2:10">
      <c r="B209" s="4">
        <v>1</v>
      </c>
      <c r="C209" s="4">
        <v>0.74468085106382986</v>
      </c>
      <c r="D209" s="4">
        <v>0.52519596864501672</v>
      </c>
      <c r="E209" s="4">
        <v>0.69988801791713329</v>
      </c>
      <c r="F209" s="4">
        <v>1.2217245240761478</v>
      </c>
      <c r="G209" s="2">
        <f t="shared" si="49"/>
        <v>0.69652855543113112</v>
      </c>
      <c r="H209" s="2">
        <f t="shared" si="47"/>
        <v>13.247983172382199</v>
      </c>
      <c r="I209">
        <f t="shared" si="48"/>
        <v>28.006236426415967</v>
      </c>
      <c r="J209">
        <v>0</v>
      </c>
    </row>
    <row r="210" spans="2:10">
      <c r="B210" s="4">
        <v>1</v>
      </c>
      <c r="C210" s="4">
        <v>0.65911664779161938</v>
      </c>
      <c r="D210" s="4">
        <v>0.45300113250283131</v>
      </c>
      <c r="E210" s="4">
        <v>0.62514156285390721</v>
      </c>
      <c r="F210" s="4">
        <v>1.0181200453001134</v>
      </c>
      <c r="G210" s="2">
        <f t="shared" si="49"/>
        <v>0.56511891279728199</v>
      </c>
      <c r="H210" s="2">
        <f t="shared" si="47"/>
        <v>13.247983172382199</v>
      </c>
      <c r="I210">
        <f t="shared" si="48"/>
        <v>28.006236426415967</v>
      </c>
      <c r="J210">
        <v>0</v>
      </c>
    </row>
    <row r="211" spans="2:10">
      <c r="B211" s="4">
        <v>1</v>
      </c>
      <c r="C211" s="4">
        <v>0.84722222222222221</v>
      </c>
      <c r="D211" s="4">
        <v>0.61111111111111116</v>
      </c>
      <c r="E211" s="4">
        <v>0.78749999999999998</v>
      </c>
      <c r="F211" s="4">
        <v>0.85277777777777775</v>
      </c>
      <c r="G211" s="2">
        <f t="shared" si="49"/>
        <v>0.38888888888888884</v>
      </c>
      <c r="H211" s="2">
        <f t="shared" si="47"/>
        <v>13.247983172382199</v>
      </c>
      <c r="I211">
        <f t="shared" si="48"/>
        <v>28.006236426415967</v>
      </c>
      <c r="J211">
        <v>0</v>
      </c>
    </row>
    <row r="212" spans="2:10">
      <c r="B212" s="4">
        <v>1</v>
      </c>
      <c r="C212" s="4">
        <v>0.79046242774566489</v>
      </c>
      <c r="D212" s="4">
        <v>0.59537572254335258</v>
      </c>
      <c r="E212" s="4">
        <v>0.82658959537572252</v>
      </c>
      <c r="F212" s="4">
        <v>1.2341040462427746</v>
      </c>
      <c r="G212" s="2">
        <f t="shared" si="49"/>
        <v>0.63872832369942201</v>
      </c>
      <c r="H212" s="2">
        <f t="shared" si="47"/>
        <v>13.247983172382199</v>
      </c>
      <c r="I212">
        <f t="shared" si="48"/>
        <v>28.006236426415967</v>
      </c>
      <c r="J212">
        <v>0</v>
      </c>
    </row>
    <row r="213" spans="2:10">
      <c r="B213" s="4">
        <v>1</v>
      </c>
      <c r="C213" s="4">
        <v>0.8058375634517766</v>
      </c>
      <c r="D213" s="4">
        <v>0.65482233502538068</v>
      </c>
      <c r="E213" s="4">
        <v>0.78553299492385786</v>
      </c>
      <c r="F213" s="4">
        <v>1.5431472081218274</v>
      </c>
      <c r="G213" s="2">
        <f t="shared" si="49"/>
        <v>0.8883248730964467</v>
      </c>
      <c r="H213" s="2">
        <f t="shared" si="47"/>
        <v>13.247983172382199</v>
      </c>
      <c r="I213">
        <f t="shared" si="48"/>
        <v>28.006236426415967</v>
      </c>
      <c r="J213">
        <v>0</v>
      </c>
    </row>
    <row r="214" spans="2:10">
      <c r="B214" s="4">
        <v>1</v>
      </c>
      <c r="C214" s="4">
        <v>0.69482976040353095</v>
      </c>
      <c r="D214" s="4">
        <v>0.5321563682219419</v>
      </c>
      <c r="E214" s="4">
        <v>0.74401008827238324</v>
      </c>
      <c r="F214" s="4">
        <v>1.5813366960907944</v>
      </c>
      <c r="G214" s="2">
        <f t="shared" si="49"/>
        <v>1.0491803278688525</v>
      </c>
      <c r="H214" s="2">
        <f t="shared" si="47"/>
        <v>13.247983172382199</v>
      </c>
      <c r="I214">
        <f t="shared" si="48"/>
        <v>28.006236426415967</v>
      </c>
      <c r="J214">
        <v>0</v>
      </c>
    </row>
    <row r="215" spans="2:10">
      <c r="B215" s="4">
        <v>1</v>
      </c>
      <c r="C215" s="4">
        <v>0.73956262425447317</v>
      </c>
      <c r="D215" s="4">
        <v>0.47912524850894628</v>
      </c>
      <c r="E215" s="4">
        <v>0.86978131212723653</v>
      </c>
      <c r="F215" s="4">
        <v>4.9194831013916502</v>
      </c>
      <c r="G215" s="2">
        <f t="shared" si="49"/>
        <v>4.4403578528827037</v>
      </c>
      <c r="H215" s="2">
        <f t="shared" si="47"/>
        <v>13.247983172382199</v>
      </c>
      <c r="I215">
        <f t="shared" si="48"/>
        <v>28.006236426415967</v>
      </c>
      <c r="J215">
        <v>0</v>
      </c>
    </row>
    <row r="216" spans="2:10">
      <c r="B216" s="4">
        <v>1</v>
      </c>
      <c r="C216" s="5">
        <v>0.52444547671582853</v>
      </c>
      <c r="D216" s="5">
        <v>1.2460805945883173</v>
      </c>
      <c r="E216" s="5">
        <v>1.7405643943792821</v>
      </c>
      <c r="F216" s="5">
        <v>32.43177331320404</v>
      </c>
      <c r="G216" s="2">
        <f t="shared" si="49"/>
        <v>31.907327836488211</v>
      </c>
      <c r="H216" s="2">
        <f t="shared" si="47"/>
        <v>13.247983172382199</v>
      </c>
      <c r="I216">
        <f t="shared" si="48"/>
        <v>28.006236426415967</v>
      </c>
      <c r="J216">
        <v>0</v>
      </c>
    </row>
    <row r="217" spans="2:10">
      <c r="B217" s="4">
        <v>1</v>
      </c>
      <c r="C217" s="4">
        <v>0.77808988764044951</v>
      </c>
      <c r="D217" s="4">
        <v>0.54775280898876411</v>
      </c>
      <c r="E217" s="4">
        <v>0.74297752808988771</v>
      </c>
      <c r="F217" s="4">
        <v>0.9115168539325843</v>
      </c>
      <c r="G217" s="2">
        <f t="shared" si="49"/>
        <v>0.45224719101123589</v>
      </c>
      <c r="H217" s="2">
        <f t="shared" si="47"/>
        <v>13.247983172382199</v>
      </c>
      <c r="I217">
        <f t="shared" si="48"/>
        <v>28.006236426415967</v>
      </c>
      <c r="J217">
        <v>0</v>
      </c>
    </row>
    <row r="218" spans="2:10">
      <c r="B218" s="4">
        <v>1</v>
      </c>
      <c r="C218" s="4">
        <v>0.71017964071856288</v>
      </c>
      <c r="D218" s="4">
        <v>0.55688622754491024</v>
      </c>
      <c r="E218" s="4">
        <v>0.74251497005988032</v>
      </c>
      <c r="F218" s="4">
        <v>1.4994011976047905</v>
      </c>
      <c r="G218" s="2">
        <f t="shared" si="49"/>
        <v>0.94251497005988027</v>
      </c>
      <c r="H218" s="2">
        <f t="shared" si="47"/>
        <v>13.247983172382199</v>
      </c>
      <c r="I218">
        <f t="shared" si="48"/>
        <v>28.006236426415967</v>
      </c>
      <c r="J218">
        <v>0</v>
      </c>
    </row>
    <row r="219" spans="2:10">
      <c r="B219" s="4">
        <v>1</v>
      </c>
      <c r="C219" s="4">
        <v>0.73772791023842921</v>
      </c>
      <c r="D219" s="4">
        <v>0.58485273492286116</v>
      </c>
      <c r="E219" s="4">
        <v>0.8948106591865358</v>
      </c>
      <c r="F219" s="4">
        <v>1.7980364656381489</v>
      </c>
      <c r="G219" s="2">
        <f t="shared" si="49"/>
        <v>1.2131837307152877</v>
      </c>
      <c r="H219" s="2">
        <f t="shared" si="47"/>
        <v>13.247983172382199</v>
      </c>
      <c r="I219">
        <f t="shared" si="48"/>
        <v>28.006236426415967</v>
      </c>
      <c r="J219">
        <v>0</v>
      </c>
    </row>
    <row r="220" spans="2:10">
      <c r="B220" s="4">
        <v>1</v>
      </c>
      <c r="C220" s="4">
        <v>0.6996699669966997</v>
      </c>
      <c r="D220" s="4">
        <v>0.49944994499449946</v>
      </c>
      <c r="E220" s="4">
        <v>0.80528052805280526</v>
      </c>
      <c r="F220" s="4">
        <v>2.5005500550055006</v>
      </c>
      <c r="G220" s="2">
        <f t="shared" si="49"/>
        <v>2.0011001100110013</v>
      </c>
      <c r="H220" s="2">
        <f t="shared" si="47"/>
        <v>13.247983172382199</v>
      </c>
      <c r="I220">
        <f t="shared" si="48"/>
        <v>28.006236426415967</v>
      </c>
      <c r="J220">
        <v>0</v>
      </c>
    </row>
    <row r="221" spans="2:10">
      <c r="B221" s="2">
        <v>1</v>
      </c>
      <c r="C221" s="2">
        <v>1.529371337068</v>
      </c>
      <c r="D221" s="2">
        <v>0.73651930541446908</v>
      </c>
      <c r="E221" s="2">
        <v>0.9239969467926975</v>
      </c>
      <c r="F221" s="2">
        <v>1.7510373443983402</v>
      </c>
      <c r="G221" s="2">
        <f t="shared" si="49"/>
        <v>1.0145180389838711</v>
      </c>
      <c r="H221" s="2">
        <f t="shared" si="47"/>
        <v>13.247983172382199</v>
      </c>
      <c r="I221">
        <f t="shared" si="48"/>
        <v>28.006236426415967</v>
      </c>
      <c r="J221">
        <v>0</v>
      </c>
    </row>
    <row r="222" spans="2:10">
      <c r="B222" s="2">
        <v>1</v>
      </c>
      <c r="C222" s="2">
        <v>1.4538048895691034</v>
      </c>
      <c r="D222" s="2">
        <v>1.2207053714103442</v>
      </c>
      <c r="E222" s="2">
        <v>1.450737790645962</v>
      </c>
      <c r="F222" s="2">
        <v>0.7478108581436077</v>
      </c>
      <c r="G222" s="2">
        <f t="shared" si="49"/>
        <v>0.70599403142549566</v>
      </c>
      <c r="H222" s="2">
        <f t="shared" si="47"/>
        <v>13.247983172382199</v>
      </c>
      <c r="I222">
        <f t="shared" si="48"/>
        <v>28.006236426415967</v>
      </c>
      <c r="J222">
        <v>0</v>
      </c>
    </row>
    <row r="223" spans="2:10">
      <c r="B223" s="2">
        <v>1</v>
      </c>
      <c r="C223" s="2">
        <v>1.0455354077588093</v>
      </c>
      <c r="D223" s="2">
        <v>0.8056084391872913</v>
      </c>
      <c r="E223" s="2">
        <v>1.0728441684092258</v>
      </c>
      <c r="F223" s="2">
        <v>1.6382681564245811</v>
      </c>
      <c r="G223" s="2">
        <f t="shared" si="49"/>
        <v>0.83265971723728982</v>
      </c>
      <c r="H223" s="2">
        <f t="shared" si="47"/>
        <v>13.247983172382199</v>
      </c>
      <c r="I223">
        <f t="shared" si="48"/>
        <v>28.006236426415967</v>
      </c>
      <c r="J223">
        <v>0</v>
      </c>
    </row>
    <row r="224" spans="2:10">
      <c r="B224" s="2">
        <v>1</v>
      </c>
      <c r="C224" s="6">
        <v>3.8315949728163754E-3</v>
      </c>
      <c r="D224" s="6">
        <v>4.0234288079126438E-3</v>
      </c>
      <c r="E224" s="6">
        <v>6.6832967537057949E-3</v>
      </c>
      <c r="F224" s="6">
        <v>148.20187839604648</v>
      </c>
      <c r="G224" s="2">
        <f t="shared" si="49"/>
        <v>148.19804680107367</v>
      </c>
      <c r="H224" s="2">
        <f t="shared" si="47"/>
        <v>13.247983172382199</v>
      </c>
      <c r="I224">
        <f t="shared" si="48"/>
        <v>28.006236426415967</v>
      </c>
      <c r="J224">
        <v>0</v>
      </c>
    </row>
    <row r="225" spans="2:10">
      <c r="B225" s="2">
        <v>1</v>
      </c>
      <c r="C225" s="2">
        <v>0.75519271323846715</v>
      </c>
      <c r="D225" s="2">
        <v>0.5102470084055053</v>
      </c>
      <c r="E225" s="2">
        <v>1.0266006964328849</v>
      </c>
      <c r="F225" s="2">
        <v>12.20675453047776</v>
      </c>
      <c r="G225" s="2">
        <f t="shared" si="49"/>
        <v>11.696507522072254</v>
      </c>
      <c r="H225" s="2">
        <f t="shared" si="47"/>
        <v>13.247983172382199</v>
      </c>
      <c r="I225">
        <f t="shared" si="48"/>
        <v>28.006236426415967</v>
      </c>
      <c r="J225">
        <v>0</v>
      </c>
    </row>
    <row r="226" spans="2:10">
      <c r="B226" s="2">
        <v>1</v>
      </c>
      <c r="C226" s="2">
        <v>0.36427373875933539</v>
      </c>
      <c r="D226" s="2">
        <v>0.20017273789564596</v>
      </c>
      <c r="E226" s="2">
        <v>0.48722247624853926</v>
      </c>
      <c r="F226" s="2">
        <v>21.030041152263372</v>
      </c>
      <c r="G226" s="2">
        <f t="shared" si="49"/>
        <v>20.829868414367727</v>
      </c>
      <c r="H226" s="2">
        <f t="shared" si="47"/>
        <v>13.247983172382199</v>
      </c>
      <c r="I226">
        <f t="shared" si="48"/>
        <v>28.006236426415967</v>
      </c>
      <c r="J226">
        <v>0</v>
      </c>
    </row>
    <row r="227" spans="2:10">
      <c r="B227" s="2">
        <v>1</v>
      </c>
      <c r="C227" s="2">
        <v>1.3120544719380069</v>
      </c>
      <c r="D227" s="2">
        <v>0.9994432325371253</v>
      </c>
      <c r="E227" s="2">
        <v>1.0929984209709658</v>
      </c>
      <c r="F227" s="2">
        <v>2.1827794561933533</v>
      </c>
      <c r="G227" s="2">
        <f t="shared" si="49"/>
        <v>1.1833362236562279</v>
      </c>
      <c r="H227" s="2">
        <f t="shared" si="47"/>
        <v>13.247983172382199</v>
      </c>
      <c r="I227">
        <f t="shared" si="48"/>
        <v>28.006236426415967</v>
      </c>
      <c r="J227">
        <v>0</v>
      </c>
    </row>
    <row r="228" spans="2:10">
      <c r="B228" s="2">
        <v>1</v>
      </c>
      <c r="C228" s="2">
        <v>0.77304644720736981</v>
      </c>
      <c r="D228" s="2">
        <v>0.64570352470227976</v>
      </c>
      <c r="E228" s="2">
        <v>0.82098731215046261</v>
      </c>
      <c r="F228" s="2">
        <v>1.3525091799265607</v>
      </c>
      <c r="G228" s="2">
        <f t="shared" si="49"/>
        <v>0.70680565522428096</v>
      </c>
      <c r="H228" s="2">
        <f t="shared" si="47"/>
        <v>13.247983172382199</v>
      </c>
      <c r="I228">
        <f t="shared" si="48"/>
        <v>28.006236426415967</v>
      </c>
      <c r="J228">
        <v>0</v>
      </c>
    </row>
    <row r="229" spans="2:10">
      <c r="B229" s="2">
        <v>1</v>
      </c>
      <c r="C229" s="2">
        <v>0.9491613954426612</v>
      </c>
      <c r="D229" s="2">
        <v>0.46483571419522524</v>
      </c>
      <c r="E229" s="2">
        <v>0.83514508818722855</v>
      </c>
      <c r="F229" s="2">
        <v>2.4748272458045415</v>
      </c>
      <c r="G229" s="2">
        <f t="shared" si="49"/>
        <v>2.0099915316093164</v>
      </c>
      <c r="H229" s="2">
        <f t="shared" si="47"/>
        <v>13.247983172382199</v>
      </c>
      <c r="I229">
        <f t="shared" si="48"/>
        <v>28.006236426415967</v>
      </c>
      <c r="J229">
        <v>0</v>
      </c>
    </row>
    <row r="230" spans="2:10">
      <c r="B230" s="2">
        <v>1</v>
      </c>
      <c r="C230" s="2">
        <v>0.55187028840741281</v>
      </c>
      <c r="D230" s="2">
        <v>0.99819538415690789</v>
      </c>
      <c r="E230" s="2">
        <v>0.96370349113144449</v>
      </c>
      <c r="F230" s="2">
        <v>4.3471760797342194</v>
      </c>
      <c r="G230" s="2">
        <f t="shared" si="49"/>
        <v>3.7953057913268067</v>
      </c>
      <c r="H230" s="2">
        <f t="shared" si="47"/>
        <v>13.247983172382199</v>
      </c>
      <c r="I230">
        <f t="shared" si="48"/>
        <v>28.006236426415967</v>
      </c>
      <c r="J230">
        <v>0</v>
      </c>
    </row>
    <row r="231" spans="2:10">
      <c r="B231" s="2">
        <v>1</v>
      </c>
      <c r="C231" s="3">
        <v>1.3249431646247314</v>
      </c>
      <c r="D231" s="3">
        <v>0.48820229514047847</v>
      </c>
      <c r="E231" s="3">
        <v>1.7734188902941477</v>
      </c>
      <c r="F231" s="3">
        <v>226.92311977715877</v>
      </c>
      <c r="G231" s="2">
        <f t="shared" si="49"/>
        <v>226.43491748201831</v>
      </c>
      <c r="H231" s="2">
        <f t="shared" si="47"/>
        <v>13.247983172382199</v>
      </c>
      <c r="I231">
        <f t="shared" si="48"/>
        <v>28.006236426415967</v>
      </c>
      <c r="J231">
        <v>0</v>
      </c>
    </row>
    <row r="232" spans="2:10">
      <c r="B232" s="2">
        <v>1</v>
      </c>
      <c r="C232" s="3">
        <v>1.1135198867507456</v>
      </c>
      <c r="D232" s="3">
        <v>0.37756059894926491</v>
      </c>
      <c r="E232" s="3">
        <v>1.2687077018577118</v>
      </c>
      <c r="F232" s="3">
        <v>202.88813229571983</v>
      </c>
      <c r="G232" s="2">
        <f t="shared" si="49"/>
        <v>202.51057169677057</v>
      </c>
      <c r="H232" s="2">
        <f t="shared" si="47"/>
        <v>13.247983172382199</v>
      </c>
      <c r="I232">
        <f t="shared" si="48"/>
        <v>28.006236426415967</v>
      </c>
      <c r="J232">
        <v>0</v>
      </c>
    </row>
    <row r="233" spans="2:10">
      <c r="B233" s="2">
        <v>1</v>
      </c>
      <c r="C233" s="3">
        <v>0.17940398683675526</v>
      </c>
      <c r="D233" s="3">
        <v>0.31640652038088879</v>
      </c>
      <c r="E233" s="3">
        <v>0.40513442635876029</v>
      </c>
      <c r="F233" s="3">
        <v>50.305687203791472</v>
      </c>
      <c r="G233" s="2">
        <f t="shared" si="49"/>
        <v>50.126283216954718</v>
      </c>
      <c r="H233" s="2">
        <f t="shared" si="47"/>
        <v>13.247983172382199</v>
      </c>
      <c r="I233">
        <f t="shared" si="48"/>
        <v>28.006236426415967</v>
      </c>
      <c r="J233">
        <v>0</v>
      </c>
    </row>
    <row r="234" spans="2:10">
      <c r="B234" s="2">
        <v>1</v>
      </c>
      <c r="C234" s="2">
        <v>0.90573991736250592</v>
      </c>
      <c r="D234" s="2">
        <v>0.59266054336664686</v>
      </c>
      <c r="E234" s="2">
        <v>0.81039887342961059</v>
      </c>
      <c r="F234" s="2">
        <v>2.5312145289443815</v>
      </c>
      <c r="G234" s="2">
        <f t="shared" si="49"/>
        <v>1.9385539855777347</v>
      </c>
      <c r="H234" s="2">
        <f t="shared" si="47"/>
        <v>13.247983172382199</v>
      </c>
      <c r="I234">
        <f t="shared" si="48"/>
        <v>28.006236426415967</v>
      </c>
      <c r="J234">
        <v>0</v>
      </c>
    </row>
    <row r="235" spans="2:10">
      <c r="B235" s="2">
        <v>1</v>
      </c>
      <c r="C235" s="2">
        <v>0.93303124587798048</v>
      </c>
      <c r="D235" s="2">
        <v>0.82440390748054415</v>
      </c>
      <c r="E235" s="2">
        <v>0.90393463737866731</v>
      </c>
      <c r="F235" s="2">
        <v>0.77437325905292487</v>
      </c>
      <c r="G235" s="2">
        <f t="shared" si="49"/>
        <v>0.22562674094707513</v>
      </c>
      <c r="H235" s="2">
        <f t="shared" si="47"/>
        <v>13.247983172382199</v>
      </c>
      <c r="I235">
        <f t="shared" si="48"/>
        <v>28.006236426415967</v>
      </c>
      <c r="J235">
        <v>0</v>
      </c>
    </row>
    <row r="236" spans="2:10">
      <c r="B236" s="2">
        <v>1</v>
      </c>
      <c r="C236" s="2">
        <v>1.1842037161637597</v>
      </c>
      <c r="D236" s="2">
        <v>0.84881734899849914</v>
      </c>
      <c r="E236" s="2">
        <v>1.0931111226127015</v>
      </c>
      <c r="F236" s="2">
        <v>2.8460431654676261</v>
      </c>
      <c r="G236" s="2">
        <f t="shared" si="49"/>
        <v>1.997225816469127</v>
      </c>
      <c r="H236" s="2">
        <f t="shared" si="47"/>
        <v>13.247983172382199</v>
      </c>
      <c r="I236">
        <f t="shared" si="48"/>
        <v>28.006236426415967</v>
      </c>
      <c r="J236">
        <v>0</v>
      </c>
    </row>
    <row r="237" spans="2:10">
      <c r="B237" s="2">
        <v>1</v>
      </c>
      <c r="C237" s="2">
        <v>0.71943706239458671</v>
      </c>
      <c r="D237" s="2">
        <v>0.50548273601289229</v>
      </c>
      <c r="E237" s="2">
        <v>0.73820498576140214</v>
      </c>
      <c r="F237" s="2">
        <v>1.1565995525727069</v>
      </c>
      <c r="G237" s="2">
        <f t="shared" si="49"/>
        <v>0.65111681655981457</v>
      </c>
      <c r="H237" s="2">
        <f t="shared" si="47"/>
        <v>13.247983172382199</v>
      </c>
      <c r="I237">
        <f t="shared" si="48"/>
        <v>28.006236426415967</v>
      </c>
      <c r="J237">
        <v>0</v>
      </c>
    </row>
    <row r="238" spans="2:10">
      <c r="B238" s="2">
        <v>1</v>
      </c>
      <c r="C238" s="2">
        <v>1.4345874404183443</v>
      </c>
      <c r="D238" s="2">
        <v>1.032555879494655</v>
      </c>
      <c r="E238" s="2">
        <v>1.472187514461567</v>
      </c>
      <c r="F238" s="2">
        <v>1.3469387755102042</v>
      </c>
      <c r="G238" s="2">
        <f t="shared" si="49"/>
        <v>0.47218751446156704</v>
      </c>
      <c r="H238" s="2">
        <f t="shared" si="47"/>
        <v>13.247983172382199</v>
      </c>
      <c r="I238">
        <f t="shared" si="48"/>
        <v>28.006236426415967</v>
      </c>
      <c r="J238">
        <v>0</v>
      </c>
    </row>
    <row r="239" spans="2:10">
      <c r="B239" s="2">
        <v>1</v>
      </c>
      <c r="C239" s="2">
        <v>0.82425501235684584</v>
      </c>
      <c r="D239" s="2">
        <v>0.33989177901590506</v>
      </c>
      <c r="E239" s="2">
        <v>0.49832182796171709</v>
      </c>
      <c r="F239" s="2">
        <v>1.7084377610693398</v>
      </c>
      <c r="G239" s="2">
        <f t="shared" si="49"/>
        <v>1.3685459820534347</v>
      </c>
      <c r="H239" s="2">
        <f t="shared" si="47"/>
        <v>13.247983172382199</v>
      </c>
      <c r="I239">
        <f t="shared" si="48"/>
        <v>28.006236426415967</v>
      </c>
      <c r="J239">
        <v>0</v>
      </c>
    </row>
    <row r="240" spans="2:10">
      <c r="B240" s="2">
        <v>1</v>
      </c>
      <c r="C240" s="2">
        <v>0.7898911225314551</v>
      </c>
      <c r="D240" s="2">
        <v>0.77908549842021779</v>
      </c>
      <c r="E240" s="2">
        <v>1.0513872260234005</v>
      </c>
      <c r="F240" s="2">
        <v>14.340956340956341</v>
      </c>
      <c r="G240" s="2">
        <f t="shared" si="49"/>
        <v>13.561870842536123</v>
      </c>
      <c r="H240" s="2">
        <f t="shared" si="47"/>
        <v>13.247983172382199</v>
      </c>
      <c r="I240">
        <f t="shared" si="48"/>
        <v>28.006236426415967</v>
      </c>
      <c r="J240">
        <v>0</v>
      </c>
    </row>
    <row r="241" spans="2:10">
      <c r="B241" s="2">
        <v>1</v>
      </c>
      <c r="C241" s="2">
        <v>1.2801547564861173</v>
      </c>
      <c r="D241" s="2">
        <v>0.8162354259304645</v>
      </c>
      <c r="E241" s="2">
        <v>1.0766429746857602</v>
      </c>
      <c r="F241" s="2">
        <v>2.3121301775147929</v>
      </c>
      <c r="G241" s="2">
        <f t="shared" si="49"/>
        <v>1.4958947515843284</v>
      </c>
      <c r="H241" s="2">
        <f t="shared" si="47"/>
        <v>13.247983172382199</v>
      </c>
      <c r="I241">
        <f t="shared" si="48"/>
        <v>28.006236426415967</v>
      </c>
      <c r="J241">
        <v>0</v>
      </c>
    </row>
    <row r="242" spans="2:10">
      <c r="B242" s="2">
        <v>1</v>
      </c>
      <c r="C242" s="2">
        <v>0.99852378071727654</v>
      </c>
      <c r="D242" s="2">
        <v>0.58552744376833821</v>
      </c>
      <c r="E242" s="2">
        <v>0.91010158847233402</v>
      </c>
      <c r="F242" s="2">
        <v>7.1931464174454831</v>
      </c>
      <c r="G242" s="2">
        <f t="shared" si="49"/>
        <v>6.6076189736771447</v>
      </c>
      <c r="H242" s="2">
        <f t="shared" si="47"/>
        <v>13.247983172382199</v>
      </c>
      <c r="I242">
        <f t="shared" si="48"/>
        <v>28.006236426415967</v>
      </c>
      <c r="J242">
        <v>0</v>
      </c>
    </row>
    <row r="243" spans="2:10">
      <c r="B243" s="2">
        <v>1</v>
      </c>
      <c r="C243" s="2">
        <v>1.3370617069524986</v>
      </c>
      <c r="D243" s="2">
        <v>0.95726510913044338</v>
      </c>
      <c r="E243" s="2">
        <v>1.1838104481821956</v>
      </c>
      <c r="F243" s="2">
        <v>7.9597615499254841</v>
      </c>
      <c r="G243" s="2">
        <f t="shared" si="49"/>
        <v>7.0024964407950403</v>
      </c>
      <c r="H243" s="2">
        <f t="shared" si="47"/>
        <v>13.247983172382199</v>
      </c>
      <c r="I243">
        <f t="shared" si="48"/>
        <v>28.006236426415967</v>
      </c>
      <c r="J243">
        <v>0</v>
      </c>
    </row>
    <row r="244" spans="2:10">
      <c r="B244" s="2">
        <v>1</v>
      </c>
      <c r="C244" s="2">
        <v>0.43046935762924404</v>
      </c>
      <c r="D244" s="2">
        <v>0.44951667433850262</v>
      </c>
      <c r="E244" s="2">
        <v>0.65649751591244598</v>
      </c>
      <c r="F244" s="2">
        <v>7.4788844621513944</v>
      </c>
      <c r="G244" s="2">
        <f t="shared" si="49"/>
        <v>7.0484151045221504</v>
      </c>
      <c r="H244" s="2">
        <f t="shared" si="47"/>
        <v>13.247983172382199</v>
      </c>
      <c r="I244">
        <f t="shared" si="48"/>
        <v>28.006236426415967</v>
      </c>
      <c r="J244">
        <v>0</v>
      </c>
    </row>
    <row r="245" spans="2:10">
      <c r="B245" s="2">
        <v>1</v>
      </c>
      <c r="C245" s="2">
        <v>1.073891143821214</v>
      </c>
      <c r="D245" s="2">
        <v>0.71983960095848221</v>
      </c>
      <c r="E245" s="2">
        <v>1.1345298058584772</v>
      </c>
      <c r="F245" s="2">
        <v>1.2181818181818183</v>
      </c>
      <c r="G245" s="2">
        <f t="shared" si="49"/>
        <v>0.49834221722333605</v>
      </c>
      <c r="H245" s="2">
        <f t="shared" si="47"/>
        <v>13.247983172382199</v>
      </c>
      <c r="I245">
        <f t="shared" si="48"/>
        <v>28.006236426415967</v>
      </c>
      <c r="J245">
        <v>0</v>
      </c>
    </row>
    <row r="246" spans="2:10">
      <c r="B246" s="2">
        <v>1</v>
      </c>
      <c r="C246" s="2">
        <v>1.0635131823115436</v>
      </c>
      <c r="D246" s="2">
        <v>0.80967052974335618</v>
      </c>
      <c r="E246" s="2">
        <v>1.1794930149504568</v>
      </c>
      <c r="F246" s="2">
        <v>0.98224852071005919</v>
      </c>
      <c r="G246" s="2">
        <f t="shared" si="49"/>
        <v>0.36982248520710059</v>
      </c>
      <c r="H246" s="2">
        <f t="shared" si="47"/>
        <v>13.247983172382199</v>
      </c>
      <c r="I246">
        <f t="shared" si="48"/>
        <v>28.006236426415967</v>
      </c>
      <c r="J246">
        <v>0</v>
      </c>
    </row>
    <row r="247" spans="2:10">
      <c r="B247" s="2">
        <v>1</v>
      </c>
      <c r="C247" s="2">
        <v>0.50764477738375047</v>
      </c>
      <c r="D247" s="2">
        <v>0.47598186182096031</v>
      </c>
      <c r="E247" s="2">
        <v>1.477256683470505</v>
      </c>
      <c r="F247" s="2">
        <v>10.022334293948127</v>
      </c>
      <c r="G247" s="2">
        <f t="shared" si="49"/>
        <v>9.5463524321271667</v>
      </c>
      <c r="H247" s="2">
        <f t="shared" si="47"/>
        <v>13.247983172382199</v>
      </c>
      <c r="I247">
        <f t="shared" si="48"/>
        <v>28.006236426415967</v>
      </c>
      <c r="J247">
        <v>0</v>
      </c>
    </row>
    <row r="248" spans="2:10">
      <c r="B248" s="2">
        <v>1</v>
      </c>
      <c r="C248" s="2">
        <v>0.66413127243792569</v>
      </c>
      <c r="D248" s="2">
        <v>0.51823720585115762</v>
      </c>
      <c r="E248" s="2">
        <v>0.63548949249451114</v>
      </c>
      <c r="F248" s="2">
        <v>4.3311258278145699</v>
      </c>
      <c r="G248" s="2">
        <f t="shared" si="49"/>
        <v>3.8128886219634124</v>
      </c>
      <c r="H248" s="2">
        <f t="shared" si="47"/>
        <v>13.247983172382199</v>
      </c>
      <c r="I248">
        <f t="shared" si="48"/>
        <v>28.006236426415967</v>
      </c>
      <c r="J248">
        <v>0</v>
      </c>
    </row>
    <row r="249" spans="2:10">
      <c r="B249" s="2">
        <v>1</v>
      </c>
      <c r="C249" s="2">
        <v>1.0692722304811104</v>
      </c>
      <c r="D249" s="2">
        <v>0.84503650059380941</v>
      </c>
      <c r="E249" s="2">
        <v>1.1419412170186616</v>
      </c>
      <c r="F249" s="2">
        <v>1.5403458213256485</v>
      </c>
      <c r="G249" s="2">
        <f t="shared" si="49"/>
        <v>0.69530932073183904</v>
      </c>
      <c r="H249" s="2">
        <f t="shared" si="47"/>
        <v>13.247983172382199</v>
      </c>
      <c r="I249">
        <f t="shared" si="48"/>
        <v>28.006236426415967</v>
      </c>
      <c r="J249">
        <v>0</v>
      </c>
    </row>
    <row r="250" spans="2:10">
      <c r="B250" s="2">
        <v>1</v>
      </c>
      <c r="C250" s="2">
        <v>0.88946904174140584</v>
      </c>
      <c r="D250" s="2">
        <v>0.63935212318184242</v>
      </c>
      <c r="E250" s="2">
        <v>0.75331071921193948</v>
      </c>
      <c r="F250" s="2">
        <v>1.858880778588808</v>
      </c>
      <c r="G250" s="2">
        <f t="shared" si="49"/>
        <v>1.2195286554069655</v>
      </c>
      <c r="H250" s="2">
        <f t="shared" si="47"/>
        <v>13.247983172382199</v>
      </c>
      <c r="I250">
        <f t="shared" si="48"/>
        <v>28.006236426415967</v>
      </c>
      <c r="J250">
        <v>0</v>
      </c>
    </row>
    <row r="251" spans="2:10">
      <c r="B251" s="2">
        <v>1</v>
      </c>
      <c r="C251" s="2">
        <v>0.77236267066383424</v>
      </c>
      <c r="D251" s="2">
        <v>0.57595843459799179</v>
      </c>
      <c r="E251" s="2">
        <v>0.88803633116887015</v>
      </c>
      <c r="F251" s="2">
        <v>4.9363336992316134</v>
      </c>
      <c r="G251" s="2">
        <f t="shared" si="49"/>
        <v>4.3603752646336211</v>
      </c>
      <c r="H251" s="2">
        <f t="shared" si="47"/>
        <v>13.247983172382199</v>
      </c>
      <c r="I251">
        <f t="shared" si="48"/>
        <v>28.006236426415967</v>
      </c>
      <c r="J251">
        <v>0</v>
      </c>
    </row>
    <row r="252" spans="2:10">
      <c r="B252" s="2">
        <v>1</v>
      </c>
      <c r="C252" s="2">
        <v>0.19452464052760302</v>
      </c>
      <c r="D252" s="2">
        <v>0.18355815072604686</v>
      </c>
      <c r="E252" s="2">
        <v>0.33134465614701775</v>
      </c>
      <c r="F252" s="2">
        <v>3.3025038323965252</v>
      </c>
      <c r="G252" s="2">
        <f t="shared" si="49"/>
        <v>3.1189456816704784</v>
      </c>
      <c r="H252" s="2">
        <f t="shared" si="47"/>
        <v>13.247983172382199</v>
      </c>
      <c r="I252">
        <f t="shared" si="48"/>
        <v>28.006236426415967</v>
      </c>
      <c r="J252">
        <v>0</v>
      </c>
    </row>
    <row r="253" spans="2:10">
      <c r="B253" s="2">
        <v>1</v>
      </c>
      <c r="C253" s="2">
        <v>0.72519653214123159</v>
      </c>
      <c r="D253" s="2">
        <v>0.5965684010580774</v>
      </c>
      <c r="E253" s="2">
        <v>0.90206021238056844</v>
      </c>
      <c r="F253" s="2">
        <v>14.796723752792257</v>
      </c>
      <c r="G253" s="2">
        <f t="shared" si="49"/>
        <v>14.20015535173418</v>
      </c>
      <c r="H253" s="2">
        <f t="shared" si="47"/>
        <v>13.247983172382199</v>
      </c>
      <c r="I253">
        <f t="shared" si="48"/>
        <v>28.006236426415967</v>
      </c>
      <c r="J253">
        <v>0</v>
      </c>
    </row>
    <row r="254" spans="2:10">
      <c r="B254" s="2">
        <v>1</v>
      </c>
      <c r="C254" s="2">
        <v>0.74802588806190462</v>
      </c>
      <c r="D254" s="2">
        <v>0.60319534377757844</v>
      </c>
      <c r="E254" s="2">
        <v>0.87534944347669708</v>
      </c>
      <c r="F254" s="2">
        <v>11.335414808206959</v>
      </c>
      <c r="G254" s="2">
        <f t="shared" si="49"/>
        <v>10.732219464429381</v>
      </c>
      <c r="H254" s="2">
        <f t="shared" si="47"/>
        <v>13.247983172382199</v>
      </c>
      <c r="I254">
        <f t="shared" si="48"/>
        <v>28.006236426415967</v>
      </c>
      <c r="J254">
        <v>0</v>
      </c>
    </row>
    <row r="255" spans="2:10">
      <c r="B255" s="2">
        <v>1</v>
      </c>
      <c r="C255" s="2">
        <v>0.89767072607551845</v>
      </c>
      <c r="D255" s="2">
        <v>0.64990322798242017</v>
      </c>
      <c r="E255" s="2">
        <v>0.81724358009765408</v>
      </c>
      <c r="F255" s="2">
        <v>4.0637813211845106</v>
      </c>
      <c r="G255" s="2">
        <f t="shared" si="49"/>
        <v>3.4138780932020905</v>
      </c>
      <c r="H255" s="2">
        <f t="shared" si="47"/>
        <v>13.247983172382199</v>
      </c>
      <c r="I255">
        <f t="shared" si="48"/>
        <v>28.006236426415967</v>
      </c>
      <c r="J255">
        <v>0</v>
      </c>
    </row>
    <row r="256" spans="2:10">
      <c r="B256" s="2">
        <v>1</v>
      </c>
      <c r="C256" s="2">
        <v>0.96350252437661399</v>
      </c>
      <c r="D256" s="2">
        <v>0.75367308573459579</v>
      </c>
      <c r="E256" s="2">
        <v>1.0734131827129092</v>
      </c>
      <c r="F256" s="2">
        <v>3.8243727598566313</v>
      </c>
      <c r="G256" s="2">
        <f t="shared" si="49"/>
        <v>3.0706996741220354</v>
      </c>
      <c r="H256" s="2">
        <f t="shared" si="47"/>
        <v>13.247983172382199</v>
      </c>
      <c r="I256">
        <f t="shared" si="48"/>
        <v>28.006236426415967</v>
      </c>
      <c r="J256">
        <v>0</v>
      </c>
    </row>
    <row r="257" spans="2:10">
      <c r="B257" s="2">
        <v>1</v>
      </c>
      <c r="C257" s="2">
        <v>0.58132900858759995</v>
      </c>
      <c r="D257" s="2">
        <v>0.42536268921043902</v>
      </c>
      <c r="E257" s="2">
        <v>0.53811756079479345</v>
      </c>
      <c r="F257" s="2">
        <v>4.4050944946589974</v>
      </c>
      <c r="G257" s="2">
        <f t="shared" si="49"/>
        <v>3.9797318054485582</v>
      </c>
      <c r="H257" s="2">
        <f t="shared" si="47"/>
        <v>13.247983172382199</v>
      </c>
      <c r="I257">
        <f t="shared" si="48"/>
        <v>28.006236426415967</v>
      </c>
      <c r="J257">
        <v>0</v>
      </c>
    </row>
    <row r="258" spans="2:10">
      <c r="B258" s="2">
        <v>1</v>
      </c>
      <c r="C258" s="2">
        <v>0.78749347496245292</v>
      </c>
      <c r="D258" s="2">
        <v>0.5720229476111629</v>
      </c>
      <c r="E258" s="2">
        <v>1.0337455062210701</v>
      </c>
      <c r="F258" s="2">
        <v>1.2831257078142695</v>
      </c>
      <c r="G258" s="2">
        <f t="shared" si="49"/>
        <v>0.71110276020310659</v>
      </c>
      <c r="H258" s="2">
        <f t="shared" si="47"/>
        <v>13.247983172382199</v>
      </c>
      <c r="I258">
        <f t="shared" si="48"/>
        <v>28.006236426415967</v>
      </c>
      <c r="J258">
        <v>0</v>
      </c>
    </row>
    <row r="259" spans="2:10">
      <c r="B259" s="2">
        <v>1</v>
      </c>
      <c r="C259" s="2">
        <v>1.522903711959068</v>
      </c>
      <c r="D259" s="2">
        <v>1.2347867934803256</v>
      </c>
      <c r="E259" s="2">
        <v>1.5039069920593708</v>
      </c>
      <c r="F259" s="2">
        <v>1.4555160142348753</v>
      </c>
      <c r="G259" s="2">
        <f t="shared" si="49"/>
        <v>0.52290371195906804</v>
      </c>
      <c r="H259" s="2">
        <f t="shared" si="47"/>
        <v>13.247983172382199</v>
      </c>
      <c r="I259">
        <f t="shared" si="48"/>
        <v>28.006236426415967</v>
      </c>
      <c r="J259">
        <v>0</v>
      </c>
    </row>
    <row r="260" spans="2:10">
      <c r="B260" s="2">
        <v>1</v>
      </c>
      <c r="C260" s="2">
        <v>0.35434727258121396</v>
      </c>
      <c r="D260" s="2">
        <v>0.35707040243774585</v>
      </c>
      <c r="E260" s="2">
        <v>0.60930030539901348</v>
      </c>
      <c r="F260" s="2">
        <v>11.395565927654609</v>
      </c>
      <c r="G260" s="2">
        <f t="shared" si="49"/>
        <v>11.041218655073395</v>
      </c>
      <c r="H260" s="2">
        <f t="shared" si="47"/>
        <v>13.247983172382199</v>
      </c>
      <c r="I260">
        <f t="shared" si="48"/>
        <v>28.006236426415967</v>
      </c>
      <c r="J260">
        <v>0</v>
      </c>
    </row>
    <row r="261" spans="2:10">
      <c r="B261" s="2">
        <v>1</v>
      </c>
      <c r="C261" s="2">
        <v>1.1558082686789244</v>
      </c>
      <c r="D261" s="2">
        <v>0.79544850674885736</v>
      </c>
      <c r="E261" s="2">
        <v>1.1906817940269954</v>
      </c>
      <c r="F261" s="2">
        <v>16.556701030927837</v>
      </c>
      <c r="G261" s="2">
        <f t="shared" si="49"/>
        <v>15.76125252417898</v>
      </c>
      <c r="H261" s="2">
        <f t="shared" si="47"/>
        <v>13.247983172382199</v>
      </c>
      <c r="I261">
        <f t="shared" si="48"/>
        <v>28.006236426415967</v>
      </c>
      <c r="J261">
        <v>0</v>
      </c>
    </row>
    <row r="262" spans="2:10">
      <c r="B262" s="2">
        <v>1</v>
      </c>
      <c r="C262" s="2">
        <v>1.195734514305693</v>
      </c>
      <c r="D262" s="2">
        <v>0.85309713886137173</v>
      </c>
      <c r="E262" s="2">
        <v>1.3588951692791793</v>
      </c>
      <c r="F262" s="2">
        <v>0.86412213740457999</v>
      </c>
      <c r="G262" s="2">
        <f t="shared" si="49"/>
        <v>0.50579803041780758</v>
      </c>
      <c r="H262" s="2">
        <f t="shared" si="47"/>
        <v>13.247983172382199</v>
      </c>
      <c r="I262">
        <f t="shared" si="48"/>
        <v>28.006236426415967</v>
      </c>
      <c r="J262">
        <v>0</v>
      </c>
    </row>
    <row r="263" spans="2:10">
      <c r="B263" s="2">
        <v>1</v>
      </c>
      <c r="C263" s="2">
        <v>0.84919690660321234</v>
      </c>
      <c r="D263" s="2">
        <v>0.69750148720999405</v>
      </c>
      <c r="E263" s="2">
        <v>0.8759666864961333</v>
      </c>
      <c r="F263" s="2">
        <v>4.5890243902439023</v>
      </c>
      <c r="G263" s="2">
        <f t="shared" si="49"/>
        <v>3.8915229030339082</v>
      </c>
      <c r="H263" s="2">
        <f t="shared" si="47"/>
        <v>13.247983172382199</v>
      </c>
      <c r="I263">
        <f t="shared" si="48"/>
        <v>28.006236426415967</v>
      </c>
      <c r="J263">
        <v>0</v>
      </c>
    </row>
    <row r="264" spans="2:10">
      <c r="B264" s="2">
        <v>1</v>
      </c>
      <c r="C264" s="2">
        <v>0.9441162900644221</v>
      </c>
      <c r="D264" s="2">
        <v>0.71057922887201597</v>
      </c>
      <c r="E264" s="2">
        <v>1.0737008788967939</v>
      </c>
      <c r="F264" s="2">
        <v>4.9594272076372317</v>
      </c>
      <c r="G264" s="2">
        <f t="shared" si="49"/>
        <v>4.248847978765216</v>
      </c>
      <c r="H264" s="2">
        <f t="shared" si="47"/>
        <v>13.247983172382199</v>
      </c>
      <c r="I264">
        <f t="shared" si="48"/>
        <v>28.006236426415967</v>
      </c>
      <c r="J264">
        <v>0</v>
      </c>
    </row>
    <row r="265" spans="2:10">
      <c r="B265" s="2">
        <v>1</v>
      </c>
      <c r="C265" s="2">
        <v>1.5488849561864921</v>
      </c>
      <c r="D265" s="2">
        <v>1.2115040746409196</v>
      </c>
      <c r="E265" s="2">
        <v>1.3955300100294137</v>
      </c>
      <c r="F265" s="2">
        <v>1.171628721541156</v>
      </c>
      <c r="G265" s="2">
        <f t="shared" si="49"/>
        <v>0.54888495618649213</v>
      </c>
      <c r="H265" s="2">
        <f t="shared" si="47"/>
        <v>13.247983172382199</v>
      </c>
      <c r="I265">
        <f t="shared" si="48"/>
        <v>28.006236426415967</v>
      </c>
      <c r="J265">
        <v>0</v>
      </c>
    </row>
    <row r="266" spans="2:10">
      <c r="B266" s="2">
        <v>1</v>
      </c>
      <c r="C266" s="2">
        <v>0.72826600698425881</v>
      </c>
      <c r="D266" s="2">
        <v>0.52898404805303612</v>
      </c>
      <c r="E266" s="2">
        <v>0.8440790825935035</v>
      </c>
      <c r="F266" s="2">
        <v>3.1184882533197138</v>
      </c>
      <c r="G266" s="2">
        <f t="shared" si="49"/>
        <v>2.5895042052666777</v>
      </c>
      <c r="H266" s="2">
        <f t="shared" si="47"/>
        <v>13.247983172382199</v>
      </c>
      <c r="I266">
        <f t="shared" si="48"/>
        <v>28.006236426415967</v>
      </c>
      <c r="J266">
        <v>0</v>
      </c>
    </row>
    <row r="267" spans="2:10">
      <c r="B267" s="2">
        <v>1</v>
      </c>
      <c r="C267" s="2">
        <v>1.07632505016515</v>
      </c>
      <c r="D267" s="2">
        <v>0.84625556918189304</v>
      </c>
      <c r="E267" s="2">
        <v>1.0383135706983511</v>
      </c>
      <c r="F267" s="2">
        <v>1.4285714285714286</v>
      </c>
      <c r="G267" s="2">
        <f t="shared" si="49"/>
        <v>0.58231585938953556</v>
      </c>
      <c r="H267" s="2">
        <f t="shared" ref="H267:H291" si="50">$G$292</f>
        <v>13.247983172382199</v>
      </c>
      <c r="I267">
        <f t="shared" ref="I267:I291" si="51">H267*2.114</f>
        <v>28.006236426415967</v>
      </c>
      <c r="J267">
        <v>0</v>
      </c>
    </row>
    <row r="268" spans="2:10">
      <c r="B268" s="2">
        <v>1</v>
      </c>
      <c r="C268" s="2">
        <v>0.78609221466364332</v>
      </c>
      <c r="D268" s="2">
        <v>0.59236863469667711</v>
      </c>
      <c r="E268" s="2">
        <v>0.85999832031578083</v>
      </c>
      <c r="F268" s="2">
        <v>3.9407407407407411</v>
      </c>
      <c r="G268" s="2">
        <f t="shared" ref="G268:G291" si="52">MAX(B268:F268)-MIN(B268:F268)</f>
        <v>3.3483721060440641</v>
      </c>
      <c r="H268" s="2">
        <f t="shared" si="50"/>
        <v>13.247983172382199</v>
      </c>
      <c r="I268">
        <f t="shared" si="51"/>
        <v>28.006236426415967</v>
      </c>
      <c r="J268">
        <v>0</v>
      </c>
    </row>
    <row r="269" spans="2:10">
      <c r="B269" s="2">
        <v>1</v>
      </c>
      <c r="C269" s="2">
        <v>0.44760147670873746</v>
      </c>
      <c r="D269" s="2">
        <v>0.348552410434255</v>
      </c>
      <c r="E269" s="2">
        <v>1.1183767989473217</v>
      </c>
      <c r="F269" s="2">
        <v>4.026128266033254</v>
      </c>
      <c r="G269" s="2">
        <f t="shared" si="52"/>
        <v>3.6775758555989988</v>
      </c>
      <c r="H269" s="2">
        <f t="shared" si="50"/>
        <v>13.247983172382199</v>
      </c>
      <c r="I269">
        <f t="shared" si="51"/>
        <v>28.006236426415967</v>
      </c>
      <c r="J269">
        <v>0</v>
      </c>
    </row>
    <row r="270" spans="2:10">
      <c r="B270" s="2">
        <v>1</v>
      </c>
      <c r="C270" s="2">
        <v>0.43253919397884588</v>
      </c>
      <c r="D270" s="2">
        <v>0.31528459320144792</v>
      </c>
      <c r="E270" s="2">
        <v>1.0670168670743216</v>
      </c>
      <c r="F270" s="2">
        <v>2.9757869249394671</v>
      </c>
      <c r="G270" s="2">
        <f t="shared" si="52"/>
        <v>2.660502331738019</v>
      </c>
      <c r="H270" s="2">
        <f t="shared" si="50"/>
        <v>13.247983172382199</v>
      </c>
      <c r="I270">
        <f t="shared" si="51"/>
        <v>28.006236426415967</v>
      </c>
      <c r="J270">
        <v>0</v>
      </c>
    </row>
    <row r="271" spans="2:10">
      <c r="B271" s="2">
        <v>1</v>
      </c>
      <c r="C271" s="2">
        <v>1.1041509116111632</v>
      </c>
      <c r="D271" s="2">
        <v>0.79469568099377241</v>
      </c>
      <c r="E271" s="2">
        <v>0.89174377106904879</v>
      </c>
      <c r="F271" s="2">
        <v>1.5412719891745603</v>
      </c>
      <c r="G271" s="2">
        <f t="shared" si="52"/>
        <v>0.74657630818078791</v>
      </c>
      <c r="H271" s="2">
        <f t="shared" si="50"/>
        <v>13.247983172382199</v>
      </c>
      <c r="I271">
        <f t="shared" si="51"/>
        <v>28.006236426415967</v>
      </c>
      <c r="J271">
        <v>0</v>
      </c>
    </row>
    <row r="272" spans="2:10">
      <c r="B272" s="2">
        <v>1</v>
      </c>
      <c r="C272" s="2">
        <v>0.60230292294065546</v>
      </c>
      <c r="D272" s="2">
        <v>0.41925007381163271</v>
      </c>
      <c r="E272" s="2">
        <v>1.1848243283141422</v>
      </c>
      <c r="F272" s="2">
        <v>21.684676705048716</v>
      </c>
      <c r="G272" s="2">
        <f t="shared" si="52"/>
        <v>21.265426631237084</v>
      </c>
      <c r="H272" s="2">
        <f t="shared" si="50"/>
        <v>13.247983172382199</v>
      </c>
      <c r="I272">
        <f t="shared" si="51"/>
        <v>28.006236426415967</v>
      </c>
      <c r="J272">
        <v>0</v>
      </c>
    </row>
    <row r="273" spans="2:10">
      <c r="B273" s="2">
        <v>1</v>
      </c>
      <c r="C273" s="2">
        <v>1.0191956124314441</v>
      </c>
      <c r="D273" s="2">
        <v>0.66270566727605107</v>
      </c>
      <c r="E273" s="2">
        <v>0.8354661791590493</v>
      </c>
      <c r="F273" s="2">
        <v>9.6023765996343684</v>
      </c>
      <c r="G273" s="2">
        <f t="shared" si="52"/>
        <v>8.9396709323583181</v>
      </c>
      <c r="H273" s="2">
        <f t="shared" si="50"/>
        <v>13.247983172382199</v>
      </c>
      <c r="I273">
        <f t="shared" si="51"/>
        <v>28.006236426415967</v>
      </c>
      <c r="J273">
        <v>0</v>
      </c>
    </row>
    <row r="274" spans="2:10">
      <c r="B274" s="2">
        <v>1</v>
      </c>
      <c r="C274" s="2">
        <v>0.51631348805919941</v>
      </c>
      <c r="D274" s="2">
        <v>0.46619576185671036</v>
      </c>
      <c r="E274" s="2">
        <v>1.0531449714093508</v>
      </c>
      <c r="F274" s="2">
        <v>23.571476622939795</v>
      </c>
      <c r="G274" s="2">
        <f t="shared" si="52"/>
        <v>23.105280861083084</v>
      </c>
      <c r="H274" s="2">
        <f t="shared" si="50"/>
        <v>13.247983172382199</v>
      </c>
      <c r="I274">
        <f t="shared" si="51"/>
        <v>28.006236426415967</v>
      </c>
      <c r="J274">
        <v>0</v>
      </c>
    </row>
    <row r="275" spans="2:10">
      <c r="B275" s="2">
        <v>1</v>
      </c>
      <c r="C275" s="2">
        <v>0.82202111613876316</v>
      </c>
      <c r="D275" s="2">
        <v>0.59879336349924583</v>
      </c>
      <c r="E275" s="2">
        <v>0.84615384615384615</v>
      </c>
      <c r="F275" s="2">
        <v>1.6093514328808445</v>
      </c>
      <c r="G275" s="2">
        <f t="shared" si="52"/>
        <v>1.0105580693815988</v>
      </c>
      <c r="H275" s="2">
        <f t="shared" si="50"/>
        <v>13.247983172382199</v>
      </c>
      <c r="I275">
        <f t="shared" si="51"/>
        <v>28.006236426415967</v>
      </c>
      <c r="J275">
        <v>0</v>
      </c>
    </row>
    <row r="276" spans="2:10">
      <c r="B276" s="2">
        <v>1</v>
      </c>
      <c r="C276" s="2">
        <v>0.87779433681073016</v>
      </c>
      <c r="D276" s="2">
        <v>0.65424739195230996</v>
      </c>
      <c r="E276" s="2">
        <v>0.894187779433681</v>
      </c>
      <c r="F276" s="2">
        <v>2.1639344262295079</v>
      </c>
      <c r="G276" s="2">
        <f t="shared" si="52"/>
        <v>1.509687034277198</v>
      </c>
      <c r="H276" s="2">
        <f t="shared" si="50"/>
        <v>13.247983172382199</v>
      </c>
      <c r="I276">
        <f t="shared" si="51"/>
        <v>28.006236426415967</v>
      </c>
      <c r="J276">
        <v>0</v>
      </c>
    </row>
    <row r="277" spans="2:10">
      <c r="B277" s="2">
        <v>1</v>
      </c>
      <c r="C277" s="2">
        <v>0.82377919320594484</v>
      </c>
      <c r="D277" s="2">
        <v>0.53609341825902335</v>
      </c>
      <c r="E277" s="2">
        <v>0.70912951167728244</v>
      </c>
      <c r="F277" s="2">
        <v>2.7961783439490446</v>
      </c>
      <c r="G277" s="2">
        <f t="shared" si="52"/>
        <v>2.2600849256900215</v>
      </c>
      <c r="H277" s="2">
        <f t="shared" si="50"/>
        <v>13.247983172382199</v>
      </c>
      <c r="I277">
        <f t="shared" si="51"/>
        <v>28.006236426415967</v>
      </c>
      <c r="J277">
        <v>0</v>
      </c>
    </row>
    <row r="278" spans="2:10">
      <c r="B278" s="2">
        <v>1</v>
      </c>
      <c r="C278" s="2">
        <v>1.6236826098502606</v>
      </c>
      <c r="D278" s="2">
        <v>1.0212180141820275</v>
      </c>
      <c r="E278" s="2">
        <v>1.4642861473192033</v>
      </c>
      <c r="F278" s="2">
        <v>3.0177262482574725</v>
      </c>
      <c r="G278" s="2">
        <f t="shared" si="52"/>
        <v>2.0177262482574725</v>
      </c>
      <c r="H278" s="2">
        <f t="shared" si="50"/>
        <v>13.247983172382199</v>
      </c>
      <c r="I278">
        <f t="shared" si="51"/>
        <v>28.006236426415967</v>
      </c>
      <c r="J278">
        <v>0</v>
      </c>
    </row>
    <row r="279" spans="2:10">
      <c r="B279" s="2">
        <v>1</v>
      </c>
      <c r="C279" s="3">
        <v>0.24904481118394056</v>
      </c>
      <c r="D279" s="3">
        <v>0.19499358108695039</v>
      </c>
      <c r="E279" s="3">
        <v>0.65421369336516311</v>
      </c>
      <c r="F279" s="3">
        <v>15.961048301031118</v>
      </c>
      <c r="G279" s="2">
        <f t="shared" si="52"/>
        <v>15.766054719944167</v>
      </c>
      <c r="H279" s="2">
        <f t="shared" si="50"/>
        <v>13.247983172382199</v>
      </c>
      <c r="I279">
        <f t="shared" si="51"/>
        <v>28.006236426415967</v>
      </c>
      <c r="J279">
        <v>0</v>
      </c>
    </row>
    <row r="280" spans="2:10">
      <c r="B280" s="2">
        <v>1</v>
      </c>
      <c r="C280" s="3">
        <v>4.2422047692026683E-2</v>
      </c>
      <c r="D280" s="3">
        <v>6.024841723310416E-2</v>
      </c>
      <c r="E280" s="3">
        <v>9.7244023800512114E-2</v>
      </c>
      <c r="F280" s="3">
        <v>1.7336026583304409</v>
      </c>
      <c r="G280" s="2">
        <f t="shared" si="52"/>
        <v>1.6911806106384142</v>
      </c>
      <c r="H280" s="2">
        <f t="shared" si="50"/>
        <v>13.247983172382199</v>
      </c>
      <c r="I280">
        <f t="shared" si="51"/>
        <v>28.006236426415967</v>
      </c>
      <c r="J280">
        <v>0</v>
      </c>
    </row>
    <row r="281" spans="2:10">
      <c r="B281" s="2">
        <v>1</v>
      </c>
      <c r="C281" s="2">
        <v>0.84265450767080996</v>
      </c>
      <c r="D281" s="2">
        <v>0.59184867782863182</v>
      </c>
      <c r="E281" s="2">
        <v>1.1757352658210041</v>
      </c>
      <c r="F281" s="2">
        <v>5.3332731753212368</v>
      </c>
      <c r="G281" s="2">
        <f t="shared" si="52"/>
        <v>4.7414244974926048</v>
      </c>
      <c r="H281" s="2">
        <f t="shared" si="50"/>
        <v>13.247983172382199</v>
      </c>
      <c r="I281">
        <f t="shared" si="51"/>
        <v>28.006236426415967</v>
      </c>
      <c r="J281">
        <v>0</v>
      </c>
    </row>
    <row r="282" spans="2:10">
      <c r="B282" s="2">
        <v>1</v>
      </c>
      <c r="C282" s="2">
        <v>1.1336477987421383</v>
      </c>
      <c r="D282" s="2">
        <v>0.62735849056603776</v>
      </c>
      <c r="E282" s="2">
        <v>0.75786163522012573</v>
      </c>
      <c r="F282" s="2">
        <v>1.7798742138364778</v>
      </c>
      <c r="G282" s="2">
        <f t="shared" si="52"/>
        <v>1.1525157232704402</v>
      </c>
      <c r="H282" s="2">
        <f t="shared" si="50"/>
        <v>13.247983172382199</v>
      </c>
      <c r="I282">
        <f t="shared" si="51"/>
        <v>28.006236426415967</v>
      </c>
      <c r="J282">
        <v>0</v>
      </c>
    </row>
    <row r="283" spans="2:10">
      <c r="B283" s="2">
        <v>1</v>
      </c>
      <c r="C283" s="2">
        <v>1.2137049941927991</v>
      </c>
      <c r="D283" s="2">
        <v>0.65447154471544722</v>
      </c>
      <c r="E283" s="2">
        <v>0.9941927990708479</v>
      </c>
      <c r="F283" s="2">
        <v>18.110336817653891</v>
      </c>
      <c r="G283" s="2">
        <f t="shared" si="52"/>
        <v>17.455865272938443</v>
      </c>
      <c r="H283" s="2">
        <f t="shared" si="50"/>
        <v>13.247983172382199</v>
      </c>
      <c r="I283">
        <f t="shared" si="51"/>
        <v>28.006236426415967</v>
      </c>
      <c r="J283">
        <v>0</v>
      </c>
    </row>
    <row r="284" spans="2:10">
      <c r="B284" s="2">
        <v>1</v>
      </c>
      <c r="C284" s="2">
        <v>1.2455138662316476</v>
      </c>
      <c r="D284" s="2">
        <v>0.44371941272430671</v>
      </c>
      <c r="E284" s="2">
        <v>0.64600326264274066</v>
      </c>
      <c r="F284" s="2">
        <v>2.9241435562805873</v>
      </c>
      <c r="G284" s="2">
        <f t="shared" si="52"/>
        <v>2.4804241435562808</v>
      </c>
      <c r="H284" s="2">
        <f t="shared" si="50"/>
        <v>13.247983172382199</v>
      </c>
      <c r="I284">
        <f t="shared" si="51"/>
        <v>28.006236426415967</v>
      </c>
      <c r="J284">
        <v>0</v>
      </c>
    </row>
    <row r="285" spans="2:10">
      <c r="B285" s="2">
        <v>1</v>
      </c>
      <c r="C285" s="2">
        <v>0.85507246376811585</v>
      </c>
      <c r="D285" s="2">
        <v>0.68115942028985499</v>
      </c>
      <c r="E285" s="2">
        <v>0.79528985507246375</v>
      </c>
      <c r="F285" s="2">
        <v>1.293478260869565</v>
      </c>
      <c r="G285" s="2">
        <f t="shared" si="52"/>
        <v>0.61231884057970998</v>
      </c>
      <c r="H285" s="2">
        <f t="shared" si="50"/>
        <v>13.247983172382199</v>
      </c>
      <c r="I285">
        <f t="shared" si="51"/>
        <v>28.006236426415967</v>
      </c>
      <c r="J285">
        <v>0</v>
      </c>
    </row>
    <row r="286" spans="2:10">
      <c r="B286" s="2">
        <v>1</v>
      </c>
      <c r="C286" s="2">
        <v>0.8</v>
      </c>
      <c r="D286" s="2">
        <v>0.64482758620689662</v>
      </c>
      <c r="E286" s="2">
        <v>0.75344827586206897</v>
      </c>
      <c r="F286" s="2">
        <v>1.0637931034482759</v>
      </c>
      <c r="G286" s="2">
        <f t="shared" si="52"/>
        <v>0.41896551724137931</v>
      </c>
      <c r="H286" s="2">
        <f t="shared" si="50"/>
        <v>13.247983172382199</v>
      </c>
      <c r="I286">
        <f t="shared" si="51"/>
        <v>28.006236426415967</v>
      </c>
      <c r="J286">
        <v>0</v>
      </c>
    </row>
    <row r="287" spans="2:10">
      <c r="B287" s="2">
        <v>1</v>
      </c>
      <c r="C287" s="2">
        <v>0.8152866242038217</v>
      </c>
      <c r="D287" s="2">
        <v>0.64171974522292996</v>
      </c>
      <c r="E287" s="2">
        <v>0.75477707006369421</v>
      </c>
      <c r="F287" s="2">
        <v>1.1560509554140126</v>
      </c>
      <c r="G287" s="2">
        <f t="shared" si="52"/>
        <v>0.51433121019108263</v>
      </c>
      <c r="H287" s="2">
        <f t="shared" si="50"/>
        <v>13.247983172382199</v>
      </c>
      <c r="I287">
        <f t="shared" si="51"/>
        <v>28.006236426415967</v>
      </c>
      <c r="J287">
        <v>0</v>
      </c>
    </row>
    <row r="288" spans="2:10">
      <c r="B288" s="2">
        <v>1</v>
      </c>
      <c r="C288" s="2">
        <v>0.698547215496368</v>
      </c>
      <c r="D288" s="2">
        <v>0.76029055690072644</v>
      </c>
      <c r="E288" s="2">
        <v>0.79297820823244558</v>
      </c>
      <c r="F288" s="2">
        <v>4.5968523002421309</v>
      </c>
      <c r="G288" s="2">
        <f t="shared" si="52"/>
        <v>3.898305084745763</v>
      </c>
      <c r="H288" s="2">
        <f t="shared" si="50"/>
        <v>13.247983172382199</v>
      </c>
      <c r="I288">
        <f t="shared" si="51"/>
        <v>28.006236426415967</v>
      </c>
      <c r="J288">
        <v>0</v>
      </c>
    </row>
    <row r="289" spans="2:10">
      <c r="B289" s="3">
        <v>1</v>
      </c>
      <c r="C289" s="3">
        <v>0.24042842298777078</v>
      </c>
      <c r="D289" s="3">
        <v>1.3026136999440494</v>
      </c>
      <c r="E289" s="3">
        <v>1.1304452082167693</v>
      </c>
      <c r="F289" s="3">
        <v>115.81008712333148</v>
      </c>
      <c r="G289" s="2">
        <f t="shared" si="52"/>
        <v>115.56965870034371</v>
      </c>
      <c r="H289" s="2">
        <f t="shared" si="50"/>
        <v>13.247983172382199</v>
      </c>
      <c r="I289">
        <f t="shared" si="51"/>
        <v>28.006236426415967</v>
      </c>
      <c r="J289">
        <v>0</v>
      </c>
    </row>
    <row r="290" spans="2:10">
      <c r="B290" s="3">
        <v>1</v>
      </c>
      <c r="C290" s="2">
        <v>0.53765323992994751</v>
      </c>
      <c r="D290" s="2">
        <v>0.73467600700525393</v>
      </c>
      <c r="E290" s="2">
        <v>0.95402802101576178</v>
      </c>
      <c r="F290" s="2">
        <v>28.528021015761823</v>
      </c>
      <c r="G290" s="2">
        <f t="shared" si="52"/>
        <v>27.990367775831874</v>
      </c>
      <c r="H290" s="2">
        <f t="shared" si="50"/>
        <v>13.247983172382199</v>
      </c>
      <c r="I290">
        <f t="shared" si="51"/>
        <v>28.006236426415967</v>
      </c>
      <c r="J290">
        <v>0</v>
      </c>
    </row>
    <row r="291" spans="2:10">
      <c r="B291" s="3">
        <v>1</v>
      </c>
      <c r="C291" s="2">
        <v>0.76113360323886636</v>
      </c>
      <c r="D291" s="2">
        <v>0.9423076923076924</v>
      </c>
      <c r="E291" s="2">
        <v>0.95445344129554655</v>
      </c>
      <c r="F291" s="2">
        <v>56.132591093117412</v>
      </c>
      <c r="G291" s="2">
        <f t="shared" si="52"/>
        <v>55.371457489878544</v>
      </c>
      <c r="H291" s="2">
        <f t="shared" si="50"/>
        <v>13.247983172382199</v>
      </c>
      <c r="I291">
        <f t="shared" si="51"/>
        <v>28.006236426415967</v>
      </c>
      <c r="J291">
        <v>0</v>
      </c>
    </row>
    <row r="292" spans="2:10">
      <c r="G292" s="2">
        <f>AVERAGE(G202:G291)</f>
        <v>13.247983172382199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 enableFormatConditionsCalculation="0"/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c-Chart</vt:lpstr>
      <vt:lpstr>Feuil1</vt:lpstr>
      <vt:lpstr>Feuil2</vt:lpstr>
    </vt:vector>
  </TitlesOfParts>
  <Company>INRIA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Boussaa</dc:creator>
  <cp:lastModifiedBy>Mohamed Boussaa</cp:lastModifiedBy>
  <dcterms:created xsi:type="dcterms:W3CDTF">2016-06-06T11:17:54Z</dcterms:created>
  <dcterms:modified xsi:type="dcterms:W3CDTF">2017-05-06T13:04:54Z</dcterms:modified>
</cp:coreProperties>
</file>